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54e6b34bf22a3dc8/"/>
    </mc:Choice>
  </mc:AlternateContent>
  <xr:revisionPtr revIDLastSave="4526" documentId="8_{ACB3DDD1-F62D-4CDF-A5E2-9A4EB18CD705}" xr6:coauthVersionLast="47" xr6:coauthVersionMax="47" xr10:uidLastSave="{1ECAAC7D-27D0-4A4D-922F-68AC68170ACA}"/>
  <bookViews>
    <workbookView xWindow="1500" yWindow="1350" windowWidth="17710" windowHeight="8920" xr2:uid="{5A1AC76B-1D5F-4E52-A4BC-7C469BBDA39E}"/>
  </bookViews>
  <sheets>
    <sheet name="Inhalt" sheetId="5" r:id="rId1"/>
    <sheet name="Wirtschaftskraft" sheetId="1" r:id="rId2"/>
    <sheet name="Wirtschaftswachstum" sheetId="2" r:id="rId3"/>
    <sheet name="Investitionen" sheetId="25" r:id="rId4"/>
    <sheet name="Arbeitsangebot" sheetId="3" r:id="rId5"/>
    <sheet name="Arbeitsnachfrage" sheetId="4" r:id="rId6"/>
    <sheet name="Arbeitslosigkeit" sheetId="6" r:id="rId7"/>
    <sheet name="Löhne, Einkommen" sheetId="7" r:id="rId8"/>
    <sheet name="Einkommensverteilung" sheetId="9" r:id="rId9"/>
    <sheet name="Renten" sheetId="11" r:id="rId10"/>
    <sheet name="Vermögen" sheetId="20" r:id="rId11"/>
    <sheet name="Lohnstückkosten" sheetId="10" r:id="rId12"/>
    <sheet name="Selbständige" sheetId="8" r:id="rId13"/>
    <sheet name="Industrie" sheetId="12" r:id="rId14"/>
    <sheet name="Branchenstruktur Industrie" sheetId="14" r:id="rId15"/>
    <sheet name="Wirtschaftsstruktur" sheetId="23" r:id="rId16"/>
    <sheet name="SV-Beschäftigte" sheetId="22" r:id="rId17"/>
    <sheet name="Außenhandel" sheetId="24" r:id="rId18"/>
    <sheet name="Bevölkerung" sheetId="13" r:id="rId19"/>
    <sheet name="Bevölkerungsprognose" sheetId="15" r:id="rId20"/>
    <sheet name="Innovation" sheetId="16" r:id="rId21"/>
    <sheet name="Hochschulen" sheetId="18" r:id="rId22"/>
    <sheet name="Bildung" sheetId="21" r:id="rId23"/>
    <sheet name="Unternehmen" sheetId="17" r:id="rId24"/>
    <sheet name="Staat" sheetId="19" r:id="rId25"/>
    <sheet name="Sonstiges" sheetId="26" r:id="rId26"/>
    <sheet name="Zufriedenheit" sheetId="28" r:id="rId27"/>
    <sheet name="Binnendifferenzierung" sheetId="29" r:id="rId28"/>
    <sheet name="EU-Vergleichsdaten" sheetId="27" r:id="rId29"/>
  </sheets>
  <externalReferences>
    <externalReference r:id="rId30"/>
    <externalReference r:id="rId31"/>
    <externalReference r:id="rId32"/>
    <externalReference r:id="rId3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5" i="17" l="1"/>
  <c r="U125" i="17"/>
  <c r="T125" i="17"/>
  <c r="S125" i="17"/>
  <c r="R125" i="17"/>
  <c r="Q125" i="17"/>
  <c r="P125" i="17"/>
  <c r="O125" i="17"/>
  <c r="N125" i="17"/>
  <c r="M125" i="17"/>
  <c r="L125" i="17"/>
  <c r="AA125" i="17" s="1"/>
  <c r="Z125" i="17" s="1"/>
  <c r="K125" i="17"/>
  <c r="J125" i="17"/>
  <c r="I125" i="17"/>
  <c r="H125" i="17"/>
  <c r="G125" i="17"/>
  <c r="F125" i="17"/>
  <c r="E125" i="17"/>
  <c r="D125" i="17"/>
  <c r="C125" i="17"/>
  <c r="V124" i="17"/>
  <c r="U124" i="17"/>
  <c r="T124" i="17"/>
  <c r="S124" i="17"/>
  <c r="R124" i="17"/>
  <c r="Q124" i="17"/>
  <c r="P124" i="17"/>
  <c r="O124" i="17"/>
  <c r="N124" i="17"/>
  <c r="M124" i="17"/>
  <c r="L124" i="17"/>
  <c r="AA124" i="17" s="1"/>
  <c r="Z124" i="17" s="1"/>
  <c r="K124" i="17"/>
  <c r="J124" i="17"/>
  <c r="I124" i="17"/>
  <c r="H124" i="17"/>
  <c r="G124" i="17"/>
  <c r="F124" i="17"/>
  <c r="E124" i="17"/>
  <c r="D124" i="17"/>
  <c r="C124" i="17"/>
  <c r="V123" i="17"/>
  <c r="U123" i="17"/>
  <c r="T123" i="17"/>
  <c r="S123" i="17"/>
  <c r="R123" i="17"/>
  <c r="Q123" i="17"/>
  <c r="P123" i="17"/>
  <c r="Y123" i="17" s="1"/>
  <c r="X123" i="17" s="1"/>
  <c r="O123" i="17"/>
  <c r="N123" i="17"/>
  <c r="M123" i="17"/>
  <c r="L123" i="17"/>
  <c r="AA123" i="17" s="1"/>
  <c r="Z123" i="17" s="1"/>
  <c r="K123" i="17"/>
  <c r="J123" i="17"/>
  <c r="I123" i="17"/>
  <c r="H123" i="17"/>
  <c r="G123" i="17"/>
  <c r="F123" i="17"/>
  <c r="E123" i="17"/>
  <c r="D123" i="17"/>
  <c r="C123" i="17"/>
  <c r="V122" i="17"/>
  <c r="U122" i="17"/>
  <c r="T122" i="17"/>
  <c r="S122" i="17"/>
  <c r="R122" i="17"/>
  <c r="Q122" i="17"/>
  <c r="P122" i="17"/>
  <c r="O122" i="17"/>
  <c r="N122" i="17"/>
  <c r="M122" i="17"/>
  <c r="L122" i="17"/>
  <c r="AA122" i="17" s="1"/>
  <c r="Z122" i="17" s="1"/>
  <c r="K122" i="17"/>
  <c r="J122" i="17"/>
  <c r="I122" i="17"/>
  <c r="H122" i="17"/>
  <c r="G122" i="17"/>
  <c r="F122" i="17"/>
  <c r="E122" i="17"/>
  <c r="D122" i="17"/>
  <c r="C122" i="17"/>
  <c r="V121" i="17"/>
  <c r="U121" i="17"/>
  <c r="T121" i="17"/>
  <c r="S121" i="17"/>
  <c r="R121" i="17"/>
  <c r="Q121" i="17"/>
  <c r="P121" i="17"/>
  <c r="O121" i="17"/>
  <c r="N121" i="17"/>
  <c r="M121" i="17"/>
  <c r="L121" i="17"/>
  <c r="AA121" i="17" s="1"/>
  <c r="Z121" i="17" s="1"/>
  <c r="K121" i="17"/>
  <c r="J121" i="17"/>
  <c r="I121" i="17"/>
  <c r="H121" i="17"/>
  <c r="G121" i="17"/>
  <c r="F121" i="17"/>
  <c r="E121" i="17"/>
  <c r="D121" i="17"/>
  <c r="C121" i="17"/>
  <c r="B125" i="17"/>
  <c r="B124" i="17"/>
  <c r="B123" i="17"/>
  <c r="B122" i="17"/>
  <c r="B121" i="17"/>
  <c r="V118" i="17"/>
  <c r="U118" i="17"/>
  <c r="T118" i="17"/>
  <c r="S118" i="17"/>
  <c r="R118" i="17"/>
  <c r="Q118" i="17"/>
  <c r="P118" i="17"/>
  <c r="O118" i="17"/>
  <c r="N118" i="17"/>
  <c r="Y118" i="17" s="1"/>
  <c r="X118" i="17" s="1"/>
  <c r="M118" i="17"/>
  <c r="L118" i="17"/>
  <c r="AA118" i="17" s="1"/>
  <c r="Z118" i="17" s="1"/>
  <c r="K118" i="17"/>
  <c r="J118" i="17"/>
  <c r="I118" i="17"/>
  <c r="H118" i="17"/>
  <c r="G118" i="17"/>
  <c r="F118" i="17"/>
  <c r="E118" i="17"/>
  <c r="D118" i="17"/>
  <c r="C118" i="17"/>
  <c r="V117" i="17"/>
  <c r="U117" i="17"/>
  <c r="T117" i="17"/>
  <c r="S117" i="17"/>
  <c r="R117" i="17"/>
  <c r="Q117" i="17"/>
  <c r="P117" i="17"/>
  <c r="O117" i="17"/>
  <c r="N117" i="17"/>
  <c r="M117" i="17"/>
  <c r="Y117" i="17" s="1"/>
  <c r="X117" i="17" s="1"/>
  <c r="L117" i="17"/>
  <c r="AA117" i="17" s="1"/>
  <c r="Z117" i="17" s="1"/>
  <c r="K117" i="17"/>
  <c r="J117" i="17"/>
  <c r="I117" i="17"/>
  <c r="H117" i="17"/>
  <c r="G117" i="17"/>
  <c r="F117" i="17"/>
  <c r="E117" i="17"/>
  <c r="D117" i="17"/>
  <c r="C117" i="17"/>
  <c r="V116" i="17"/>
  <c r="U116" i="17"/>
  <c r="T116" i="17"/>
  <c r="S116" i="17"/>
  <c r="R116" i="17"/>
  <c r="Q116" i="17"/>
  <c r="P116" i="17"/>
  <c r="O116" i="17"/>
  <c r="N116" i="17"/>
  <c r="M116" i="17"/>
  <c r="L116" i="17"/>
  <c r="AA116" i="17" s="1"/>
  <c r="Z116" i="17" s="1"/>
  <c r="K116" i="17"/>
  <c r="J116" i="17"/>
  <c r="I116" i="17"/>
  <c r="H116" i="17"/>
  <c r="G116" i="17"/>
  <c r="F116" i="17"/>
  <c r="E116" i="17"/>
  <c r="D116" i="17"/>
  <c r="C116" i="17"/>
  <c r="V115" i="17"/>
  <c r="U115" i="17"/>
  <c r="T115" i="17"/>
  <c r="S115" i="17"/>
  <c r="R115" i="17"/>
  <c r="Q115" i="17"/>
  <c r="P115" i="17"/>
  <c r="O115" i="17"/>
  <c r="N115" i="17"/>
  <c r="M115" i="17"/>
  <c r="L115" i="17"/>
  <c r="Y115" i="17" s="1"/>
  <c r="X115" i="17" s="1"/>
  <c r="K115" i="17"/>
  <c r="J115" i="17"/>
  <c r="I115" i="17"/>
  <c r="H115" i="17"/>
  <c r="G115" i="17"/>
  <c r="F115" i="17"/>
  <c r="E115" i="17"/>
  <c r="D115" i="17"/>
  <c r="C115" i="17"/>
  <c r="V114" i="17"/>
  <c r="U114" i="17"/>
  <c r="T114" i="17"/>
  <c r="S114" i="17"/>
  <c r="R114" i="17"/>
  <c r="Q114" i="17"/>
  <c r="P114" i="17"/>
  <c r="O114" i="17"/>
  <c r="N114" i="17"/>
  <c r="AA114" i="17" s="1"/>
  <c r="Z114" i="17" s="1"/>
  <c r="M114" i="17"/>
  <c r="L114" i="17"/>
  <c r="Y114" i="17" s="1"/>
  <c r="X114" i="17" s="1"/>
  <c r="K114" i="17"/>
  <c r="J114" i="17"/>
  <c r="I114" i="17"/>
  <c r="H114" i="17"/>
  <c r="G114" i="17"/>
  <c r="F114" i="17"/>
  <c r="E114" i="17"/>
  <c r="D114" i="17"/>
  <c r="C114" i="17"/>
  <c r="B118" i="17"/>
  <c r="B117" i="17"/>
  <c r="B116" i="17"/>
  <c r="B115" i="17"/>
  <c r="B114" i="17"/>
  <c r="AA115" i="17" l="1"/>
  <c r="Z115" i="17" s="1"/>
  <c r="Y116" i="17"/>
  <c r="X116" i="17" s="1"/>
  <c r="Y121" i="17"/>
  <c r="X121" i="17" s="1"/>
  <c r="Y124" i="17"/>
  <c r="X124" i="17" s="1"/>
  <c r="Y122" i="17"/>
  <c r="X122" i="17" s="1"/>
  <c r="Y125" i="17"/>
  <c r="X125" i="17" s="1"/>
  <c r="AA19" i="28"/>
  <c r="Z19" i="28" s="1"/>
  <c r="Y19" i="28"/>
  <c r="X19" i="28" s="1"/>
  <c r="AA10" i="28"/>
  <c r="Z10" i="28" s="1"/>
  <c r="Y10" i="28"/>
  <c r="X10" i="28" s="1"/>
  <c r="V19" i="28"/>
  <c r="U19" i="28"/>
  <c r="T19" i="28"/>
  <c r="S19" i="28"/>
  <c r="R19" i="28"/>
  <c r="Q19" i="28"/>
  <c r="P19" i="28"/>
  <c r="O19" i="28"/>
  <c r="N19" i="28"/>
  <c r="M19" i="28"/>
  <c r="L19" i="28"/>
  <c r="K19" i="28"/>
  <c r="J19" i="28"/>
  <c r="I19" i="28"/>
  <c r="H19" i="28"/>
  <c r="G19" i="28"/>
  <c r="F19" i="28"/>
  <c r="E19" i="28"/>
  <c r="D19" i="28"/>
  <c r="C19" i="28"/>
  <c r="B19" i="28"/>
  <c r="V18" i="28"/>
  <c r="U18" i="28"/>
  <c r="T18" i="28"/>
  <c r="S18" i="28"/>
  <c r="R18" i="28"/>
  <c r="Q18" i="28"/>
  <c r="P18" i="28"/>
  <c r="O18" i="28"/>
  <c r="N18" i="28"/>
  <c r="M18" i="28"/>
  <c r="L18" i="28"/>
  <c r="K18" i="28"/>
  <c r="J18" i="28"/>
  <c r="I18" i="28"/>
  <c r="H18" i="28"/>
  <c r="G18" i="28"/>
  <c r="F18" i="28"/>
  <c r="E18" i="28"/>
  <c r="D18" i="28"/>
  <c r="C18" i="28"/>
  <c r="V17" i="28"/>
  <c r="U17" i="28"/>
  <c r="T17" i="28"/>
  <c r="S17" i="28"/>
  <c r="R17" i="28"/>
  <c r="Q17" i="28"/>
  <c r="P17" i="28"/>
  <c r="O17" i="28"/>
  <c r="N17" i="28"/>
  <c r="M17" i="28"/>
  <c r="L17" i="28"/>
  <c r="K17" i="28"/>
  <c r="J17" i="28"/>
  <c r="I17" i="28"/>
  <c r="H17" i="28"/>
  <c r="G17" i="28"/>
  <c r="F17" i="28"/>
  <c r="E17" i="28"/>
  <c r="D17" i="28"/>
  <c r="C17" i="28"/>
  <c r="V16" i="28"/>
  <c r="U16" i="28"/>
  <c r="T16" i="28"/>
  <c r="S16" i="28"/>
  <c r="R16" i="28"/>
  <c r="Q16" i="28"/>
  <c r="P16" i="28"/>
  <c r="O16" i="28"/>
  <c r="N16" i="28"/>
  <c r="M16" i="28"/>
  <c r="L16" i="28"/>
  <c r="K16" i="28"/>
  <c r="J16" i="28"/>
  <c r="I16" i="28"/>
  <c r="H16" i="28"/>
  <c r="G16" i="28"/>
  <c r="F16" i="28"/>
  <c r="E16" i="28"/>
  <c r="D16" i="28"/>
  <c r="C16" i="28"/>
  <c r="V15" i="28"/>
  <c r="U15" i="28"/>
  <c r="T15" i="28"/>
  <c r="S15" i="28"/>
  <c r="R15" i="28"/>
  <c r="Q15" i="28"/>
  <c r="P15" i="28"/>
  <c r="O15" i="28"/>
  <c r="N15" i="28"/>
  <c r="M15" i="28"/>
  <c r="L15" i="28"/>
  <c r="K15" i="28"/>
  <c r="J15" i="28"/>
  <c r="I15" i="28"/>
  <c r="H15" i="28"/>
  <c r="G15" i="28"/>
  <c r="F15" i="28"/>
  <c r="E15" i="28"/>
  <c r="D15" i="28"/>
  <c r="C15" i="28"/>
  <c r="V14" i="28"/>
  <c r="U14" i="28"/>
  <c r="T14" i="28"/>
  <c r="S14" i="28"/>
  <c r="R14" i="28"/>
  <c r="Q14" i="28"/>
  <c r="P14" i="28"/>
  <c r="O14" i="28"/>
  <c r="N14" i="28"/>
  <c r="M14" i="28"/>
  <c r="L14" i="28"/>
  <c r="K14" i="28"/>
  <c r="J14" i="28"/>
  <c r="I14" i="28"/>
  <c r="H14" i="28"/>
  <c r="G14" i="28"/>
  <c r="F14" i="28"/>
  <c r="E14" i="28"/>
  <c r="D14" i="28"/>
  <c r="C14" i="28"/>
  <c r="V9" i="28"/>
  <c r="U9" i="28"/>
  <c r="T9" i="28"/>
  <c r="S9" i="28"/>
  <c r="R9" i="28"/>
  <c r="Q9" i="28"/>
  <c r="P9" i="28"/>
  <c r="O9" i="28"/>
  <c r="N9" i="28"/>
  <c r="M9" i="28"/>
  <c r="L9" i="28"/>
  <c r="K9" i="28"/>
  <c r="J9" i="28"/>
  <c r="I9" i="28"/>
  <c r="H9" i="28"/>
  <c r="G9" i="28"/>
  <c r="F9" i="28"/>
  <c r="E9" i="28"/>
  <c r="D9" i="28"/>
  <c r="C9" i="28"/>
  <c r="V8" i="28"/>
  <c r="U8" i="28"/>
  <c r="T8" i="28"/>
  <c r="S8" i="28"/>
  <c r="R8" i="28"/>
  <c r="Q8" i="28"/>
  <c r="P8" i="28"/>
  <c r="O8" i="28"/>
  <c r="N8" i="28"/>
  <c r="M8" i="28"/>
  <c r="L8" i="28"/>
  <c r="K8" i="28"/>
  <c r="J8" i="28"/>
  <c r="I8" i="28"/>
  <c r="H8" i="28"/>
  <c r="G8" i="28"/>
  <c r="F8" i="28"/>
  <c r="E8" i="28"/>
  <c r="D8" i="28"/>
  <c r="C8" i="28"/>
  <c r="V7" i="28"/>
  <c r="U7" i="28"/>
  <c r="T7" i="28"/>
  <c r="S7" i="28"/>
  <c r="R7" i="28"/>
  <c r="Q7" i="28"/>
  <c r="P7" i="28"/>
  <c r="O7" i="28"/>
  <c r="N7" i="28"/>
  <c r="M7" i="28"/>
  <c r="L7" i="28"/>
  <c r="K7" i="28"/>
  <c r="J7" i="28"/>
  <c r="I7" i="28"/>
  <c r="H7" i="28"/>
  <c r="G7" i="28"/>
  <c r="F7" i="28"/>
  <c r="E7" i="28"/>
  <c r="D7" i="28"/>
  <c r="C7" i="28"/>
  <c r="V6" i="28"/>
  <c r="U6" i="28"/>
  <c r="T6" i="28"/>
  <c r="S6" i="28"/>
  <c r="R6" i="28"/>
  <c r="Q6" i="28"/>
  <c r="P6" i="28"/>
  <c r="O6" i="28"/>
  <c r="N6" i="28"/>
  <c r="M6" i="28"/>
  <c r="L6" i="28"/>
  <c r="K6" i="28"/>
  <c r="J6" i="28"/>
  <c r="I6" i="28"/>
  <c r="H6" i="28"/>
  <c r="G6" i="28"/>
  <c r="F6" i="28"/>
  <c r="E6" i="28"/>
  <c r="D6" i="28"/>
  <c r="C6" i="28"/>
  <c r="V5" i="28"/>
  <c r="U5" i="28"/>
  <c r="T5" i="28"/>
  <c r="S5" i="28"/>
  <c r="R5" i="28"/>
  <c r="Q5" i="28"/>
  <c r="P5" i="28"/>
  <c r="O5" i="28"/>
  <c r="N5" i="28"/>
  <c r="M5" i="28"/>
  <c r="L5" i="28"/>
  <c r="K5" i="28"/>
  <c r="J5" i="28"/>
  <c r="I5" i="28"/>
  <c r="H5" i="28"/>
  <c r="G5" i="28"/>
  <c r="F5" i="28"/>
  <c r="E5" i="28"/>
  <c r="D5" i="28"/>
  <c r="C5" i="28"/>
  <c r="B9" i="28"/>
  <c r="B8" i="28"/>
  <c r="B7" i="28"/>
  <c r="B18" i="28"/>
  <c r="B17" i="28"/>
  <c r="B16" i="28"/>
  <c r="B15" i="28"/>
  <c r="B6" i="28"/>
  <c r="B14" i="28"/>
  <c r="B5" i="28"/>
  <c r="AA14" i="28" l="1"/>
  <c r="Z14" i="28" s="1"/>
  <c r="Y15" i="28"/>
  <c r="X15" i="28" s="1"/>
  <c r="AA17" i="28"/>
  <c r="Z17" i="28" s="1"/>
  <c r="Y18" i="28"/>
  <c r="X18" i="28" s="1"/>
  <c r="Y14" i="28"/>
  <c r="X14" i="28" s="1"/>
  <c r="AA15" i="28"/>
  <c r="Z15" i="28" s="1"/>
  <c r="Y17" i="28"/>
  <c r="X17" i="28" s="1"/>
  <c r="AA18" i="28"/>
  <c r="Z18" i="28" s="1"/>
  <c r="AA16" i="28"/>
  <c r="Z16" i="28" s="1"/>
  <c r="V4" i="28"/>
  <c r="V10" i="28" s="1"/>
  <c r="Y16" i="28"/>
  <c r="X16" i="28" s="1"/>
  <c r="F4" i="28" l="1"/>
  <c r="F10" i="28" s="1"/>
  <c r="S4" i="28"/>
  <c r="S10" i="28" s="1"/>
  <c r="D4" i="28"/>
  <c r="D10" i="28" s="1"/>
  <c r="L4" i="28"/>
  <c r="L10" i="28" s="1"/>
  <c r="C4" i="28"/>
  <c r="C10" i="28" s="1"/>
  <c r="E4" i="28"/>
  <c r="E10" i="28" s="1"/>
  <c r="B4" i="28"/>
  <c r="B10" i="28" s="1"/>
  <c r="N4" i="28"/>
  <c r="N10" i="28" s="1"/>
  <c r="P4" i="28"/>
  <c r="P10" i="28" s="1"/>
  <c r="Q4" i="28"/>
  <c r="Q10" i="28" s="1"/>
  <c r="R4" i="28"/>
  <c r="R10" i="28" s="1"/>
  <c r="T4" i="28"/>
  <c r="T10" i="28" s="1"/>
  <c r="O4" i="28"/>
  <c r="O10" i="28" s="1"/>
  <c r="M4" i="28"/>
  <c r="M10" i="28" s="1"/>
  <c r="U4" i="28"/>
  <c r="U10" i="28" s="1"/>
  <c r="J4" i="28" l="1"/>
  <c r="J10" i="28" s="1"/>
  <c r="H4" i="28"/>
  <c r="H10" i="28" s="1"/>
  <c r="M13" i="28"/>
  <c r="P13" i="28"/>
  <c r="S13" i="28"/>
  <c r="F13" i="28"/>
  <c r="Q13" i="28"/>
  <c r="L13" i="28"/>
  <c r="N13" i="28"/>
  <c r="O13" i="28"/>
  <c r="T13" i="28"/>
  <c r="V13" i="28"/>
  <c r="C13" i="28"/>
  <c r="D13" i="28"/>
  <c r="E13" i="28"/>
  <c r="R13" i="28"/>
  <c r="K4" i="28" l="1"/>
  <c r="K10" i="28" s="1"/>
  <c r="I4" i="28"/>
  <c r="I10" i="28" s="1"/>
  <c r="G4" i="28"/>
  <c r="G10" i="28" s="1"/>
  <c r="B13" i="28"/>
  <c r="U13" i="28"/>
  <c r="AA13" i="28" s="1"/>
  <c r="Z13" i="28" s="1"/>
  <c r="G13" i="28"/>
  <c r="K13" i="28"/>
  <c r="J13" i="28"/>
  <c r="I13" i="28"/>
  <c r="H13" i="28"/>
  <c r="Y13" i="28" l="1"/>
  <c r="X13" i="28" s="1"/>
  <c r="AO22" i="27"/>
  <c r="AO21" i="27"/>
  <c r="AO20" i="27"/>
  <c r="AO19" i="27"/>
  <c r="AO18" i="27"/>
  <c r="AO17" i="27"/>
  <c r="AO16" i="27"/>
  <c r="AO15" i="27"/>
  <c r="AO14" i="27"/>
  <c r="AO13" i="27"/>
  <c r="AO12" i="27"/>
  <c r="AO11" i="27"/>
  <c r="AO10" i="27"/>
  <c r="AO9" i="27"/>
  <c r="AO8" i="27"/>
  <c r="AO7" i="27"/>
  <c r="AO95" i="27"/>
  <c r="AO94" i="27"/>
  <c r="AO93" i="27"/>
  <c r="AO92" i="27"/>
  <c r="AO91" i="27"/>
  <c r="AO90" i="27"/>
  <c r="AO89" i="27"/>
  <c r="AO88" i="27"/>
  <c r="AO87" i="27"/>
  <c r="AO86" i="27"/>
  <c r="AO85" i="27"/>
  <c r="AO84" i="27"/>
  <c r="AO83" i="27"/>
  <c r="AO82" i="27"/>
  <c r="AO81" i="27"/>
  <c r="AO80" i="27"/>
  <c r="AO79" i="27"/>
  <c r="AO78" i="27"/>
  <c r="AO77" i="27"/>
  <c r="AO76" i="27"/>
  <c r="AO75" i="27"/>
  <c r="AO74" i="27"/>
  <c r="AO73" i="27"/>
  <c r="AO72" i="27"/>
  <c r="AO71" i="27"/>
  <c r="AO70" i="27"/>
  <c r="AO69" i="27"/>
  <c r="AO68" i="27"/>
  <c r="AO67" i="27"/>
  <c r="AO66" i="27"/>
  <c r="AO65" i="27"/>
  <c r="AO64" i="27"/>
  <c r="AO63" i="27"/>
  <c r="AO62" i="27"/>
  <c r="AO61" i="27"/>
  <c r="AO60" i="27"/>
  <c r="AO59" i="27"/>
  <c r="AO58" i="27"/>
  <c r="AO57" i="27"/>
  <c r="AO56" i="27"/>
  <c r="AO55" i="27"/>
  <c r="AO54" i="27"/>
  <c r="AO53" i="27"/>
  <c r="AO52" i="27"/>
  <c r="AO51" i="27"/>
  <c r="AO50" i="27"/>
  <c r="AO49" i="27"/>
  <c r="AO48" i="27"/>
  <c r="AO47" i="27"/>
  <c r="AO46" i="27"/>
  <c r="AO45" i="27"/>
  <c r="AO44" i="27"/>
  <c r="AO43" i="27"/>
  <c r="AO42" i="27"/>
  <c r="AO41" i="27"/>
  <c r="AO40" i="27"/>
  <c r="AO39" i="27"/>
  <c r="AO38" i="27"/>
  <c r="AO37" i="27"/>
  <c r="AO36" i="27"/>
  <c r="AO35" i="27"/>
  <c r="AO34" i="27"/>
  <c r="AO33" i="27"/>
  <c r="AO32" i="27"/>
  <c r="AO31" i="27"/>
  <c r="AO30" i="27"/>
  <c r="AO29" i="27"/>
  <c r="AO28" i="27"/>
  <c r="AO27" i="27"/>
  <c r="AO26" i="27"/>
  <c r="AO25" i="27"/>
  <c r="AO24" i="27"/>
  <c r="AO99" i="27"/>
  <c r="AO98" i="27"/>
  <c r="AO97" i="27"/>
  <c r="AO96" i="27"/>
  <c r="AN126" i="27"/>
  <c r="AN129" i="27"/>
  <c r="AN128" i="27"/>
  <c r="AN127" i="27"/>
  <c r="AN125" i="27"/>
  <c r="AN124" i="27"/>
  <c r="AN123" i="27"/>
  <c r="AN122" i="27"/>
  <c r="AN121" i="27"/>
  <c r="AN120" i="27"/>
  <c r="AN119" i="27"/>
  <c r="AN118" i="27"/>
  <c r="AN117" i="27"/>
  <c r="AN116" i="27"/>
  <c r="AN115" i="27"/>
  <c r="AN114" i="27"/>
  <c r="AN113" i="27"/>
  <c r="AN112" i="27"/>
  <c r="AN111" i="27"/>
  <c r="AN110" i="27"/>
  <c r="AN109" i="27"/>
  <c r="AN108" i="27"/>
  <c r="AN107" i="27"/>
  <c r="AN106" i="27"/>
  <c r="AN105" i="27"/>
  <c r="AN104" i="27"/>
  <c r="AN103" i="27"/>
  <c r="AN102" i="27"/>
  <c r="AN99" i="27"/>
  <c r="AN98" i="27"/>
  <c r="AN97" i="27"/>
  <c r="AN96" i="27"/>
  <c r="AN95" i="27"/>
  <c r="AN94" i="27"/>
  <c r="AN93" i="27"/>
  <c r="AN92" i="27"/>
  <c r="AN91" i="27"/>
  <c r="AN90" i="27"/>
  <c r="AN89" i="27"/>
  <c r="AN88" i="27"/>
  <c r="AN87" i="27"/>
  <c r="AN86" i="27"/>
  <c r="AN85" i="27"/>
  <c r="AN84" i="27"/>
  <c r="AN83" i="27"/>
  <c r="AN82" i="27"/>
  <c r="AN81" i="27"/>
  <c r="AN80" i="27"/>
  <c r="AN79" i="27"/>
  <c r="AN78" i="27"/>
  <c r="AN77" i="27"/>
  <c r="AN76" i="27"/>
  <c r="AN75" i="27"/>
  <c r="AN74" i="27"/>
  <c r="AN73" i="27"/>
  <c r="AN72" i="27"/>
  <c r="AN71" i="27"/>
  <c r="AN70" i="27"/>
  <c r="AN69" i="27"/>
  <c r="AN68" i="27"/>
  <c r="AN67" i="27"/>
  <c r="AN66" i="27"/>
  <c r="AN65" i="27"/>
  <c r="AN64" i="27"/>
  <c r="AN63" i="27"/>
  <c r="AN62" i="27"/>
  <c r="AN61" i="27"/>
  <c r="AN60" i="27"/>
  <c r="AN59" i="27"/>
  <c r="AN58" i="27"/>
  <c r="AN57" i="27"/>
  <c r="AN56" i="27"/>
  <c r="AN55" i="27"/>
  <c r="AN54" i="27"/>
  <c r="AN53" i="27"/>
  <c r="AN52" i="27"/>
  <c r="AN51" i="27"/>
  <c r="AN50" i="27"/>
  <c r="AN49" i="27"/>
  <c r="AN48" i="27"/>
  <c r="AN47" i="27"/>
  <c r="AN46" i="27"/>
  <c r="AN45" i="27"/>
  <c r="AN44" i="27"/>
  <c r="AN43" i="27"/>
  <c r="AN42" i="27"/>
  <c r="AN41" i="27"/>
  <c r="AN40" i="27"/>
  <c r="AN39" i="27"/>
  <c r="AN38" i="27"/>
  <c r="AN37" i="27"/>
  <c r="AN36" i="27"/>
  <c r="AN35" i="27"/>
  <c r="AN34" i="27"/>
  <c r="AN33" i="27"/>
  <c r="AN32" i="27"/>
  <c r="AN31" i="27"/>
  <c r="AN30" i="27"/>
  <c r="AN29" i="27"/>
  <c r="AN28" i="27"/>
  <c r="AN27" i="27"/>
  <c r="AN26" i="27"/>
  <c r="AN25" i="27"/>
  <c r="AN24" i="27"/>
  <c r="AN22" i="27"/>
  <c r="AN21" i="27"/>
  <c r="AN20" i="27"/>
  <c r="AN19" i="27"/>
  <c r="AN18" i="27"/>
  <c r="AN17" i="27"/>
  <c r="AN16" i="27"/>
  <c r="AN15" i="27"/>
  <c r="AN14" i="27"/>
  <c r="AN13" i="27"/>
  <c r="AN12" i="27"/>
  <c r="AN11" i="27"/>
  <c r="AN10" i="27"/>
  <c r="AN9" i="27"/>
  <c r="AN8" i="27"/>
  <c r="AN7" i="27"/>
  <c r="AN5" i="27"/>
  <c r="AK5" i="27"/>
  <c r="AO105" i="27" l="1"/>
  <c r="AO121" i="27"/>
  <c r="AO128" i="27"/>
  <c r="AO109" i="27"/>
  <c r="AO117" i="27"/>
  <c r="AO125" i="27"/>
  <c r="AO129" i="27"/>
  <c r="AO106" i="27"/>
  <c r="AO114" i="27"/>
  <c r="AO122" i="27"/>
  <c r="AO107" i="27"/>
  <c r="AO123" i="27"/>
  <c r="AO115" i="27"/>
  <c r="AO113" i="27"/>
  <c r="AO108" i="27"/>
  <c r="AO116" i="27"/>
  <c r="AO124" i="27"/>
  <c r="AO110" i="27"/>
  <c r="AO118" i="27"/>
  <c r="AO126" i="27"/>
  <c r="AO103" i="27"/>
  <c r="AO111" i="27"/>
  <c r="AO119" i="27"/>
  <c r="AO127" i="27"/>
  <c r="AO104" i="27"/>
  <c r="AO112" i="27"/>
  <c r="AO120" i="27"/>
  <c r="V73" i="19" l="1"/>
  <c r="U73" i="19"/>
  <c r="T73" i="19"/>
  <c r="S73" i="19"/>
  <c r="R73" i="19"/>
  <c r="Q73" i="19"/>
  <c r="P73" i="19"/>
  <c r="O73" i="19"/>
  <c r="N73" i="19"/>
  <c r="M73" i="19"/>
  <c r="L73" i="19"/>
  <c r="K73" i="19"/>
  <c r="J73" i="19"/>
  <c r="I73" i="19"/>
  <c r="H73" i="19"/>
  <c r="G73" i="19"/>
  <c r="F73" i="19"/>
  <c r="E73" i="19"/>
  <c r="D73" i="19"/>
  <c r="C73" i="19"/>
  <c r="B73" i="19"/>
  <c r="V72" i="19"/>
  <c r="U72" i="19"/>
  <c r="T72" i="19"/>
  <c r="S72" i="19"/>
  <c r="R72" i="19"/>
  <c r="Q72" i="19"/>
  <c r="P72" i="19"/>
  <c r="O72" i="19"/>
  <c r="N72" i="19"/>
  <c r="M72" i="19"/>
  <c r="L72" i="19"/>
  <c r="K72" i="19"/>
  <c r="J72" i="19"/>
  <c r="I72" i="19"/>
  <c r="H72" i="19"/>
  <c r="G72" i="19"/>
  <c r="F72" i="19"/>
  <c r="E72" i="19"/>
  <c r="D72" i="19"/>
  <c r="C72" i="19"/>
  <c r="B72" i="19"/>
  <c r="V71" i="19"/>
  <c r="U71" i="19"/>
  <c r="T71" i="19"/>
  <c r="S71" i="19"/>
  <c r="R71" i="19"/>
  <c r="Q71" i="19"/>
  <c r="P71" i="19"/>
  <c r="O71" i="19"/>
  <c r="N71" i="19"/>
  <c r="M71" i="19"/>
  <c r="L71" i="19"/>
  <c r="Y71" i="19" s="1"/>
  <c r="X71" i="19" s="1"/>
  <c r="K71" i="19"/>
  <c r="J71" i="19"/>
  <c r="I71" i="19"/>
  <c r="H71" i="19"/>
  <c r="G71" i="19"/>
  <c r="F71" i="19"/>
  <c r="E71" i="19"/>
  <c r="D71" i="19"/>
  <c r="C71" i="19"/>
  <c r="B71" i="19"/>
  <c r="V70" i="19"/>
  <c r="U70" i="19"/>
  <c r="T70" i="19"/>
  <c r="S70" i="19"/>
  <c r="R70" i="19"/>
  <c r="Q70" i="19"/>
  <c r="P70" i="19"/>
  <c r="O70" i="19"/>
  <c r="N70" i="19"/>
  <c r="M70" i="19"/>
  <c r="L70" i="19"/>
  <c r="K70" i="19"/>
  <c r="J70" i="19"/>
  <c r="I70" i="19"/>
  <c r="H70" i="19"/>
  <c r="G70" i="19"/>
  <c r="F70" i="19"/>
  <c r="E70" i="19"/>
  <c r="D70" i="19"/>
  <c r="C70" i="19"/>
  <c r="B70" i="19"/>
  <c r="V69" i="19"/>
  <c r="U69" i="19"/>
  <c r="T69" i="19"/>
  <c r="S69" i="19"/>
  <c r="R69" i="19"/>
  <c r="Q69" i="19"/>
  <c r="P69" i="19"/>
  <c r="O69" i="19"/>
  <c r="N69" i="19"/>
  <c r="M69" i="19"/>
  <c r="L69" i="19"/>
  <c r="K69" i="19"/>
  <c r="J69" i="19"/>
  <c r="I69" i="19"/>
  <c r="H69" i="19"/>
  <c r="G69" i="19"/>
  <c r="F69" i="19"/>
  <c r="E69" i="19"/>
  <c r="D69" i="19"/>
  <c r="C69" i="19"/>
  <c r="B69" i="19"/>
  <c r="A73" i="19"/>
  <c r="A72" i="19"/>
  <c r="A71" i="19"/>
  <c r="A70" i="19"/>
  <c r="A69" i="19"/>
  <c r="AA69" i="19" l="1"/>
  <c r="Z69" i="19" s="1"/>
  <c r="Y72" i="19"/>
  <c r="X72" i="19" s="1"/>
  <c r="AA73" i="19"/>
  <c r="Z73" i="19" s="1"/>
  <c r="AA70" i="19"/>
  <c r="Z70" i="19" s="1"/>
  <c r="AA72" i="19"/>
  <c r="Z72" i="19" s="1"/>
  <c r="AA71" i="19"/>
  <c r="Z71" i="19" s="1"/>
  <c r="Y69" i="19"/>
  <c r="X69" i="19" s="1"/>
  <c r="Y70" i="19"/>
  <c r="X70" i="19" s="1"/>
  <c r="Y73" i="19"/>
  <c r="X73" i="19" s="1"/>
  <c r="V89" i="7"/>
  <c r="U89" i="7"/>
  <c r="T89" i="7"/>
  <c r="S89" i="7"/>
  <c r="R89" i="7"/>
  <c r="Q89" i="7"/>
  <c r="P89" i="7"/>
  <c r="O89" i="7"/>
  <c r="N89" i="7"/>
  <c r="M89" i="7"/>
  <c r="L89" i="7"/>
  <c r="K89" i="7"/>
  <c r="J89" i="7"/>
  <c r="I89" i="7"/>
  <c r="H89" i="7"/>
  <c r="G89" i="7"/>
  <c r="F89" i="7"/>
  <c r="E89" i="7"/>
  <c r="D89" i="7"/>
  <c r="C89" i="7"/>
  <c r="V88" i="7"/>
  <c r="U88" i="7"/>
  <c r="T88" i="7"/>
  <c r="S88" i="7"/>
  <c r="R88" i="7"/>
  <c r="Q88" i="7"/>
  <c r="P88" i="7"/>
  <c r="O88" i="7"/>
  <c r="N88" i="7"/>
  <c r="M88" i="7"/>
  <c r="L88" i="7"/>
  <c r="K88" i="7"/>
  <c r="J88" i="7"/>
  <c r="I88" i="7"/>
  <c r="H88" i="7"/>
  <c r="G88" i="7"/>
  <c r="F88" i="7"/>
  <c r="E88" i="7"/>
  <c r="D88" i="7"/>
  <c r="C88" i="7"/>
  <c r="V87" i="7"/>
  <c r="U87" i="7"/>
  <c r="T87" i="7"/>
  <c r="S87" i="7"/>
  <c r="R87" i="7"/>
  <c r="Q87" i="7"/>
  <c r="P87" i="7"/>
  <c r="O87" i="7"/>
  <c r="N87" i="7"/>
  <c r="M87" i="7"/>
  <c r="L87" i="7"/>
  <c r="K87" i="7"/>
  <c r="J87" i="7"/>
  <c r="I87" i="7"/>
  <c r="H87" i="7"/>
  <c r="G87" i="7"/>
  <c r="F87" i="7"/>
  <c r="E87" i="7"/>
  <c r="D87" i="7"/>
  <c r="C87" i="7"/>
  <c r="V86" i="7"/>
  <c r="U86" i="7"/>
  <c r="T86" i="7"/>
  <c r="S86" i="7"/>
  <c r="R86" i="7"/>
  <c r="Q86" i="7"/>
  <c r="P86" i="7"/>
  <c r="O86" i="7"/>
  <c r="N86" i="7"/>
  <c r="M86" i="7"/>
  <c r="L86" i="7"/>
  <c r="K86" i="7"/>
  <c r="J86" i="7"/>
  <c r="I86" i="7"/>
  <c r="H86" i="7"/>
  <c r="G86" i="7"/>
  <c r="F86" i="7"/>
  <c r="E86" i="7"/>
  <c r="D86" i="7"/>
  <c r="C86" i="7"/>
  <c r="B89" i="7"/>
  <c r="B88" i="7"/>
  <c r="B87" i="7"/>
  <c r="B86" i="7"/>
  <c r="A89" i="7"/>
  <c r="A88" i="7"/>
  <c r="A87" i="7"/>
  <c r="V7" i="3"/>
  <c r="U7" i="3"/>
  <c r="T7" i="3"/>
  <c r="S7" i="3"/>
  <c r="R7" i="3"/>
  <c r="Q7" i="3"/>
  <c r="P7" i="3"/>
  <c r="O7" i="3"/>
  <c r="N7" i="3"/>
  <c r="M7" i="3"/>
  <c r="L7" i="3"/>
  <c r="K7" i="3"/>
  <c r="H7" i="3"/>
  <c r="G7" i="3"/>
  <c r="F7" i="3"/>
  <c r="E7" i="3"/>
  <c r="D7" i="3"/>
  <c r="C7" i="3"/>
  <c r="V6" i="3"/>
  <c r="U6" i="3"/>
  <c r="T6" i="3"/>
  <c r="S6" i="3"/>
  <c r="R6" i="3"/>
  <c r="Q6" i="3"/>
  <c r="P6" i="3"/>
  <c r="O6" i="3"/>
  <c r="N6" i="3"/>
  <c r="M6" i="3"/>
  <c r="L6" i="3"/>
  <c r="Y6" i="3" s="1"/>
  <c r="X6" i="3" s="1"/>
  <c r="K6" i="3"/>
  <c r="H6" i="3"/>
  <c r="G6" i="3"/>
  <c r="F6" i="3"/>
  <c r="E6" i="3"/>
  <c r="D6" i="3"/>
  <c r="C6" i="3"/>
  <c r="V5" i="3"/>
  <c r="U5" i="3"/>
  <c r="T5" i="3"/>
  <c r="S5" i="3"/>
  <c r="R5" i="3"/>
  <c r="Q5" i="3"/>
  <c r="P5" i="3"/>
  <c r="O5" i="3"/>
  <c r="N5" i="3"/>
  <c r="M5" i="3"/>
  <c r="L5" i="3"/>
  <c r="K5" i="3"/>
  <c r="H5" i="3"/>
  <c r="G5" i="3"/>
  <c r="F5" i="3"/>
  <c r="E5" i="3"/>
  <c r="D5" i="3"/>
  <c r="C5" i="3"/>
  <c r="V4" i="3"/>
  <c r="U4" i="3"/>
  <c r="T4" i="3"/>
  <c r="S4" i="3"/>
  <c r="R4" i="3"/>
  <c r="Q4" i="3"/>
  <c r="P4" i="3"/>
  <c r="O4" i="3"/>
  <c r="N4" i="3"/>
  <c r="M4" i="3"/>
  <c r="L4" i="3"/>
  <c r="K4" i="3"/>
  <c r="H4" i="3"/>
  <c r="G4" i="3"/>
  <c r="F4" i="3"/>
  <c r="E4" i="3"/>
  <c r="D4" i="3"/>
  <c r="C4" i="3"/>
  <c r="B7" i="3"/>
  <c r="B6" i="3"/>
  <c r="B5" i="3"/>
  <c r="B4" i="3"/>
  <c r="U21" i="26"/>
  <c r="T21" i="26"/>
  <c r="S21" i="26"/>
  <c r="R21" i="26"/>
  <c r="Q21" i="26"/>
  <c r="P21" i="26"/>
  <c r="O21" i="26"/>
  <c r="N21" i="26"/>
  <c r="M21" i="26"/>
  <c r="L21" i="26"/>
  <c r="G21" i="26"/>
  <c r="F21" i="26"/>
  <c r="E21" i="26"/>
  <c r="D21" i="26"/>
  <c r="C21" i="26"/>
  <c r="B21" i="26"/>
  <c r="J27" i="24"/>
  <c r="AN28" i="24"/>
  <c r="H28" i="24"/>
  <c r="F28" i="24"/>
  <c r="AL28" i="24"/>
  <c r="AJ27" i="24"/>
  <c r="AH27" i="24"/>
  <c r="AF27" i="24"/>
  <c r="D27" i="24"/>
  <c r="AD28" i="24"/>
  <c r="AB28" i="24"/>
  <c r="B28" i="24"/>
  <c r="Z28" i="24"/>
  <c r="L27" i="24"/>
  <c r="X28" i="24"/>
  <c r="V27" i="24"/>
  <c r="AA5" i="3" l="1"/>
  <c r="Z5" i="3" s="1"/>
  <c r="AA87" i="7"/>
  <c r="Z87" i="7" s="1"/>
  <c r="AA89" i="7"/>
  <c r="Z89" i="7" s="1"/>
  <c r="AA7" i="3"/>
  <c r="Z7" i="3" s="1"/>
  <c r="AA4" i="3"/>
  <c r="Z4" i="3" s="1"/>
  <c r="AA6" i="3"/>
  <c r="Z6" i="3" s="1"/>
  <c r="Y87" i="7"/>
  <c r="X87" i="7" s="1"/>
  <c r="Y86" i="7"/>
  <c r="X86" i="7" s="1"/>
  <c r="Y88" i="7"/>
  <c r="X88" i="7" s="1"/>
  <c r="AA86" i="7"/>
  <c r="Z86" i="7" s="1"/>
  <c r="AA88" i="7"/>
  <c r="Z88" i="7" s="1"/>
  <c r="Y89" i="7"/>
  <c r="X89" i="7" s="1"/>
  <c r="Y4" i="3"/>
  <c r="X4" i="3" s="1"/>
  <c r="Y7" i="3"/>
  <c r="X7" i="3" s="1"/>
  <c r="Y5" i="3"/>
  <c r="X5" i="3" s="1"/>
  <c r="B27" i="24"/>
  <c r="AL27" i="24"/>
  <c r="D28" i="24"/>
  <c r="J28" i="24"/>
  <c r="X27" i="24"/>
  <c r="Z27" i="24"/>
  <c r="F27" i="24"/>
  <c r="V28" i="24"/>
  <c r="AF28" i="24"/>
  <c r="AB27" i="24"/>
  <c r="H27" i="24"/>
  <c r="AH28" i="24"/>
  <c r="AD27" i="24"/>
  <c r="AN27" i="24"/>
  <c r="L28" i="24"/>
  <c r="AJ28" i="24"/>
  <c r="T28" i="24" l="1"/>
  <c r="T27" i="24"/>
  <c r="N27" i="24"/>
  <c r="N28" i="24"/>
  <c r="P28" i="24" l="1"/>
  <c r="P27" i="24"/>
  <c r="R28" i="24"/>
  <c r="R27" i="24"/>
  <c r="AP28" i="24" l="1"/>
  <c r="AP27" i="24"/>
  <c r="H107" i="17" l="1"/>
  <c r="V109" i="17"/>
  <c r="V108" i="17"/>
  <c r="V107" i="17"/>
  <c r="F109" i="17"/>
  <c r="U109" i="17"/>
  <c r="F108" i="17"/>
  <c r="U108" i="17"/>
  <c r="F107" i="17"/>
  <c r="U107" i="17"/>
  <c r="E109" i="17"/>
  <c r="D109" i="17"/>
  <c r="S109" i="17"/>
  <c r="E108" i="17"/>
  <c r="D108" i="17"/>
  <c r="S108" i="17"/>
  <c r="E107" i="17"/>
  <c r="D107" i="17"/>
  <c r="T107" i="17"/>
  <c r="S107" i="17"/>
  <c r="R109" i="17"/>
  <c r="Q109" i="17"/>
  <c r="C109" i="17"/>
  <c r="R108" i="17"/>
  <c r="Q108" i="17"/>
  <c r="C108" i="17"/>
  <c r="R107" i="17"/>
  <c r="Q107" i="17"/>
  <c r="C107" i="17"/>
  <c r="P109" i="17"/>
  <c r="O109" i="17"/>
  <c r="B109" i="17"/>
  <c r="G109" i="17"/>
  <c r="M109" i="17"/>
  <c r="P108" i="17"/>
  <c r="O108" i="17"/>
  <c r="B108" i="17"/>
  <c r="G108" i="17"/>
  <c r="M108" i="17"/>
  <c r="P107" i="17"/>
  <c r="O107" i="17"/>
  <c r="N107" i="17"/>
  <c r="B107" i="17"/>
  <c r="G107" i="17"/>
  <c r="M107" i="17"/>
  <c r="L109" i="17"/>
  <c r="L108" i="17"/>
  <c r="L107" i="17"/>
  <c r="C61" i="2"/>
  <c r="B61" i="2"/>
  <c r="C60" i="2"/>
  <c r="B60" i="2"/>
  <c r="C59" i="2"/>
  <c r="B59" i="2"/>
  <c r="C58" i="2"/>
  <c r="B58" i="2"/>
  <c r="A63" i="2"/>
  <c r="A34" i="1"/>
  <c r="A33" i="1"/>
  <c r="A32" i="1"/>
  <c r="V102" i="17"/>
  <c r="U102" i="17"/>
  <c r="T102" i="17"/>
  <c r="S102" i="17"/>
  <c r="R102" i="17"/>
  <c r="Q102" i="17"/>
  <c r="P102" i="17"/>
  <c r="O102" i="17"/>
  <c r="N102" i="17"/>
  <c r="M102" i="17"/>
  <c r="L102" i="17"/>
  <c r="G102" i="17"/>
  <c r="F102" i="17"/>
  <c r="E102" i="17"/>
  <c r="D102" i="17"/>
  <c r="C102" i="17"/>
  <c r="B102" i="17"/>
  <c r="A102" i="17"/>
  <c r="A38" i="15"/>
  <c r="A37" i="15"/>
  <c r="A36" i="15"/>
  <c r="A35" i="15"/>
  <c r="A34" i="15"/>
  <c r="A33" i="15"/>
  <c r="I108" i="17" l="1"/>
  <c r="AA107" i="17"/>
  <c r="Z107" i="17" s="1"/>
  <c r="Y107" i="17"/>
  <c r="X107" i="17" s="1"/>
  <c r="AA108" i="17"/>
  <c r="Z108" i="17" s="1"/>
  <c r="Y108" i="17"/>
  <c r="X108" i="17" s="1"/>
  <c r="AA109" i="17"/>
  <c r="Z109" i="17" s="1"/>
  <c r="Y109" i="17"/>
  <c r="X109" i="17" s="1"/>
  <c r="H108" i="17"/>
  <c r="H109" i="17"/>
  <c r="AA102" i="17"/>
  <c r="Z102" i="17" s="1"/>
  <c r="Y102" i="17"/>
  <c r="X102" i="17" s="1"/>
  <c r="I107" i="17" l="1"/>
  <c r="I109" i="17"/>
  <c r="K108" i="17"/>
  <c r="J108" i="17"/>
  <c r="K32" i="1"/>
  <c r="K34" i="1"/>
  <c r="H32" i="1"/>
  <c r="K33" i="1"/>
  <c r="J107" i="17" l="1"/>
  <c r="J109" i="17"/>
  <c r="H34" i="1"/>
  <c r="G34" i="1"/>
  <c r="S32" i="1"/>
  <c r="U32" i="1"/>
  <c r="G32" i="1"/>
  <c r="P32" i="1"/>
  <c r="R33" i="1"/>
  <c r="N34" i="1"/>
  <c r="V32" i="1"/>
  <c r="V34" i="1"/>
  <c r="Q34" i="1"/>
  <c r="M33" i="1"/>
  <c r="S33" i="1"/>
  <c r="R32" i="1"/>
  <c r="L32" i="1"/>
  <c r="S34" i="1"/>
  <c r="P34" i="1"/>
  <c r="O34" i="1"/>
  <c r="T32" i="1"/>
  <c r="L33" i="1"/>
  <c r="L34" i="1"/>
  <c r="H33" i="1"/>
  <c r="Q32" i="1"/>
  <c r="U33" i="1"/>
  <c r="N33" i="1"/>
  <c r="P33" i="1"/>
  <c r="U34" i="1"/>
  <c r="T33" i="1"/>
  <c r="O33" i="1"/>
  <c r="M34" i="1"/>
  <c r="R34" i="1"/>
  <c r="T34" i="1"/>
  <c r="V33" i="1"/>
  <c r="M32" i="1"/>
  <c r="Q33" i="1"/>
  <c r="G33" i="1"/>
  <c r="N32" i="1"/>
  <c r="O32" i="1"/>
  <c r="K107" i="17" l="1"/>
  <c r="K109" i="17"/>
  <c r="B32" i="1"/>
  <c r="I34" i="1"/>
  <c r="C33" i="1"/>
  <c r="E33" i="1"/>
  <c r="J32" i="1"/>
  <c r="F34" i="1"/>
  <c r="J33" i="1"/>
  <c r="F32" i="1"/>
  <c r="C32" i="1"/>
  <c r="I33" i="1"/>
  <c r="I32" i="1"/>
  <c r="D33" i="1"/>
  <c r="E34" i="1"/>
  <c r="J34" i="1"/>
  <c r="D32" i="1"/>
  <c r="E32" i="1"/>
  <c r="F33" i="1"/>
  <c r="C34" i="1" l="1"/>
  <c r="D34" i="1"/>
  <c r="B33" i="1"/>
  <c r="B34" i="1"/>
  <c r="V82" i="7" l="1"/>
  <c r="V81" i="7"/>
  <c r="V80" i="7"/>
  <c r="V79" i="7"/>
  <c r="V83" i="7"/>
  <c r="K82" i="7"/>
  <c r="K81" i="7"/>
  <c r="K80" i="7"/>
  <c r="K79" i="7"/>
  <c r="K83" i="7"/>
  <c r="H82" i="7"/>
  <c r="H81" i="7"/>
  <c r="H80" i="7"/>
  <c r="H79" i="7"/>
  <c r="V75" i="7"/>
  <c r="V74" i="7"/>
  <c r="V73" i="7"/>
  <c r="V72" i="7"/>
  <c r="H83" i="7"/>
  <c r="V76" i="7"/>
  <c r="K75" i="7"/>
  <c r="K74" i="7"/>
  <c r="K73" i="7"/>
  <c r="K72" i="7"/>
  <c r="K76" i="7"/>
  <c r="H76" i="7"/>
  <c r="H75" i="7"/>
  <c r="H74" i="7"/>
  <c r="H73" i="7"/>
  <c r="H72" i="7"/>
  <c r="O32" i="29" l="1"/>
  <c r="G32" i="29"/>
  <c r="O31" i="29"/>
  <c r="G31" i="29"/>
  <c r="O30" i="29"/>
  <c r="G30" i="29"/>
  <c r="O29" i="29"/>
  <c r="G29" i="29"/>
  <c r="O28" i="29"/>
  <c r="G28" i="29"/>
  <c r="A30" i="29"/>
  <c r="A31" i="29"/>
  <c r="A29" i="29"/>
  <c r="A28" i="29"/>
  <c r="O23" i="29" l="1"/>
  <c r="G23" i="29"/>
  <c r="O22" i="29"/>
  <c r="G22" i="29"/>
  <c r="O21" i="29"/>
  <c r="G21" i="29"/>
  <c r="O20" i="29"/>
  <c r="G20" i="29"/>
  <c r="O19" i="29"/>
  <c r="G19" i="29"/>
  <c r="A23" i="29"/>
  <c r="A22" i="29"/>
  <c r="A21" i="29"/>
  <c r="A20" i="29"/>
  <c r="A19" i="29"/>
  <c r="N19" i="29" l="1"/>
  <c r="N23" i="29"/>
  <c r="N27" i="29"/>
  <c r="N26" i="29"/>
  <c r="N32" i="29"/>
  <c r="T32" i="29"/>
  <c r="C23" i="29"/>
  <c r="T23" i="29"/>
  <c r="C32" i="29"/>
  <c r="C26" i="29"/>
  <c r="T19" i="29" l="1"/>
  <c r="C20" i="29"/>
  <c r="M23" i="29"/>
  <c r="N20" i="29"/>
  <c r="D32" i="29"/>
  <c r="D27" i="29"/>
  <c r="D26" i="29"/>
  <c r="R23" i="29"/>
  <c r="B20" i="29"/>
  <c r="B23" i="29"/>
  <c r="B19" i="29"/>
  <c r="S23" i="29"/>
  <c r="P19" i="29"/>
  <c r="E32" i="29"/>
  <c r="U23" i="29"/>
  <c r="B27" i="29"/>
  <c r="B26" i="29"/>
  <c r="P23" i="29"/>
  <c r="E26" i="29"/>
  <c r="U27" i="29"/>
  <c r="U26" i="29"/>
  <c r="R27" i="29"/>
  <c r="R26" i="29"/>
  <c r="R32" i="29"/>
  <c r="M26" i="29"/>
  <c r="S27" i="29"/>
  <c r="S26" i="29"/>
  <c r="S32" i="29"/>
  <c r="N28" i="29"/>
  <c r="E27" i="29"/>
  <c r="C28" i="29"/>
  <c r="M32" i="29"/>
  <c r="P26" i="29"/>
  <c r="N29" i="29"/>
  <c r="M20" i="29"/>
  <c r="C27" i="29"/>
  <c r="T20" i="29"/>
  <c r="P27" i="29"/>
  <c r="Q23" i="29"/>
  <c r="T26" i="29"/>
  <c r="T27" i="29"/>
  <c r="L23" i="29"/>
  <c r="Q27" i="29"/>
  <c r="Q26" i="29"/>
  <c r="Q32" i="29"/>
  <c r="F20" i="29"/>
  <c r="F19" i="29"/>
  <c r="F23" i="29"/>
  <c r="L27" i="29"/>
  <c r="L26" i="29"/>
  <c r="L32" i="29"/>
  <c r="C19" i="29"/>
  <c r="P32" i="29"/>
  <c r="F27" i="29"/>
  <c r="F26" i="29"/>
  <c r="F32" i="29"/>
  <c r="D23" i="29"/>
  <c r="M27" i="29"/>
  <c r="E23" i="29"/>
  <c r="B32" i="29" l="1"/>
  <c r="U28" i="29"/>
  <c r="J19" i="29"/>
  <c r="J23" i="29"/>
  <c r="R20" i="29"/>
  <c r="D28" i="29"/>
  <c r="P29" i="29"/>
  <c r="P28" i="29"/>
  <c r="L19" i="29"/>
  <c r="C29" i="29"/>
  <c r="M28" i="29"/>
  <c r="P20" i="29"/>
  <c r="S28" i="29"/>
  <c r="U29" i="29"/>
  <c r="U19" i="29"/>
  <c r="R19" i="29"/>
  <c r="D29" i="29"/>
  <c r="Q28" i="29"/>
  <c r="T28" i="29"/>
  <c r="E29" i="29"/>
  <c r="B29" i="29"/>
  <c r="M29" i="29"/>
  <c r="Q29" i="29"/>
  <c r="L28" i="29"/>
  <c r="Q20" i="29"/>
  <c r="S29" i="29"/>
  <c r="R28" i="29"/>
  <c r="F28" i="29"/>
  <c r="L29" i="29"/>
  <c r="Q19" i="29"/>
  <c r="R29" i="29"/>
  <c r="H32" i="29"/>
  <c r="H26" i="29"/>
  <c r="H27" i="29"/>
  <c r="U20" i="29"/>
  <c r="H23" i="29"/>
  <c r="H19" i="29"/>
  <c r="M19" i="29"/>
  <c r="E19" i="29"/>
  <c r="D19" i="29"/>
  <c r="F29" i="29"/>
  <c r="J32" i="29"/>
  <c r="J27" i="29"/>
  <c r="J26" i="29"/>
  <c r="T29" i="29"/>
  <c r="D20" i="29"/>
  <c r="L20" i="29"/>
  <c r="U32" i="29"/>
  <c r="E28" i="29"/>
  <c r="S20" i="29"/>
  <c r="B28" i="29"/>
  <c r="E20" i="29"/>
  <c r="S19" i="29"/>
  <c r="J28" i="29" l="1"/>
  <c r="J29" i="29"/>
  <c r="H29" i="29"/>
  <c r="J20" i="29"/>
  <c r="H28" i="29"/>
  <c r="H20" i="29"/>
  <c r="V26" i="29"/>
  <c r="I26" i="29"/>
  <c r="I32" i="29"/>
  <c r="I27" i="29"/>
  <c r="K23" i="29"/>
  <c r="I23" i="29"/>
  <c r="K27" i="29"/>
  <c r="K32" i="29"/>
  <c r="K26" i="29"/>
  <c r="V20" i="29" l="1"/>
  <c r="I20" i="29"/>
  <c r="I28" i="29"/>
  <c r="K22" i="29"/>
  <c r="K28" i="29"/>
  <c r="K20" i="29"/>
  <c r="I31" i="29"/>
  <c r="K19" i="29"/>
  <c r="K21" i="29"/>
  <c r="V27" i="29"/>
  <c r="K29" i="29"/>
  <c r="I19" i="29"/>
  <c r="I29" i="29"/>
  <c r="V19" i="29"/>
  <c r="V21" i="29"/>
  <c r="K30" i="29" l="1"/>
  <c r="K31" i="29"/>
  <c r="I30" i="29"/>
  <c r="V32" i="29"/>
  <c r="N30" i="29"/>
  <c r="C30" i="29"/>
  <c r="N31" i="29"/>
  <c r="U30" i="29"/>
  <c r="M30" i="29"/>
  <c r="E30" i="29"/>
  <c r="D31" i="29"/>
  <c r="E31" i="29"/>
  <c r="L30" i="29"/>
  <c r="R31" i="29"/>
  <c r="F31" i="29"/>
  <c r="T31" i="29"/>
  <c r="M31" i="29"/>
  <c r="S31" i="29"/>
  <c r="F30" i="29"/>
  <c r="P31" i="29"/>
  <c r="D30" i="29"/>
  <c r="S30" i="29"/>
  <c r="Q30" i="29"/>
  <c r="B31" i="29"/>
  <c r="T30" i="29"/>
  <c r="C31" i="29"/>
  <c r="R30" i="29"/>
  <c r="L31" i="29"/>
  <c r="P30" i="29"/>
  <c r="Q31" i="29"/>
  <c r="B30" i="29"/>
  <c r="U31" i="29"/>
  <c r="J30" i="29"/>
  <c r="H30" i="29"/>
  <c r="J31" i="29"/>
  <c r="H31" i="29"/>
  <c r="I22" i="29"/>
  <c r="V30" i="29"/>
  <c r="V28" i="29"/>
  <c r="V29" i="29"/>
  <c r="V31" i="29"/>
  <c r="I21" i="29"/>
  <c r="E22" i="29"/>
  <c r="M22" i="29"/>
  <c r="Q21" i="29"/>
  <c r="U22" i="29"/>
  <c r="J22" i="29"/>
  <c r="C21" i="29"/>
  <c r="Q22" i="29"/>
  <c r="N21" i="29"/>
  <c r="P22" i="29"/>
  <c r="R22" i="29"/>
  <c r="T22" i="29"/>
  <c r="E21" i="29"/>
  <c r="F22" i="29"/>
  <c r="U21" i="29"/>
  <c r="L21" i="29"/>
  <c r="S21" i="29"/>
  <c r="P21" i="29"/>
  <c r="T21" i="29"/>
  <c r="M21" i="29"/>
  <c r="H22" i="29"/>
  <c r="C22" i="29"/>
  <c r="L22" i="29"/>
  <c r="V23" i="29"/>
  <c r="S22" i="29"/>
  <c r="D21" i="29"/>
  <c r="D22" i="29"/>
  <c r="N22" i="29"/>
  <c r="B22" i="29"/>
  <c r="F21" i="29"/>
  <c r="B21" i="29"/>
  <c r="R21" i="29"/>
  <c r="H21" i="29"/>
  <c r="J21" i="29"/>
  <c r="V22" i="29"/>
  <c r="O16" i="29" l="1"/>
  <c r="G16" i="29"/>
  <c r="O15" i="29"/>
  <c r="G15" i="29"/>
  <c r="O14" i="29"/>
  <c r="G14" i="29"/>
  <c r="O13" i="29"/>
  <c r="G13" i="29"/>
  <c r="O12" i="29"/>
  <c r="G12" i="29"/>
  <c r="N16" i="29" l="1"/>
  <c r="L16" i="29"/>
  <c r="M16" i="29"/>
  <c r="B16" i="29"/>
  <c r="C16" i="29"/>
  <c r="D16" i="29"/>
  <c r="T16" i="29"/>
  <c r="E16" i="29"/>
  <c r="U16" i="29"/>
  <c r="F16" i="29"/>
  <c r="Q16" i="29"/>
  <c r="R16" i="29"/>
  <c r="O8" i="29"/>
  <c r="G8" i="29"/>
  <c r="O7" i="29"/>
  <c r="G7" i="29"/>
  <c r="G9" i="29"/>
  <c r="G6" i="29"/>
  <c r="G5" i="29"/>
  <c r="O9" i="29"/>
  <c r="O6" i="29"/>
  <c r="O5" i="29"/>
  <c r="O3" i="29"/>
  <c r="G3" i="29"/>
  <c r="B13" i="29" l="1"/>
  <c r="N12" i="29"/>
  <c r="N13" i="29"/>
  <c r="C13" i="29"/>
  <c r="F13" i="29"/>
  <c r="M12" i="29"/>
  <c r="M13" i="29"/>
  <c r="Q12" i="29"/>
  <c r="P12" i="29"/>
  <c r="C12" i="29"/>
  <c r="D13" i="29"/>
  <c r="U13" i="29"/>
  <c r="T13" i="29"/>
  <c r="D12" i="29"/>
  <c r="U12" i="29"/>
  <c r="L13" i="29"/>
  <c r="L12" i="29"/>
  <c r="H16" i="29"/>
  <c r="F12" i="29"/>
  <c r="E13" i="29"/>
  <c r="B12" i="29"/>
  <c r="T12" i="29"/>
  <c r="E12" i="29"/>
  <c r="K16" i="29"/>
  <c r="I16" i="29"/>
  <c r="R13" i="29"/>
  <c r="J16" i="29"/>
  <c r="R12" i="29"/>
  <c r="Q13" i="29"/>
  <c r="S16" i="29"/>
  <c r="S13" i="29"/>
  <c r="P13" i="29"/>
  <c r="P16" i="29"/>
  <c r="S12" i="29"/>
  <c r="D9" i="29"/>
  <c r="U9" i="29"/>
  <c r="T5" i="29"/>
  <c r="U5" i="29"/>
  <c r="C6" i="29"/>
  <c r="T6" i="29"/>
  <c r="T3" i="29"/>
  <c r="L3" i="29"/>
  <c r="B3" i="29"/>
  <c r="M3" i="29"/>
  <c r="N3" i="29"/>
  <c r="C3" i="29"/>
  <c r="F3" i="29"/>
  <c r="D3" i="29"/>
  <c r="R3" i="29"/>
  <c r="P3" i="29"/>
  <c r="E3" i="29"/>
  <c r="S3" i="29"/>
  <c r="Q3" i="29"/>
  <c r="U3" i="29"/>
  <c r="J15" i="29" l="1"/>
  <c r="V13" i="29"/>
  <c r="R9" i="29"/>
  <c r="C9" i="29"/>
  <c r="P9" i="29"/>
  <c r="N9" i="29"/>
  <c r="T9" i="29"/>
  <c r="F9" i="29"/>
  <c r="E9" i="29"/>
  <c r="L9" i="29"/>
  <c r="Q9" i="29"/>
  <c r="S9" i="29"/>
  <c r="M9" i="29"/>
  <c r="V15" i="29"/>
  <c r="J13" i="29"/>
  <c r="I12" i="29"/>
  <c r="K12" i="29"/>
  <c r="K15" i="29"/>
  <c r="K13" i="29"/>
  <c r="H12" i="29"/>
  <c r="V16" i="29"/>
  <c r="T14" i="29"/>
  <c r="R15" i="29"/>
  <c r="J12" i="29"/>
  <c r="I13" i="29"/>
  <c r="H13" i="29"/>
  <c r="B6" i="29"/>
  <c r="B5" i="29"/>
  <c r="U6" i="29"/>
  <c r="D6" i="29"/>
  <c r="Q6" i="29"/>
  <c r="D5" i="29"/>
  <c r="F6" i="29"/>
  <c r="P5" i="29"/>
  <c r="L6" i="29"/>
  <c r="L5" i="29"/>
  <c r="K3" i="29"/>
  <c r="M5" i="29"/>
  <c r="E6" i="29"/>
  <c r="Q5" i="29"/>
  <c r="B9" i="29"/>
  <c r="R6" i="29"/>
  <c r="E5" i="29"/>
  <c r="S5" i="29"/>
  <c r="N5" i="29"/>
  <c r="C5" i="29"/>
  <c r="N6" i="29"/>
  <c r="R5" i="29"/>
  <c r="S6" i="29"/>
  <c r="F5" i="29"/>
  <c r="P6" i="29"/>
  <c r="M6" i="29"/>
  <c r="H3" i="29"/>
  <c r="J3" i="29"/>
  <c r="Z2" i="28"/>
  <c r="X2" i="28"/>
  <c r="AK102" i="27"/>
  <c r="AG5" i="27"/>
  <c r="AF5" i="27"/>
  <c r="AI102" i="27"/>
  <c r="AH102" i="27"/>
  <c r="AG102" i="27"/>
  <c r="AF102" i="27"/>
  <c r="AD102" i="27"/>
  <c r="AC102" i="27"/>
  <c r="AC5" i="27"/>
  <c r="K102" i="27"/>
  <c r="K5" i="27"/>
  <c r="Q129" i="27"/>
  <c r="P129" i="27"/>
  <c r="O129" i="27"/>
  <c r="N129" i="27"/>
  <c r="Q128" i="27"/>
  <c r="P128" i="27"/>
  <c r="O128" i="27"/>
  <c r="N128" i="27"/>
  <c r="Q127" i="27"/>
  <c r="P127" i="27"/>
  <c r="O127" i="27"/>
  <c r="N127" i="27"/>
  <c r="Q126" i="27"/>
  <c r="P126" i="27"/>
  <c r="O126" i="27"/>
  <c r="N126" i="27"/>
  <c r="Q125" i="27"/>
  <c r="P125" i="27"/>
  <c r="O125" i="27"/>
  <c r="N125" i="27"/>
  <c r="Q124" i="27"/>
  <c r="P124" i="27"/>
  <c r="O124" i="27"/>
  <c r="N124" i="27"/>
  <c r="Q123" i="27"/>
  <c r="P123" i="27"/>
  <c r="O123" i="27"/>
  <c r="N123" i="27"/>
  <c r="Q122" i="27"/>
  <c r="P122" i="27"/>
  <c r="O122" i="27"/>
  <c r="N122" i="27"/>
  <c r="Q121" i="27"/>
  <c r="P121" i="27"/>
  <c r="O121" i="27"/>
  <c r="N121" i="27"/>
  <c r="Q120" i="27"/>
  <c r="P120" i="27"/>
  <c r="O120" i="27"/>
  <c r="N120" i="27"/>
  <c r="Q119" i="27"/>
  <c r="P119" i="27"/>
  <c r="O119" i="27"/>
  <c r="N119" i="27"/>
  <c r="Q118" i="27"/>
  <c r="P118" i="27"/>
  <c r="O118" i="27"/>
  <c r="N118" i="27"/>
  <c r="Q117" i="27"/>
  <c r="P117" i="27"/>
  <c r="O117" i="27"/>
  <c r="N117" i="27"/>
  <c r="Q116" i="27"/>
  <c r="P116" i="27"/>
  <c r="O116" i="27"/>
  <c r="N116" i="27"/>
  <c r="Q115" i="27"/>
  <c r="P115" i="27"/>
  <c r="O115" i="27"/>
  <c r="N115" i="27"/>
  <c r="Q114" i="27"/>
  <c r="P114" i="27"/>
  <c r="O114" i="27"/>
  <c r="N114" i="27"/>
  <c r="Q113" i="27"/>
  <c r="P113" i="27"/>
  <c r="O113" i="27"/>
  <c r="N113" i="27"/>
  <c r="Q112" i="27"/>
  <c r="P112" i="27"/>
  <c r="O112" i="27"/>
  <c r="N112" i="27"/>
  <c r="Q111" i="27"/>
  <c r="P111" i="27"/>
  <c r="O111" i="27"/>
  <c r="N111" i="27"/>
  <c r="Q110" i="27"/>
  <c r="P110" i="27"/>
  <c r="O110" i="27"/>
  <c r="N110" i="27"/>
  <c r="Q109" i="27"/>
  <c r="P109" i="27"/>
  <c r="O109" i="27"/>
  <c r="N109" i="27"/>
  <c r="Q108" i="27"/>
  <c r="P108" i="27"/>
  <c r="O108" i="27"/>
  <c r="N108" i="27"/>
  <c r="Q107" i="27"/>
  <c r="P107" i="27"/>
  <c r="O107" i="27"/>
  <c r="N107" i="27"/>
  <c r="Q106" i="27"/>
  <c r="P106" i="27"/>
  <c r="O106" i="27"/>
  <c r="N106" i="27"/>
  <c r="Q105" i="27"/>
  <c r="P105" i="27"/>
  <c r="O105" i="27"/>
  <c r="N105" i="27"/>
  <c r="Q104" i="27"/>
  <c r="P104" i="27"/>
  <c r="O104" i="27"/>
  <c r="N104" i="27"/>
  <c r="Q103" i="27"/>
  <c r="P103" i="27"/>
  <c r="O103" i="27"/>
  <c r="N103" i="27"/>
  <c r="O102" i="27"/>
  <c r="N102" i="27"/>
  <c r="Q99" i="27"/>
  <c r="P99" i="27"/>
  <c r="O99" i="27"/>
  <c r="N99" i="27"/>
  <c r="Q98" i="27"/>
  <c r="P98" i="27"/>
  <c r="O98" i="27"/>
  <c r="N98" i="27"/>
  <c r="Q97" i="27"/>
  <c r="P97" i="27"/>
  <c r="O97" i="27"/>
  <c r="N97" i="27"/>
  <c r="Q96" i="27"/>
  <c r="P96" i="27"/>
  <c r="O96" i="27"/>
  <c r="N96" i="27"/>
  <c r="Q95" i="27"/>
  <c r="P95" i="27"/>
  <c r="O95" i="27"/>
  <c r="N95" i="27"/>
  <c r="Q94" i="27"/>
  <c r="P94" i="27"/>
  <c r="O94" i="27"/>
  <c r="N94" i="27"/>
  <c r="Q93" i="27"/>
  <c r="P93" i="27"/>
  <c r="O93" i="27"/>
  <c r="N93" i="27"/>
  <c r="Q92" i="27"/>
  <c r="P92" i="27"/>
  <c r="O92" i="27"/>
  <c r="N92" i="27"/>
  <c r="Q91" i="27"/>
  <c r="P91" i="27"/>
  <c r="O91" i="27"/>
  <c r="N91" i="27"/>
  <c r="Q90" i="27"/>
  <c r="P90" i="27"/>
  <c r="O90" i="27"/>
  <c r="N90" i="27"/>
  <c r="Q89" i="27"/>
  <c r="P89" i="27"/>
  <c r="O89" i="27"/>
  <c r="N89" i="27"/>
  <c r="Q88" i="27"/>
  <c r="P88" i="27"/>
  <c r="O88" i="27"/>
  <c r="N88" i="27"/>
  <c r="Q87" i="27"/>
  <c r="P87" i="27"/>
  <c r="O87" i="27"/>
  <c r="N87" i="27"/>
  <c r="Q86" i="27"/>
  <c r="P86" i="27"/>
  <c r="O86" i="27"/>
  <c r="N86" i="27"/>
  <c r="Q85" i="27"/>
  <c r="P85" i="27"/>
  <c r="O85" i="27"/>
  <c r="N85" i="27"/>
  <c r="Q84" i="27"/>
  <c r="P84" i="27"/>
  <c r="O84" i="27"/>
  <c r="N84" i="27"/>
  <c r="Q83" i="27"/>
  <c r="P83" i="27"/>
  <c r="O83" i="27"/>
  <c r="N83" i="27"/>
  <c r="Q82" i="27"/>
  <c r="P82" i="27"/>
  <c r="O82" i="27"/>
  <c r="N82" i="27"/>
  <c r="Q81" i="27"/>
  <c r="P81" i="27"/>
  <c r="O81" i="27"/>
  <c r="N81" i="27"/>
  <c r="Q80" i="27"/>
  <c r="P80" i="27"/>
  <c r="O80" i="27"/>
  <c r="N80" i="27"/>
  <c r="Q79" i="27"/>
  <c r="P79" i="27"/>
  <c r="O79" i="27"/>
  <c r="N79" i="27"/>
  <c r="Q78" i="27"/>
  <c r="P78" i="27"/>
  <c r="O78" i="27"/>
  <c r="N78" i="27"/>
  <c r="Q77" i="27"/>
  <c r="P77" i="27"/>
  <c r="O77" i="27"/>
  <c r="N77" i="27"/>
  <c r="Q76" i="27"/>
  <c r="P76" i="27"/>
  <c r="O76" i="27"/>
  <c r="N76" i="27"/>
  <c r="Q75" i="27"/>
  <c r="P75" i="27"/>
  <c r="O75" i="27"/>
  <c r="N75" i="27"/>
  <c r="Q74" i="27"/>
  <c r="P74" i="27"/>
  <c r="O74" i="27"/>
  <c r="N74" i="27"/>
  <c r="Q73" i="27"/>
  <c r="P73" i="27"/>
  <c r="O73" i="27"/>
  <c r="N73" i="27"/>
  <c r="Q72" i="27"/>
  <c r="P72" i="27"/>
  <c r="O72" i="27"/>
  <c r="N72" i="27"/>
  <c r="Q71" i="27"/>
  <c r="P71" i="27"/>
  <c r="O71" i="27"/>
  <c r="N71" i="27"/>
  <c r="Q70" i="27"/>
  <c r="P70" i="27"/>
  <c r="O70" i="27"/>
  <c r="N70" i="27"/>
  <c r="Q69" i="27"/>
  <c r="P69" i="27"/>
  <c r="O69" i="27"/>
  <c r="N69" i="27"/>
  <c r="Q68" i="27"/>
  <c r="P68" i="27"/>
  <c r="O68" i="27"/>
  <c r="N68" i="27"/>
  <c r="Q67" i="27"/>
  <c r="P67" i="27"/>
  <c r="O67" i="27"/>
  <c r="N67" i="27"/>
  <c r="Q66" i="27"/>
  <c r="P66" i="27"/>
  <c r="O66" i="27"/>
  <c r="N66" i="27"/>
  <c r="Q65" i="27"/>
  <c r="P65" i="27"/>
  <c r="O65" i="27"/>
  <c r="N65" i="27"/>
  <c r="Q64" i="27"/>
  <c r="P64" i="27"/>
  <c r="O64" i="27"/>
  <c r="N64" i="27"/>
  <c r="Q63" i="27"/>
  <c r="P63" i="27"/>
  <c r="O63" i="27"/>
  <c r="N63" i="27"/>
  <c r="Q62" i="27"/>
  <c r="P62" i="27"/>
  <c r="O62" i="27"/>
  <c r="N62" i="27"/>
  <c r="Q61" i="27"/>
  <c r="P61" i="27"/>
  <c r="O61" i="27"/>
  <c r="N61" i="27"/>
  <c r="Q60" i="27"/>
  <c r="P60" i="27"/>
  <c r="O60" i="27"/>
  <c r="N60" i="27"/>
  <c r="Q59" i="27"/>
  <c r="P59" i="27"/>
  <c r="O59" i="27"/>
  <c r="N59" i="27"/>
  <c r="Q58" i="27"/>
  <c r="P58" i="27"/>
  <c r="O58" i="27"/>
  <c r="N58" i="27"/>
  <c r="Q57" i="27"/>
  <c r="P57" i="27"/>
  <c r="O57" i="27"/>
  <c r="N57" i="27"/>
  <c r="Q56" i="27"/>
  <c r="P56" i="27"/>
  <c r="O56" i="27"/>
  <c r="N56" i="27"/>
  <c r="Q55" i="27"/>
  <c r="P55" i="27"/>
  <c r="O55" i="27"/>
  <c r="N55" i="27"/>
  <c r="Q54" i="27"/>
  <c r="P54" i="27"/>
  <c r="O54" i="27"/>
  <c r="N54" i="27"/>
  <c r="Q53" i="27"/>
  <c r="P53" i="27"/>
  <c r="O53" i="27"/>
  <c r="N53" i="27"/>
  <c r="Q52" i="27"/>
  <c r="P52" i="27"/>
  <c r="O52" i="27"/>
  <c r="N52" i="27"/>
  <c r="Q51" i="27"/>
  <c r="P51" i="27"/>
  <c r="O51" i="27"/>
  <c r="N51" i="27"/>
  <c r="Q50" i="27"/>
  <c r="P50" i="27"/>
  <c r="O50" i="27"/>
  <c r="N50" i="27"/>
  <c r="Q49" i="27"/>
  <c r="P49" i="27"/>
  <c r="O49" i="27"/>
  <c r="N49" i="27"/>
  <c r="Q48" i="27"/>
  <c r="P48" i="27"/>
  <c r="O48" i="27"/>
  <c r="N48" i="27"/>
  <c r="Q47" i="27"/>
  <c r="P47" i="27"/>
  <c r="O47" i="27"/>
  <c r="N47" i="27"/>
  <c r="Q46" i="27"/>
  <c r="P46" i="27"/>
  <c r="O46" i="27"/>
  <c r="N46" i="27"/>
  <c r="Q45" i="27"/>
  <c r="P45" i="27"/>
  <c r="O45" i="27"/>
  <c r="N45" i="27"/>
  <c r="Q44" i="27"/>
  <c r="P44" i="27"/>
  <c r="O44" i="27"/>
  <c r="N44" i="27"/>
  <c r="Q43" i="27"/>
  <c r="P43" i="27"/>
  <c r="O43" i="27"/>
  <c r="N43" i="27"/>
  <c r="Q42" i="27"/>
  <c r="P42" i="27"/>
  <c r="O42" i="27"/>
  <c r="N42" i="27"/>
  <c r="Q41" i="27"/>
  <c r="P41" i="27"/>
  <c r="O41" i="27"/>
  <c r="N41" i="27"/>
  <c r="Q40" i="27"/>
  <c r="P40" i="27"/>
  <c r="O40" i="27"/>
  <c r="N40" i="27"/>
  <c r="Q39" i="27"/>
  <c r="P39" i="27"/>
  <c r="O39" i="27"/>
  <c r="N39" i="27"/>
  <c r="Q38" i="27"/>
  <c r="P38" i="27"/>
  <c r="O38" i="27"/>
  <c r="N38" i="27"/>
  <c r="Q37" i="27"/>
  <c r="P37" i="27"/>
  <c r="O37" i="27"/>
  <c r="N37" i="27"/>
  <c r="Q36" i="27"/>
  <c r="P36" i="27"/>
  <c r="O36" i="27"/>
  <c r="N36" i="27"/>
  <c r="Q35" i="27"/>
  <c r="P35" i="27"/>
  <c r="O35" i="27"/>
  <c r="N35" i="27"/>
  <c r="Q34" i="27"/>
  <c r="P34" i="27"/>
  <c r="O34" i="27"/>
  <c r="N34" i="27"/>
  <c r="Q33" i="27"/>
  <c r="P33" i="27"/>
  <c r="O33" i="27"/>
  <c r="N33" i="27"/>
  <c r="Q32" i="27"/>
  <c r="P32" i="27"/>
  <c r="O32" i="27"/>
  <c r="N32" i="27"/>
  <c r="Q31" i="27"/>
  <c r="P31" i="27"/>
  <c r="O31" i="27"/>
  <c r="N31" i="27"/>
  <c r="Q30" i="27"/>
  <c r="P30" i="27"/>
  <c r="O30" i="27"/>
  <c r="N30" i="27"/>
  <c r="Q29" i="27"/>
  <c r="P29" i="27"/>
  <c r="O29" i="27"/>
  <c r="N29" i="27"/>
  <c r="Q28" i="27"/>
  <c r="P28" i="27"/>
  <c r="O28" i="27"/>
  <c r="N28" i="27"/>
  <c r="Q27" i="27"/>
  <c r="P27" i="27"/>
  <c r="O27" i="27"/>
  <c r="N27" i="27"/>
  <c r="Q26" i="27"/>
  <c r="P26" i="27"/>
  <c r="O26" i="27"/>
  <c r="N26" i="27"/>
  <c r="Q25" i="27"/>
  <c r="P25" i="27"/>
  <c r="O25" i="27"/>
  <c r="N25" i="27"/>
  <c r="Q24" i="27"/>
  <c r="P24" i="27"/>
  <c r="O24" i="27"/>
  <c r="N24" i="27"/>
  <c r="Q22" i="27"/>
  <c r="P22" i="27"/>
  <c r="O22" i="27"/>
  <c r="N22" i="27"/>
  <c r="Q21" i="27"/>
  <c r="P21" i="27"/>
  <c r="O21" i="27"/>
  <c r="N21" i="27"/>
  <c r="Q20" i="27"/>
  <c r="P20" i="27"/>
  <c r="O20" i="27"/>
  <c r="N20" i="27"/>
  <c r="Q19" i="27"/>
  <c r="P19" i="27"/>
  <c r="O19" i="27"/>
  <c r="N19" i="27"/>
  <c r="Q18" i="27"/>
  <c r="P18" i="27"/>
  <c r="O18" i="27"/>
  <c r="N18" i="27"/>
  <c r="Q17" i="27"/>
  <c r="P17" i="27"/>
  <c r="O17" i="27"/>
  <c r="N17" i="27"/>
  <c r="Q16" i="27"/>
  <c r="P16" i="27"/>
  <c r="O16" i="27"/>
  <c r="N16" i="27"/>
  <c r="Q15" i="27"/>
  <c r="P15" i="27"/>
  <c r="O15" i="27"/>
  <c r="N15" i="27"/>
  <c r="Q14" i="27"/>
  <c r="P14" i="27"/>
  <c r="O14" i="27"/>
  <c r="N14" i="27"/>
  <c r="Q13" i="27"/>
  <c r="P13" i="27"/>
  <c r="O13" i="27"/>
  <c r="N13" i="27"/>
  <c r="Q12" i="27"/>
  <c r="P12" i="27"/>
  <c r="O12" i="27"/>
  <c r="N12" i="27"/>
  <c r="Q11" i="27"/>
  <c r="P11" i="27"/>
  <c r="O11" i="27"/>
  <c r="N11" i="27"/>
  <c r="Q10" i="27"/>
  <c r="P10" i="27"/>
  <c r="O10" i="27"/>
  <c r="N10" i="27"/>
  <c r="Q9" i="27"/>
  <c r="P9" i="27"/>
  <c r="O9" i="27"/>
  <c r="N9" i="27"/>
  <c r="Q8" i="27"/>
  <c r="P8" i="27"/>
  <c r="O8" i="27"/>
  <c r="N8" i="27"/>
  <c r="Q7" i="27"/>
  <c r="P7" i="27"/>
  <c r="O7" i="27"/>
  <c r="N7" i="27"/>
  <c r="O5" i="27"/>
  <c r="N5" i="27"/>
  <c r="H102" i="27"/>
  <c r="H5" i="27"/>
  <c r="E126" i="27"/>
  <c r="E122" i="27"/>
  <c r="E114" i="27"/>
  <c r="E110" i="27"/>
  <c r="E106" i="27"/>
  <c r="F129" i="27"/>
  <c r="E129" i="27"/>
  <c r="D129" i="27"/>
  <c r="C129" i="27"/>
  <c r="F128" i="27"/>
  <c r="E128" i="27"/>
  <c r="D128" i="27"/>
  <c r="C128" i="27"/>
  <c r="F127" i="27"/>
  <c r="E127" i="27"/>
  <c r="D127" i="27"/>
  <c r="C127" i="27"/>
  <c r="F126" i="27"/>
  <c r="D126" i="27"/>
  <c r="C126" i="27"/>
  <c r="F125" i="27"/>
  <c r="E125" i="27"/>
  <c r="D125" i="27"/>
  <c r="C125" i="27"/>
  <c r="F124" i="27"/>
  <c r="E124" i="27"/>
  <c r="D124" i="27"/>
  <c r="C124" i="27"/>
  <c r="F123" i="27"/>
  <c r="E123" i="27"/>
  <c r="D123" i="27"/>
  <c r="C123" i="27"/>
  <c r="F122" i="27"/>
  <c r="D122" i="27"/>
  <c r="C122" i="27"/>
  <c r="F121" i="27"/>
  <c r="E121" i="27"/>
  <c r="D121" i="27"/>
  <c r="C121" i="27"/>
  <c r="F120" i="27"/>
  <c r="E120" i="27"/>
  <c r="D120" i="27"/>
  <c r="C120" i="27"/>
  <c r="F119" i="27"/>
  <c r="E119" i="27"/>
  <c r="D119" i="27"/>
  <c r="C119" i="27"/>
  <c r="F118" i="27"/>
  <c r="E118" i="27"/>
  <c r="D118" i="27"/>
  <c r="C118" i="27"/>
  <c r="F117" i="27"/>
  <c r="E117" i="27"/>
  <c r="D117" i="27"/>
  <c r="C117" i="27"/>
  <c r="F116" i="27"/>
  <c r="E116" i="27"/>
  <c r="D116" i="27"/>
  <c r="C116" i="27"/>
  <c r="F115" i="27"/>
  <c r="E115" i="27"/>
  <c r="D115" i="27"/>
  <c r="C115" i="27"/>
  <c r="F114" i="27"/>
  <c r="D114" i="27"/>
  <c r="C114" i="27"/>
  <c r="F113" i="27"/>
  <c r="E113" i="27"/>
  <c r="D113" i="27"/>
  <c r="C113" i="27"/>
  <c r="F112" i="27"/>
  <c r="E112" i="27"/>
  <c r="D112" i="27"/>
  <c r="C112" i="27"/>
  <c r="F111" i="27"/>
  <c r="E111" i="27"/>
  <c r="D111" i="27"/>
  <c r="C111" i="27"/>
  <c r="F110" i="27"/>
  <c r="D110" i="27"/>
  <c r="C110" i="27"/>
  <c r="F109" i="27"/>
  <c r="E109" i="27"/>
  <c r="D109" i="27"/>
  <c r="C109" i="27"/>
  <c r="F108" i="27"/>
  <c r="E108" i="27"/>
  <c r="D108" i="27"/>
  <c r="C108" i="27"/>
  <c r="F107" i="27"/>
  <c r="E107" i="27"/>
  <c r="D107" i="27"/>
  <c r="C107" i="27"/>
  <c r="F106" i="27"/>
  <c r="D106" i="27"/>
  <c r="C106" i="27"/>
  <c r="F105" i="27"/>
  <c r="E105" i="27"/>
  <c r="D105" i="27"/>
  <c r="C105" i="27"/>
  <c r="F104" i="27"/>
  <c r="E104" i="27"/>
  <c r="D104" i="27"/>
  <c r="C104" i="27"/>
  <c r="F103" i="27"/>
  <c r="E103" i="27"/>
  <c r="D103" i="27"/>
  <c r="C103" i="27"/>
  <c r="D102" i="27"/>
  <c r="C102" i="27"/>
  <c r="F99" i="27"/>
  <c r="E99" i="27"/>
  <c r="D99" i="27"/>
  <c r="C99" i="27"/>
  <c r="F98" i="27"/>
  <c r="E98" i="27"/>
  <c r="D98" i="27"/>
  <c r="C98" i="27"/>
  <c r="F97" i="27"/>
  <c r="E97" i="27"/>
  <c r="D97" i="27"/>
  <c r="C97" i="27"/>
  <c r="F96" i="27"/>
  <c r="E96" i="27"/>
  <c r="D96" i="27"/>
  <c r="C96" i="27"/>
  <c r="F95" i="27"/>
  <c r="E95" i="27"/>
  <c r="D95" i="27"/>
  <c r="C95" i="27"/>
  <c r="F94" i="27"/>
  <c r="E94" i="27"/>
  <c r="D94" i="27"/>
  <c r="C94" i="27"/>
  <c r="F93" i="27"/>
  <c r="E93" i="27"/>
  <c r="D93" i="27"/>
  <c r="C93" i="27"/>
  <c r="F92" i="27"/>
  <c r="E92" i="27"/>
  <c r="D92" i="27"/>
  <c r="C92" i="27"/>
  <c r="F91" i="27"/>
  <c r="E91" i="27"/>
  <c r="D91" i="27"/>
  <c r="C91" i="27"/>
  <c r="F90" i="27"/>
  <c r="E90" i="27"/>
  <c r="D90" i="27"/>
  <c r="C90" i="27"/>
  <c r="F89" i="27"/>
  <c r="E89" i="27"/>
  <c r="D89" i="27"/>
  <c r="C89" i="27"/>
  <c r="F88" i="27"/>
  <c r="E88" i="27"/>
  <c r="D88" i="27"/>
  <c r="C88" i="27"/>
  <c r="F87" i="27"/>
  <c r="E87" i="27"/>
  <c r="D87" i="27"/>
  <c r="C87" i="27"/>
  <c r="F86" i="27"/>
  <c r="E86" i="27"/>
  <c r="D86" i="27"/>
  <c r="C86" i="27"/>
  <c r="F85" i="27"/>
  <c r="E85" i="27"/>
  <c r="D85" i="27"/>
  <c r="C85" i="27"/>
  <c r="F84" i="27"/>
  <c r="E84" i="27"/>
  <c r="D84" i="27"/>
  <c r="C84" i="27"/>
  <c r="F83" i="27"/>
  <c r="E83" i="27"/>
  <c r="D83" i="27"/>
  <c r="C83" i="27"/>
  <c r="F82" i="27"/>
  <c r="E82" i="27"/>
  <c r="D82" i="27"/>
  <c r="C82" i="27"/>
  <c r="F81" i="27"/>
  <c r="E81" i="27"/>
  <c r="D81" i="27"/>
  <c r="C81" i="27"/>
  <c r="F80" i="27"/>
  <c r="E80" i="27"/>
  <c r="D80" i="27"/>
  <c r="C80" i="27"/>
  <c r="F79" i="27"/>
  <c r="E79" i="27"/>
  <c r="D79" i="27"/>
  <c r="C79" i="27"/>
  <c r="F78" i="27"/>
  <c r="E78" i="27"/>
  <c r="D78" i="27"/>
  <c r="C78" i="27"/>
  <c r="F77" i="27"/>
  <c r="E77" i="27"/>
  <c r="D77" i="27"/>
  <c r="C77" i="27"/>
  <c r="F76" i="27"/>
  <c r="E76" i="27"/>
  <c r="D76" i="27"/>
  <c r="C76" i="27"/>
  <c r="F75" i="27"/>
  <c r="E75" i="27"/>
  <c r="D75" i="27"/>
  <c r="C75" i="27"/>
  <c r="F74" i="27"/>
  <c r="E74" i="27"/>
  <c r="D74" i="27"/>
  <c r="C74" i="27"/>
  <c r="F73" i="27"/>
  <c r="E73" i="27"/>
  <c r="D73" i="27"/>
  <c r="C73" i="27"/>
  <c r="F72" i="27"/>
  <c r="E72" i="27"/>
  <c r="D72" i="27"/>
  <c r="C72" i="27"/>
  <c r="F71" i="27"/>
  <c r="E71" i="27"/>
  <c r="D71" i="27"/>
  <c r="C71" i="27"/>
  <c r="F70" i="27"/>
  <c r="E70" i="27"/>
  <c r="D70" i="27"/>
  <c r="C70" i="27"/>
  <c r="F69" i="27"/>
  <c r="E69" i="27"/>
  <c r="D69" i="27"/>
  <c r="C69" i="27"/>
  <c r="F68" i="27"/>
  <c r="E68" i="27"/>
  <c r="D68" i="27"/>
  <c r="C68" i="27"/>
  <c r="F67" i="27"/>
  <c r="E67" i="27"/>
  <c r="D67" i="27"/>
  <c r="C67" i="27"/>
  <c r="F66" i="27"/>
  <c r="E66" i="27"/>
  <c r="D66" i="27"/>
  <c r="C66" i="27"/>
  <c r="F65" i="27"/>
  <c r="E65" i="27"/>
  <c r="D65" i="27"/>
  <c r="C65" i="27"/>
  <c r="F64" i="27"/>
  <c r="E64" i="27"/>
  <c r="D64" i="27"/>
  <c r="C64" i="27"/>
  <c r="F63" i="27"/>
  <c r="E63" i="27"/>
  <c r="D63" i="27"/>
  <c r="C63" i="27"/>
  <c r="F62" i="27"/>
  <c r="E62" i="27"/>
  <c r="D62" i="27"/>
  <c r="C62" i="27"/>
  <c r="F61" i="27"/>
  <c r="E61" i="27"/>
  <c r="D61" i="27"/>
  <c r="C61" i="27"/>
  <c r="F60" i="27"/>
  <c r="E60" i="27"/>
  <c r="D60" i="27"/>
  <c r="C60" i="27"/>
  <c r="F59" i="27"/>
  <c r="E59" i="27"/>
  <c r="D59" i="27"/>
  <c r="C59" i="27"/>
  <c r="F58" i="27"/>
  <c r="E58" i="27"/>
  <c r="D58" i="27"/>
  <c r="C58" i="27"/>
  <c r="F57" i="27"/>
  <c r="E57" i="27"/>
  <c r="D57" i="27"/>
  <c r="C57" i="27"/>
  <c r="F56" i="27"/>
  <c r="E56" i="27"/>
  <c r="D56" i="27"/>
  <c r="C56" i="27"/>
  <c r="F55" i="27"/>
  <c r="E55" i="27"/>
  <c r="D55" i="27"/>
  <c r="C55" i="27"/>
  <c r="F54" i="27"/>
  <c r="E54" i="27"/>
  <c r="D54" i="27"/>
  <c r="C54" i="27"/>
  <c r="F53" i="27"/>
  <c r="E53" i="27"/>
  <c r="D53" i="27"/>
  <c r="C53" i="27"/>
  <c r="F52" i="27"/>
  <c r="E52" i="27"/>
  <c r="D52" i="27"/>
  <c r="C52" i="27"/>
  <c r="F51" i="27"/>
  <c r="E51" i="27"/>
  <c r="D51" i="27"/>
  <c r="C51" i="27"/>
  <c r="F50" i="27"/>
  <c r="E50" i="27"/>
  <c r="D50" i="27"/>
  <c r="C50" i="27"/>
  <c r="F49" i="27"/>
  <c r="E49" i="27"/>
  <c r="D49" i="27"/>
  <c r="C49" i="27"/>
  <c r="F48" i="27"/>
  <c r="E48" i="27"/>
  <c r="D48" i="27"/>
  <c r="C48" i="27"/>
  <c r="F47" i="27"/>
  <c r="E47" i="27"/>
  <c r="D47" i="27"/>
  <c r="C47" i="27"/>
  <c r="F46" i="27"/>
  <c r="E46" i="27"/>
  <c r="D46" i="27"/>
  <c r="C46" i="27"/>
  <c r="F45" i="27"/>
  <c r="E45" i="27"/>
  <c r="D45" i="27"/>
  <c r="C45" i="27"/>
  <c r="F44" i="27"/>
  <c r="E44" i="27"/>
  <c r="D44" i="27"/>
  <c r="C44" i="27"/>
  <c r="F43" i="27"/>
  <c r="E43" i="27"/>
  <c r="D43" i="27"/>
  <c r="C43" i="27"/>
  <c r="F42" i="27"/>
  <c r="E42" i="27"/>
  <c r="D42" i="27"/>
  <c r="C42" i="27"/>
  <c r="F41" i="27"/>
  <c r="E41" i="27"/>
  <c r="D41" i="27"/>
  <c r="C41" i="27"/>
  <c r="F40" i="27"/>
  <c r="E40" i="27"/>
  <c r="D40" i="27"/>
  <c r="C40" i="27"/>
  <c r="F39" i="27"/>
  <c r="E39" i="27"/>
  <c r="D39" i="27"/>
  <c r="C39" i="27"/>
  <c r="F38" i="27"/>
  <c r="E38" i="27"/>
  <c r="D38" i="27"/>
  <c r="C38" i="27"/>
  <c r="F37" i="27"/>
  <c r="E37" i="27"/>
  <c r="D37" i="27"/>
  <c r="C37" i="27"/>
  <c r="F36" i="27"/>
  <c r="E36" i="27"/>
  <c r="D36" i="27"/>
  <c r="C36" i="27"/>
  <c r="F35" i="27"/>
  <c r="E35" i="27"/>
  <c r="D35" i="27"/>
  <c r="C35" i="27"/>
  <c r="F34" i="27"/>
  <c r="E34" i="27"/>
  <c r="D34" i="27"/>
  <c r="C34" i="27"/>
  <c r="F33" i="27"/>
  <c r="E33" i="27"/>
  <c r="D33" i="27"/>
  <c r="C33" i="27"/>
  <c r="F32" i="27"/>
  <c r="E32" i="27"/>
  <c r="D32" i="27"/>
  <c r="C32" i="27"/>
  <c r="F31" i="27"/>
  <c r="E31" i="27"/>
  <c r="D31" i="27"/>
  <c r="C31" i="27"/>
  <c r="F30" i="27"/>
  <c r="E30" i="27"/>
  <c r="D30" i="27"/>
  <c r="C30" i="27"/>
  <c r="F29" i="27"/>
  <c r="E29" i="27"/>
  <c r="D29" i="27"/>
  <c r="C29" i="27"/>
  <c r="F28" i="27"/>
  <c r="E28" i="27"/>
  <c r="D28" i="27"/>
  <c r="C28" i="27"/>
  <c r="F27" i="27"/>
  <c r="E27" i="27"/>
  <c r="D27" i="27"/>
  <c r="C27" i="27"/>
  <c r="F26" i="27"/>
  <c r="E26" i="27"/>
  <c r="D26" i="27"/>
  <c r="C26" i="27"/>
  <c r="F25" i="27"/>
  <c r="E25" i="27"/>
  <c r="D25" i="27"/>
  <c r="C25" i="27"/>
  <c r="F24" i="27"/>
  <c r="E24" i="27"/>
  <c r="D24" i="27"/>
  <c r="C24" i="27"/>
  <c r="F22" i="27"/>
  <c r="E22" i="27"/>
  <c r="D22" i="27"/>
  <c r="C22" i="27"/>
  <c r="F21" i="27"/>
  <c r="E21" i="27"/>
  <c r="D21" i="27"/>
  <c r="C21" i="27"/>
  <c r="F20" i="27"/>
  <c r="E20" i="27"/>
  <c r="D20" i="27"/>
  <c r="C20" i="27"/>
  <c r="F19" i="27"/>
  <c r="E19" i="27"/>
  <c r="D19" i="27"/>
  <c r="C19" i="27"/>
  <c r="F18" i="27"/>
  <c r="E18" i="27"/>
  <c r="D18" i="27"/>
  <c r="C18" i="27"/>
  <c r="F17" i="27"/>
  <c r="E17" i="27"/>
  <c r="D17" i="27"/>
  <c r="C17" i="27"/>
  <c r="F16" i="27"/>
  <c r="E16" i="27"/>
  <c r="D16" i="27"/>
  <c r="C16" i="27"/>
  <c r="F15" i="27"/>
  <c r="E15" i="27"/>
  <c r="D15" i="27"/>
  <c r="C15" i="27"/>
  <c r="F14" i="27"/>
  <c r="E14" i="27"/>
  <c r="D14" i="27"/>
  <c r="C14" i="27"/>
  <c r="F13" i="27"/>
  <c r="E13" i="27"/>
  <c r="D13" i="27"/>
  <c r="C13" i="27"/>
  <c r="F12" i="27"/>
  <c r="E12" i="27"/>
  <c r="D12" i="27"/>
  <c r="C12" i="27"/>
  <c r="F11" i="27"/>
  <c r="E11" i="27"/>
  <c r="D11" i="27"/>
  <c r="C11" i="27"/>
  <c r="F10" i="27"/>
  <c r="E10" i="27"/>
  <c r="D10" i="27"/>
  <c r="C10" i="27"/>
  <c r="F9" i="27"/>
  <c r="E9" i="27"/>
  <c r="D9" i="27"/>
  <c r="C9" i="27"/>
  <c r="F8" i="27"/>
  <c r="E8" i="27"/>
  <c r="D8" i="27"/>
  <c r="C8" i="27"/>
  <c r="F7" i="27"/>
  <c r="E7" i="27"/>
  <c r="D7" i="27"/>
  <c r="C7" i="27"/>
  <c r="D5" i="27"/>
  <c r="C5" i="27"/>
  <c r="Z2" i="19"/>
  <c r="X2" i="19"/>
  <c r="Z2" i="23"/>
  <c r="X2" i="23"/>
  <c r="Z2" i="22"/>
  <c r="X2" i="22"/>
  <c r="Z2" i="10"/>
  <c r="X2" i="10"/>
  <c r="V7" i="26"/>
  <c r="U7" i="26"/>
  <c r="T7" i="26"/>
  <c r="S7" i="26"/>
  <c r="R7" i="26"/>
  <c r="Q7" i="26"/>
  <c r="P7" i="26"/>
  <c r="O7" i="26"/>
  <c r="N7" i="26"/>
  <c r="M7" i="26"/>
  <c r="L7" i="26"/>
  <c r="K7" i="26"/>
  <c r="J7" i="26"/>
  <c r="I7" i="26"/>
  <c r="H7" i="26"/>
  <c r="G7" i="26"/>
  <c r="F7" i="26"/>
  <c r="E7" i="26"/>
  <c r="D7" i="26"/>
  <c r="C7" i="26"/>
  <c r="V5" i="26"/>
  <c r="U5" i="26"/>
  <c r="T5" i="26"/>
  <c r="S5" i="26"/>
  <c r="R5" i="26"/>
  <c r="Q5" i="26"/>
  <c r="P5" i="26"/>
  <c r="O5" i="26"/>
  <c r="N5" i="26"/>
  <c r="M5" i="26"/>
  <c r="L5" i="26"/>
  <c r="K5" i="26"/>
  <c r="J5" i="26"/>
  <c r="I5" i="26"/>
  <c r="H5" i="26"/>
  <c r="G5" i="26"/>
  <c r="F5" i="26"/>
  <c r="E5" i="26"/>
  <c r="D5" i="26"/>
  <c r="C5" i="26"/>
  <c r="V4" i="26"/>
  <c r="U4" i="26"/>
  <c r="T4" i="26"/>
  <c r="S4" i="26"/>
  <c r="R4" i="26"/>
  <c r="Q4" i="26"/>
  <c r="P4" i="26"/>
  <c r="O4" i="26"/>
  <c r="N4" i="26"/>
  <c r="M4" i="26"/>
  <c r="L4" i="26"/>
  <c r="K4" i="26"/>
  <c r="J4" i="26"/>
  <c r="I4" i="26"/>
  <c r="H4" i="26"/>
  <c r="G4" i="26"/>
  <c r="F4" i="26"/>
  <c r="E4" i="26"/>
  <c r="D4" i="26"/>
  <c r="C4" i="26"/>
  <c r="B7" i="26"/>
  <c r="B5" i="26"/>
  <c r="B4" i="26"/>
  <c r="A7" i="26"/>
  <c r="A5" i="26"/>
  <c r="A4" i="26"/>
  <c r="Z2" i="26"/>
  <c r="X2" i="26"/>
  <c r="V31" i="25"/>
  <c r="U31" i="25"/>
  <c r="T31" i="25"/>
  <c r="S31" i="25"/>
  <c r="R31" i="25"/>
  <c r="Q31" i="25"/>
  <c r="P31" i="25"/>
  <c r="O31" i="25"/>
  <c r="N31" i="25"/>
  <c r="M31" i="25"/>
  <c r="L31" i="25"/>
  <c r="K31" i="25"/>
  <c r="J31" i="25"/>
  <c r="I31" i="25"/>
  <c r="H31" i="25"/>
  <c r="G31" i="25"/>
  <c r="F31" i="25"/>
  <c r="E31" i="25"/>
  <c r="D31" i="25"/>
  <c r="C31" i="25"/>
  <c r="V30" i="25"/>
  <c r="U30" i="25"/>
  <c r="T30" i="25"/>
  <c r="S30" i="25"/>
  <c r="R30" i="25"/>
  <c r="Q30" i="25"/>
  <c r="P30" i="25"/>
  <c r="O30" i="25"/>
  <c r="N30" i="25"/>
  <c r="M30" i="25"/>
  <c r="L30" i="25"/>
  <c r="K30" i="25"/>
  <c r="J30" i="25"/>
  <c r="I30" i="25"/>
  <c r="H30" i="25"/>
  <c r="G30" i="25"/>
  <c r="F30" i="25"/>
  <c r="E30" i="25"/>
  <c r="D30" i="25"/>
  <c r="C30" i="25"/>
  <c r="V29" i="25"/>
  <c r="U29" i="25"/>
  <c r="T29" i="25"/>
  <c r="S29" i="25"/>
  <c r="R29" i="25"/>
  <c r="Q29" i="25"/>
  <c r="P29" i="25"/>
  <c r="O29" i="25"/>
  <c r="N29" i="25"/>
  <c r="M29" i="25"/>
  <c r="L29" i="25"/>
  <c r="K29" i="25"/>
  <c r="J29" i="25"/>
  <c r="I29" i="25"/>
  <c r="H29" i="25"/>
  <c r="G29" i="25"/>
  <c r="F29" i="25"/>
  <c r="E29" i="25"/>
  <c r="D29" i="25"/>
  <c r="C29" i="25"/>
  <c r="B31" i="25"/>
  <c r="B30" i="25"/>
  <c r="B29" i="25"/>
  <c r="A31" i="25"/>
  <c r="A30" i="25"/>
  <c r="A29" i="25"/>
  <c r="O26" i="25"/>
  <c r="R25" i="25"/>
  <c r="U24" i="25"/>
  <c r="M24" i="25"/>
  <c r="V26" i="25"/>
  <c r="U26" i="25"/>
  <c r="T26" i="25"/>
  <c r="S26" i="25"/>
  <c r="R26" i="25"/>
  <c r="Q26" i="25"/>
  <c r="P26" i="25"/>
  <c r="N26" i="25"/>
  <c r="M26" i="25"/>
  <c r="L26" i="25"/>
  <c r="K26" i="25"/>
  <c r="J26" i="25"/>
  <c r="I26" i="25"/>
  <c r="H26" i="25"/>
  <c r="G26" i="25"/>
  <c r="F26" i="25"/>
  <c r="E26" i="25"/>
  <c r="D26" i="25"/>
  <c r="C26" i="25"/>
  <c r="V25" i="25"/>
  <c r="U25" i="25"/>
  <c r="T25" i="25"/>
  <c r="S25" i="25"/>
  <c r="Q25" i="25"/>
  <c r="P25" i="25"/>
  <c r="O25" i="25"/>
  <c r="N25" i="25"/>
  <c r="M25" i="25"/>
  <c r="L25" i="25"/>
  <c r="K25" i="25"/>
  <c r="J25" i="25"/>
  <c r="I25" i="25"/>
  <c r="H25" i="25"/>
  <c r="G25" i="25"/>
  <c r="F25" i="25"/>
  <c r="E25" i="25"/>
  <c r="D25" i="25"/>
  <c r="C25" i="25"/>
  <c r="V24" i="25"/>
  <c r="T24" i="25"/>
  <c r="S24" i="25"/>
  <c r="R24" i="25"/>
  <c r="Q24" i="25"/>
  <c r="P24" i="25"/>
  <c r="O24" i="25"/>
  <c r="N24" i="25"/>
  <c r="L24" i="25"/>
  <c r="K24" i="25"/>
  <c r="J24" i="25"/>
  <c r="I24" i="25"/>
  <c r="H24" i="25"/>
  <c r="G24" i="25"/>
  <c r="F24" i="25"/>
  <c r="E24" i="25"/>
  <c r="D24" i="25"/>
  <c r="C24" i="25"/>
  <c r="V21" i="25"/>
  <c r="U21" i="25"/>
  <c r="T21" i="25"/>
  <c r="S21" i="25"/>
  <c r="R21" i="25"/>
  <c r="Q21" i="25"/>
  <c r="P21" i="25"/>
  <c r="O21" i="25"/>
  <c r="N21" i="25"/>
  <c r="M21" i="25"/>
  <c r="L21" i="25"/>
  <c r="K21" i="25"/>
  <c r="J21" i="25"/>
  <c r="I21" i="25"/>
  <c r="H21" i="25"/>
  <c r="G21" i="25"/>
  <c r="F21" i="25"/>
  <c r="E21" i="25"/>
  <c r="D21" i="25"/>
  <c r="C21" i="25"/>
  <c r="V20" i="25"/>
  <c r="U20" i="25"/>
  <c r="T20" i="25"/>
  <c r="S20" i="25"/>
  <c r="R20" i="25"/>
  <c r="Q20" i="25"/>
  <c r="P20" i="25"/>
  <c r="O20" i="25"/>
  <c r="N20" i="25"/>
  <c r="M20" i="25"/>
  <c r="L20" i="25"/>
  <c r="K20" i="25"/>
  <c r="J20" i="25"/>
  <c r="I20" i="25"/>
  <c r="H20" i="25"/>
  <c r="G20" i="25"/>
  <c r="F20" i="25"/>
  <c r="E20" i="25"/>
  <c r="D20" i="25"/>
  <c r="C20" i="25"/>
  <c r="V19" i="25"/>
  <c r="U19" i="25"/>
  <c r="T19" i="25"/>
  <c r="S19" i="25"/>
  <c r="R19" i="25"/>
  <c r="Q19" i="25"/>
  <c r="P19" i="25"/>
  <c r="O19" i="25"/>
  <c r="N19" i="25"/>
  <c r="M19" i="25"/>
  <c r="L19" i="25"/>
  <c r="K19" i="25"/>
  <c r="J19" i="25"/>
  <c r="I19" i="25"/>
  <c r="H19" i="25"/>
  <c r="G19" i="25"/>
  <c r="F19" i="25"/>
  <c r="E19" i="25"/>
  <c r="D19" i="25"/>
  <c r="C19" i="25"/>
  <c r="B26" i="25"/>
  <c r="A26" i="25"/>
  <c r="B25" i="25"/>
  <c r="A25" i="25"/>
  <c r="A24" i="25"/>
  <c r="B24" i="25"/>
  <c r="B21" i="25"/>
  <c r="B20" i="25"/>
  <c r="B19" i="25"/>
  <c r="A21" i="25"/>
  <c r="A20" i="25"/>
  <c r="A19" i="25"/>
  <c r="V16" i="25"/>
  <c r="U16" i="25"/>
  <c r="T16" i="25"/>
  <c r="S16" i="25"/>
  <c r="R16" i="25"/>
  <c r="Q16" i="25"/>
  <c r="P16" i="25"/>
  <c r="O16" i="25"/>
  <c r="N16" i="25"/>
  <c r="M16" i="25"/>
  <c r="L16" i="25"/>
  <c r="K16" i="25"/>
  <c r="J16" i="25"/>
  <c r="I16" i="25"/>
  <c r="H16" i="25"/>
  <c r="G16" i="25"/>
  <c r="F16" i="25"/>
  <c r="E16" i="25"/>
  <c r="D16" i="25"/>
  <c r="C16" i="25"/>
  <c r="V15" i="25"/>
  <c r="U15" i="25"/>
  <c r="T15" i="25"/>
  <c r="S15" i="25"/>
  <c r="R15" i="25"/>
  <c r="Q15" i="25"/>
  <c r="P15" i="25"/>
  <c r="O15" i="25"/>
  <c r="N15" i="25"/>
  <c r="M15" i="25"/>
  <c r="L15" i="25"/>
  <c r="K15" i="25"/>
  <c r="J15" i="25"/>
  <c r="I15" i="25"/>
  <c r="H15" i="25"/>
  <c r="G15" i="25"/>
  <c r="F15" i="25"/>
  <c r="E15" i="25"/>
  <c r="D15" i="25"/>
  <c r="C15" i="25"/>
  <c r="V14" i="25"/>
  <c r="U14" i="25"/>
  <c r="T14" i="25"/>
  <c r="S14" i="25"/>
  <c r="R14" i="25"/>
  <c r="Q14" i="25"/>
  <c r="P14" i="25"/>
  <c r="O14" i="25"/>
  <c r="N14" i="25"/>
  <c r="M14" i="25"/>
  <c r="L14" i="25"/>
  <c r="K14" i="25"/>
  <c r="J14" i="25"/>
  <c r="I14" i="25"/>
  <c r="H14" i="25"/>
  <c r="G14" i="25"/>
  <c r="F14" i="25"/>
  <c r="E14" i="25"/>
  <c r="D14" i="25"/>
  <c r="C14" i="25"/>
  <c r="V11" i="25"/>
  <c r="U11" i="25"/>
  <c r="T11" i="25"/>
  <c r="S11" i="25"/>
  <c r="R11" i="25"/>
  <c r="Q11" i="25"/>
  <c r="P11" i="25"/>
  <c r="O11" i="25"/>
  <c r="N11" i="25"/>
  <c r="M11" i="25"/>
  <c r="L11" i="25"/>
  <c r="K11" i="25"/>
  <c r="J11" i="25"/>
  <c r="I11" i="25"/>
  <c r="H11" i="25"/>
  <c r="G11" i="25"/>
  <c r="F11" i="25"/>
  <c r="E11" i="25"/>
  <c r="D11" i="25"/>
  <c r="C11" i="25"/>
  <c r="V10" i="25"/>
  <c r="U10" i="25"/>
  <c r="T10" i="25"/>
  <c r="S10" i="25"/>
  <c r="R10" i="25"/>
  <c r="Q10" i="25"/>
  <c r="P10" i="25"/>
  <c r="O10" i="25"/>
  <c r="N10" i="25"/>
  <c r="M10" i="25"/>
  <c r="L10" i="25"/>
  <c r="K10" i="25"/>
  <c r="J10" i="25"/>
  <c r="I10" i="25"/>
  <c r="H10" i="25"/>
  <c r="G10" i="25"/>
  <c r="F10" i="25"/>
  <c r="E10" i="25"/>
  <c r="D10" i="25"/>
  <c r="C10" i="25"/>
  <c r="V9" i="25"/>
  <c r="U9" i="25"/>
  <c r="T9" i="25"/>
  <c r="S9" i="25"/>
  <c r="R9" i="25"/>
  <c r="Q9" i="25"/>
  <c r="P9" i="25"/>
  <c r="O9" i="25"/>
  <c r="N9" i="25"/>
  <c r="M9" i="25"/>
  <c r="L9" i="25"/>
  <c r="K9" i="25"/>
  <c r="J9" i="25"/>
  <c r="I9" i="25"/>
  <c r="H9" i="25"/>
  <c r="G9" i="25"/>
  <c r="F9" i="25"/>
  <c r="E9" i="25"/>
  <c r="D9" i="25"/>
  <c r="C9" i="25"/>
  <c r="V6" i="25"/>
  <c r="U6" i="25"/>
  <c r="T6" i="25"/>
  <c r="S6" i="25"/>
  <c r="R6" i="25"/>
  <c r="Q6" i="25"/>
  <c r="P6" i="25"/>
  <c r="O6" i="25"/>
  <c r="N6" i="25"/>
  <c r="M6" i="25"/>
  <c r="L6" i="25"/>
  <c r="K6" i="25"/>
  <c r="J6" i="25"/>
  <c r="I6" i="25"/>
  <c r="H6" i="25"/>
  <c r="G6" i="25"/>
  <c r="F6" i="25"/>
  <c r="E6" i="25"/>
  <c r="D6" i="25"/>
  <c r="C6" i="25"/>
  <c r="V5" i="25"/>
  <c r="U5" i="25"/>
  <c r="T5" i="25"/>
  <c r="S5" i="25"/>
  <c r="R5" i="25"/>
  <c r="Q5" i="25"/>
  <c r="P5" i="25"/>
  <c r="O5" i="25"/>
  <c r="N5" i="25"/>
  <c r="M5" i="25"/>
  <c r="L5" i="25"/>
  <c r="K5" i="25"/>
  <c r="J5" i="25"/>
  <c r="I5" i="25"/>
  <c r="H5" i="25"/>
  <c r="G5" i="25"/>
  <c r="F5" i="25"/>
  <c r="E5" i="25"/>
  <c r="D5" i="25"/>
  <c r="C5" i="25"/>
  <c r="V4" i="25"/>
  <c r="U4" i="25"/>
  <c r="T4" i="25"/>
  <c r="S4" i="25"/>
  <c r="R4" i="25"/>
  <c r="Q4" i="25"/>
  <c r="P4" i="25"/>
  <c r="O4" i="25"/>
  <c r="N4" i="25"/>
  <c r="M4" i="25"/>
  <c r="L4" i="25"/>
  <c r="K4" i="25"/>
  <c r="J4" i="25"/>
  <c r="I4" i="25"/>
  <c r="H4" i="25"/>
  <c r="G4" i="25"/>
  <c r="F4" i="25"/>
  <c r="E4" i="25"/>
  <c r="D4" i="25"/>
  <c r="C4" i="25"/>
  <c r="B16" i="25"/>
  <c r="B15" i="25"/>
  <c r="B14" i="25"/>
  <c r="A16" i="25"/>
  <c r="A15" i="25"/>
  <c r="A14" i="25"/>
  <c r="B11" i="25"/>
  <c r="A11" i="25"/>
  <c r="B10" i="25"/>
  <c r="A10" i="25"/>
  <c r="B9" i="25"/>
  <c r="A9" i="25"/>
  <c r="B6" i="25"/>
  <c r="A6" i="25"/>
  <c r="B5" i="25"/>
  <c r="A5" i="25"/>
  <c r="B4" i="25"/>
  <c r="A4" i="25"/>
  <c r="V68" i="7"/>
  <c r="U68" i="7"/>
  <c r="T68" i="7"/>
  <c r="S68" i="7"/>
  <c r="R68" i="7"/>
  <c r="Q68" i="7"/>
  <c r="P68" i="7"/>
  <c r="O68" i="7"/>
  <c r="N68" i="7"/>
  <c r="M68" i="7"/>
  <c r="L68" i="7"/>
  <c r="K68" i="7"/>
  <c r="J68" i="7"/>
  <c r="I68" i="7"/>
  <c r="H68" i="7"/>
  <c r="G68" i="7"/>
  <c r="F68" i="7"/>
  <c r="E68" i="7"/>
  <c r="D68" i="7"/>
  <c r="C68" i="7"/>
  <c r="B68" i="7"/>
  <c r="V67" i="7"/>
  <c r="U67" i="7"/>
  <c r="T67" i="7"/>
  <c r="S67" i="7"/>
  <c r="R67" i="7"/>
  <c r="Q67" i="7"/>
  <c r="P67" i="7"/>
  <c r="O67" i="7"/>
  <c r="N67" i="7"/>
  <c r="M67" i="7"/>
  <c r="L67" i="7"/>
  <c r="K67" i="7"/>
  <c r="J67" i="7"/>
  <c r="I67" i="7"/>
  <c r="H67" i="7"/>
  <c r="G67" i="7"/>
  <c r="F67" i="7"/>
  <c r="E67" i="7"/>
  <c r="D67" i="7"/>
  <c r="C67" i="7"/>
  <c r="B67" i="7"/>
  <c r="V66" i="7"/>
  <c r="U66" i="7"/>
  <c r="T66" i="7"/>
  <c r="S66" i="7"/>
  <c r="R66" i="7"/>
  <c r="Q66" i="7"/>
  <c r="P66" i="7"/>
  <c r="O66" i="7"/>
  <c r="N66" i="7"/>
  <c r="M66" i="7"/>
  <c r="L66" i="7"/>
  <c r="K66" i="7"/>
  <c r="J66" i="7"/>
  <c r="I66" i="7"/>
  <c r="H66" i="7"/>
  <c r="G66" i="7"/>
  <c r="F66" i="7"/>
  <c r="E66" i="7"/>
  <c r="D66" i="7"/>
  <c r="C66" i="7"/>
  <c r="B66" i="7"/>
  <c r="V65" i="7"/>
  <c r="U65" i="7"/>
  <c r="T65" i="7"/>
  <c r="S65" i="7"/>
  <c r="R65" i="7"/>
  <c r="Q65" i="7"/>
  <c r="P65" i="7"/>
  <c r="O65" i="7"/>
  <c r="N65" i="7"/>
  <c r="M65" i="7"/>
  <c r="L65" i="7"/>
  <c r="K65" i="7"/>
  <c r="J65" i="7"/>
  <c r="I65" i="7"/>
  <c r="H65" i="7"/>
  <c r="G65" i="7"/>
  <c r="F65" i="7"/>
  <c r="E65" i="7"/>
  <c r="D65" i="7"/>
  <c r="C65" i="7"/>
  <c r="B65" i="7"/>
  <c r="A68" i="7"/>
  <c r="A75" i="7" s="1"/>
  <c r="A67" i="7"/>
  <c r="A74" i="7" s="1"/>
  <c r="A81" i="7" s="1"/>
  <c r="A66" i="7"/>
  <c r="A73" i="7" s="1"/>
  <c r="A80" i="7" s="1"/>
  <c r="A65" i="7"/>
  <c r="A72" i="7" s="1"/>
  <c r="A79" i="7" s="1"/>
  <c r="V61" i="7"/>
  <c r="U61" i="7"/>
  <c r="T61" i="7"/>
  <c r="S61" i="7"/>
  <c r="R61" i="7"/>
  <c r="Q61" i="7"/>
  <c r="P61" i="7"/>
  <c r="O61" i="7"/>
  <c r="N61" i="7"/>
  <c r="M61" i="7"/>
  <c r="L61" i="7"/>
  <c r="K61" i="7"/>
  <c r="J61" i="7"/>
  <c r="I61" i="7"/>
  <c r="H61" i="7"/>
  <c r="G61" i="7"/>
  <c r="F61" i="7"/>
  <c r="E61" i="7"/>
  <c r="D61" i="7"/>
  <c r="C61" i="7"/>
  <c r="V60" i="7"/>
  <c r="U60" i="7"/>
  <c r="T60" i="7"/>
  <c r="S60" i="7"/>
  <c r="R60" i="7"/>
  <c r="Q60" i="7"/>
  <c r="P60" i="7"/>
  <c r="O60" i="7"/>
  <c r="N60" i="7"/>
  <c r="M60" i="7"/>
  <c r="L60" i="7"/>
  <c r="K60" i="7"/>
  <c r="J60" i="7"/>
  <c r="I60" i="7"/>
  <c r="H60" i="7"/>
  <c r="G60" i="7"/>
  <c r="F60" i="7"/>
  <c r="E60" i="7"/>
  <c r="D60" i="7"/>
  <c r="C60" i="7"/>
  <c r="V59" i="7"/>
  <c r="U59" i="7"/>
  <c r="T59" i="7"/>
  <c r="S59" i="7"/>
  <c r="R59" i="7"/>
  <c r="Q59" i="7"/>
  <c r="P59" i="7"/>
  <c r="O59" i="7"/>
  <c r="N59" i="7"/>
  <c r="M59" i="7"/>
  <c r="L59" i="7"/>
  <c r="K59" i="7"/>
  <c r="J59" i="7"/>
  <c r="I59" i="7"/>
  <c r="H59" i="7"/>
  <c r="G59" i="7"/>
  <c r="F59" i="7"/>
  <c r="E59" i="7"/>
  <c r="D59" i="7"/>
  <c r="C59" i="7"/>
  <c r="V58" i="7"/>
  <c r="U58" i="7"/>
  <c r="T58" i="7"/>
  <c r="S58" i="7"/>
  <c r="R58" i="7"/>
  <c r="Q58" i="7"/>
  <c r="P58" i="7"/>
  <c r="O58" i="7"/>
  <c r="N58" i="7"/>
  <c r="M58" i="7"/>
  <c r="L58" i="7"/>
  <c r="K58" i="7"/>
  <c r="J58" i="7"/>
  <c r="I58" i="7"/>
  <c r="H58" i="7"/>
  <c r="G58" i="7"/>
  <c r="F58" i="7"/>
  <c r="E58" i="7"/>
  <c r="D58" i="7"/>
  <c r="C58" i="7"/>
  <c r="B61" i="7"/>
  <c r="B60" i="7"/>
  <c r="B59" i="7"/>
  <c r="B58" i="7"/>
  <c r="A61" i="7"/>
  <c r="A60" i="7"/>
  <c r="A59" i="7"/>
  <c r="A58" i="7"/>
  <c r="V28" i="8"/>
  <c r="U28" i="8"/>
  <c r="T28" i="8"/>
  <c r="S28" i="8"/>
  <c r="R28" i="8"/>
  <c r="Q28" i="8"/>
  <c r="P28" i="8"/>
  <c r="O28" i="8"/>
  <c r="N28" i="8"/>
  <c r="M28" i="8"/>
  <c r="L28" i="8"/>
  <c r="K28" i="8"/>
  <c r="J28" i="8"/>
  <c r="I28" i="8"/>
  <c r="H28" i="8"/>
  <c r="G28" i="8"/>
  <c r="F28" i="8"/>
  <c r="E28" i="8"/>
  <c r="D28" i="8"/>
  <c r="C28" i="8"/>
  <c r="V27" i="8"/>
  <c r="U27" i="8"/>
  <c r="T27" i="8"/>
  <c r="S27" i="8"/>
  <c r="R27" i="8"/>
  <c r="Q27" i="8"/>
  <c r="P27" i="8"/>
  <c r="O27" i="8"/>
  <c r="N27" i="8"/>
  <c r="M27" i="8"/>
  <c r="L27" i="8"/>
  <c r="K27" i="8"/>
  <c r="J27" i="8"/>
  <c r="I27" i="8"/>
  <c r="H27" i="8"/>
  <c r="G27" i="8"/>
  <c r="F27" i="8"/>
  <c r="E27" i="8"/>
  <c r="D27" i="8"/>
  <c r="C27" i="8"/>
  <c r="V26" i="8"/>
  <c r="U26" i="8"/>
  <c r="T26" i="8"/>
  <c r="S26" i="8"/>
  <c r="R26" i="8"/>
  <c r="Q26" i="8"/>
  <c r="P26" i="8"/>
  <c r="O26" i="8"/>
  <c r="N26" i="8"/>
  <c r="M26" i="8"/>
  <c r="L26" i="8"/>
  <c r="K26" i="8"/>
  <c r="J26" i="8"/>
  <c r="I26" i="8"/>
  <c r="H26" i="8"/>
  <c r="G26" i="8"/>
  <c r="F26" i="8"/>
  <c r="E26" i="8"/>
  <c r="D26" i="8"/>
  <c r="C26" i="8"/>
  <c r="V25" i="8"/>
  <c r="U25" i="8"/>
  <c r="T25" i="8"/>
  <c r="S25" i="8"/>
  <c r="R25" i="8"/>
  <c r="Q25" i="8"/>
  <c r="P25" i="8"/>
  <c r="O25" i="8"/>
  <c r="N25" i="8"/>
  <c r="M25" i="8"/>
  <c r="L25" i="8"/>
  <c r="K25" i="8"/>
  <c r="J25" i="8"/>
  <c r="I25" i="8"/>
  <c r="H25" i="8"/>
  <c r="G25" i="8"/>
  <c r="F25" i="8"/>
  <c r="E25" i="8"/>
  <c r="D25" i="8"/>
  <c r="C25" i="8"/>
  <c r="B28" i="8"/>
  <c r="B27" i="8"/>
  <c r="B26" i="8"/>
  <c r="B25" i="8"/>
  <c r="A28" i="8"/>
  <c r="A27" i="8"/>
  <c r="A26" i="8"/>
  <c r="A25" i="8"/>
  <c r="AP6" i="24"/>
  <c r="AP5" i="24"/>
  <c r="AP4" i="24"/>
  <c r="AN6" i="24"/>
  <c r="AN5" i="24"/>
  <c r="AN4" i="24"/>
  <c r="AL6" i="24"/>
  <c r="AL5" i="24"/>
  <c r="AL4" i="24"/>
  <c r="AJ6" i="24"/>
  <c r="AJ5" i="24"/>
  <c r="AJ4" i="24"/>
  <c r="AH6" i="24"/>
  <c r="AH5" i="24"/>
  <c r="AH4" i="24"/>
  <c r="AF6" i="24"/>
  <c r="AF5" i="24"/>
  <c r="AF4" i="24"/>
  <c r="AD6" i="24"/>
  <c r="AD5" i="24"/>
  <c r="AD4" i="24"/>
  <c r="AB6" i="24"/>
  <c r="AB5" i="24"/>
  <c r="AB4" i="24"/>
  <c r="Z6" i="24"/>
  <c r="Z5" i="24"/>
  <c r="Z4" i="24"/>
  <c r="X6" i="24"/>
  <c r="X5" i="24"/>
  <c r="X4" i="24"/>
  <c r="V6" i="24"/>
  <c r="V5" i="24"/>
  <c r="V4" i="24"/>
  <c r="T6" i="24"/>
  <c r="T5" i="24"/>
  <c r="T4" i="24"/>
  <c r="R6" i="24"/>
  <c r="R5" i="24"/>
  <c r="R4" i="24"/>
  <c r="P6" i="24"/>
  <c r="P5" i="24"/>
  <c r="P4" i="24"/>
  <c r="N6" i="24"/>
  <c r="N5" i="24"/>
  <c r="N4" i="24"/>
  <c r="L6" i="24"/>
  <c r="L5" i="24"/>
  <c r="L4" i="24"/>
  <c r="J6" i="24"/>
  <c r="J5" i="24"/>
  <c r="J4" i="24"/>
  <c r="H6" i="24"/>
  <c r="H5" i="24"/>
  <c r="H4" i="24"/>
  <c r="F6" i="24"/>
  <c r="F5" i="24"/>
  <c r="F4" i="24"/>
  <c r="D6" i="24"/>
  <c r="D5" i="24"/>
  <c r="D4" i="24"/>
  <c r="B6" i="24"/>
  <c r="B5" i="24"/>
  <c r="B4" i="24"/>
  <c r="A6" i="24"/>
  <c r="A5" i="24"/>
  <c r="A4" i="24"/>
  <c r="AP11" i="24"/>
  <c r="AN11" i="24"/>
  <c r="AL11" i="24"/>
  <c r="AJ11" i="24"/>
  <c r="AH11" i="24"/>
  <c r="AF11" i="24"/>
  <c r="AD11" i="24"/>
  <c r="AB11" i="24"/>
  <c r="Z11" i="24"/>
  <c r="X11" i="24"/>
  <c r="V11" i="24"/>
  <c r="T11" i="24"/>
  <c r="R11" i="24"/>
  <c r="P11" i="24"/>
  <c r="N11" i="24"/>
  <c r="L11" i="24"/>
  <c r="J11" i="24"/>
  <c r="H11" i="24"/>
  <c r="F11" i="24"/>
  <c r="D11" i="24"/>
  <c r="B11" i="24"/>
  <c r="AQ42" i="24"/>
  <c r="AO42" i="24"/>
  <c r="AM42" i="24"/>
  <c r="AK42" i="24"/>
  <c r="AI42" i="24"/>
  <c r="AG42" i="24"/>
  <c r="AE42" i="24"/>
  <c r="AC42" i="24"/>
  <c r="AA42" i="24"/>
  <c r="Y42" i="24"/>
  <c r="W42" i="24"/>
  <c r="U42" i="24"/>
  <c r="S42" i="24"/>
  <c r="Q42" i="24"/>
  <c r="O42" i="24"/>
  <c r="M42" i="24"/>
  <c r="K42" i="24"/>
  <c r="I42" i="24"/>
  <c r="G42" i="24"/>
  <c r="E42" i="24"/>
  <c r="AQ41" i="24"/>
  <c r="AO41" i="24"/>
  <c r="AM41" i="24"/>
  <c r="AK41" i="24"/>
  <c r="AI41" i="24"/>
  <c r="AG41" i="24"/>
  <c r="AE41" i="24"/>
  <c r="AC41" i="24"/>
  <c r="AA41" i="24"/>
  <c r="Y41" i="24"/>
  <c r="W41" i="24"/>
  <c r="U41" i="24"/>
  <c r="S41" i="24"/>
  <c r="Q41" i="24"/>
  <c r="O41" i="24"/>
  <c r="M41" i="24"/>
  <c r="K41" i="24"/>
  <c r="I41" i="24"/>
  <c r="G41" i="24"/>
  <c r="E41" i="24"/>
  <c r="AQ40" i="24"/>
  <c r="AO40" i="24"/>
  <c r="AM40" i="24"/>
  <c r="AK40" i="24"/>
  <c r="AI40" i="24"/>
  <c r="AG40" i="24"/>
  <c r="AE40" i="24"/>
  <c r="AC40" i="24"/>
  <c r="AA40" i="24"/>
  <c r="Y40" i="24"/>
  <c r="W40" i="24"/>
  <c r="U40" i="24"/>
  <c r="S40" i="24"/>
  <c r="Q40" i="24"/>
  <c r="O40" i="24"/>
  <c r="M40" i="24"/>
  <c r="K40" i="24"/>
  <c r="I40" i="24"/>
  <c r="G40" i="24"/>
  <c r="E40" i="24"/>
  <c r="AQ39" i="24"/>
  <c r="AO39" i="24"/>
  <c r="AM39" i="24"/>
  <c r="AK39" i="24"/>
  <c r="AI39" i="24"/>
  <c r="AG39" i="24"/>
  <c r="AE39" i="24"/>
  <c r="AC39" i="24"/>
  <c r="AA39" i="24"/>
  <c r="Y39" i="24"/>
  <c r="W39" i="24"/>
  <c r="U39" i="24"/>
  <c r="S39" i="24"/>
  <c r="Q39" i="24"/>
  <c r="O39" i="24"/>
  <c r="M39" i="24"/>
  <c r="K39" i="24"/>
  <c r="I39" i="24"/>
  <c r="G39" i="24"/>
  <c r="E39" i="24"/>
  <c r="AQ38" i="24"/>
  <c r="AO38" i="24"/>
  <c r="AM38" i="24"/>
  <c r="AK38" i="24"/>
  <c r="AI38" i="24"/>
  <c r="AG38" i="24"/>
  <c r="AE38" i="24"/>
  <c r="AC38" i="24"/>
  <c r="AA38" i="24"/>
  <c r="Y38" i="24"/>
  <c r="W38" i="24"/>
  <c r="U38" i="24"/>
  <c r="S38" i="24"/>
  <c r="Q38" i="24"/>
  <c r="O38" i="24"/>
  <c r="M38" i="24"/>
  <c r="K38" i="24"/>
  <c r="I38" i="24"/>
  <c r="G38" i="24"/>
  <c r="E38" i="24"/>
  <c r="AQ37" i="24"/>
  <c r="AO37" i="24"/>
  <c r="AM37" i="24"/>
  <c r="AK37" i="24"/>
  <c r="AI37" i="24"/>
  <c r="AG37" i="24"/>
  <c r="AE37" i="24"/>
  <c r="AC37" i="24"/>
  <c r="AA37" i="24"/>
  <c r="Y37" i="24"/>
  <c r="W37" i="24"/>
  <c r="U37" i="24"/>
  <c r="S37" i="24"/>
  <c r="Q37" i="24"/>
  <c r="O37" i="24"/>
  <c r="M37" i="24"/>
  <c r="K37" i="24"/>
  <c r="I37" i="24"/>
  <c r="G37" i="24"/>
  <c r="E37" i="24"/>
  <c r="AQ36" i="24"/>
  <c r="AO36" i="24"/>
  <c r="AM36" i="24"/>
  <c r="AK36" i="24"/>
  <c r="AI36" i="24"/>
  <c r="AG36" i="24"/>
  <c r="AE36" i="24"/>
  <c r="AC36" i="24"/>
  <c r="AA36" i="24"/>
  <c r="Y36" i="24"/>
  <c r="W36" i="24"/>
  <c r="U36" i="24"/>
  <c r="S36" i="24"/>
  <c r="Q36" i="24"/>
  <c r="O36" i="24"/>
  <c r="M36" i="24"/>
  <c r="K36" i="24"/>
  <c r="I36" i="24"/>
  <c r="G36" i="24"/>
  <c r="E36" i="24"/>
  <c r="AQ35" i="24"/>
  <c r="AO35" i="24"/>
  <c r="AM35" i="24"/>
  <c r="AK35" i="24"/>
  <c r="AI35" i="24"/>
  <c r="AG35" i="24"/>
  <c r="AE35" i="24"/>
  <c r="AC35" i="24"/>
  <c r="AA35" i="24"/>
  <c r="Y35" i="24"/>
  <c r="W35" i="24"/>
  <c r="U35" i="24"/>
  <c r="S35" i="24"/>
  <c r="Q35" i="24"/>
  <c r="O35" i="24"/>
  <c r="M35" i="24"/>
  <c r="K35" i="24"/>
  <c r="I35" i="24"/>
  <c r="G35" i="24"/>
  <c r="E35" i="24"/>
  <c r="AQ34" i="24"/>
  <c r="AO34" i="24"/>
  <c r="AM34" i="24"/>
  <c r="AK34" i="24"/>
  <c r="AI34" i="24"/>
  <c r="AG34" i="24"/>
  <c r="AE34" i="24"/>
  <c r="AC34" i="24"/>
  <c r="AA34" i="24"/>
  <c r="Y34" i="24"/>
  <c r="W34" i="24"/>
  <c r="U34" i="24"/>
  <c r="S34" i="24"/>
  <c r="Q34" i="24"/>
  <c r="O34" i="24"/>
  <c r="M34" i="24"/>
  <c r="K34" i="24"/>
  <c r="I34" i="24"/>
  <c r="G34" i="24"/>
  <c r="E34" i="24"/>
  <c r="AQ33" i="24"/>
  <c r="AO33" i="24"/>
  <c r="AM33" i="24"/>
  <c r="AK33" i="24"/>
  <c r="AI33" i="24"/>
  <c r="AG33" i="24"/>
  <c r="AE33" i="24"/>
  <c r="AC33" i="24"/>
  <c r="AA33" i="24"/>
  <c r="Y33" i="24"/>
  <c r="W33" i="24"/>
  <c r="U33" i="24"/>
  <c r="S33" i="24"/>
  <c r="Q33" i="24"/>
  <c r="O33" i="24"/>
  <c r="M33" i="24"/>
  <c r="K33" i="24"/>
  <c r="I33" i="24"/>
  <c r="G33" i="24"/>
  <c r="E33" i="24"/>
  <c r="C42" i="24"/>
  <c r="C41" i="24"/>
  <c r="C40" i="24"/>
  <c r="C39" i="24"/>
  <c r="C38" i="24"/>
  <c r="C37" i="24"/>
  <c r="C36" i="24"/>
  <c r="C35" i="24"/>
  <c r="C34" i="24"/>
  <c r="C33" i="24"/>
  <c r="A42" i="24"/>
  <c r="A41" i="24"/>
  <c r="A40" i="24"/>
  <c r="A39" i="24"/>
  <c r="A38" i="24"/>
  <c r="A37" i="24"/>
  <c r="A36" i="24"/>
  <c r="A35" i="24"/>
  <c r="A34" i="24"/>
  <c r="A33"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Q15" i="24"/>
  <c r="AO15" i="24"/>
  <c r="AM15" i="24"/>
  <c r="AK15" i="24"/>
  <c r="AI15" i="24"/>
  <c r="AG15" i="24"/>
  <c r="AE15" i="24"/>
  <c r="AC15" i="24"/>
  <c r="AA15" i="24"/>
  <c r="Y15" i="24"/>
  <c r="W15" i="24"/>
  <c r="U15" i="24"/>
  <c r="S15" i="24"/>
  <c r="Q15" i="24"/>
  <c r="O15" i="24"/>
  <c r="M15" i="24"/>
  <c r="K15" i="24"/>
  <c r="I15" i="24"/>
  <c r="G15" i="24"/>
  <c r="E15" i="24"/>
  <c r="AP15" i="24"/>
  <c r="AN15" i="24"/>
  <c r="AL15" i="24"/>
  <c r="AJ15" i="24"/>
  <c r="AH15" i="24"/>
  <c r="AF15" i="24"/>
  <c r="AD15" i="24"/>
  <c r="AB15" i="24"/>
  <c r="Z15" i="24"/>
  <c r="X15" i="24"/>
  <c r="V15" i="24"/>
  <c r="T15" i="24"/>
  <c r="R15" i="24"/>
  <c r="P15" i="24"/>
  <c r="N15" i="24"/>
  <c r="L15" i="24"/>
  <c r="J15" i="24"/>
  <c r="H15" i="24"/>
  <c r="F15" i="24"/>
  <c r="D15" i="24"/>
  <c r="C15" i="24"/>
  <c r="B15" i="24"/>
  <c r="A24" i="24"/>
  <c r="A23" i="24"/>
  <c r="A22" i="24"/>
  <c r="A21" i="24"/>
  <c r="A20" i="24"/>
  <c r="A19" i="24"/>
  <c r="A18" i="24"/>
  <c r="A17" i="24"/>
  <c r="A16" i="24"/>
  <c r="A15" i="24"/>
  <c r="V35" i="23"/>
  <c r="Q35" i="23"/>
  <c r="O35" i="23"/>
  <c r="R34" i="23"/>
  <c r="O34" i="23"/>
  <c r="U33" i="23"/>
  <c r="O33" i="23"/>
  <c r="M33" i="23"/>
  <c r="R32" i="23"/>
  <c r="P32" i="23"/>
  <c r="V15" i="23"/>
  <c r="U15" i="23"/>
  <c r="T15" i="23"/>
  <c r="S15" i="23"/>
  <c r="R15" i="23"/>
  <c r="Q15" i="23"/>
  <c r="P15" i="23"/>
  <c r="O15" i="23"/>
  <c r="N15" i="23"/>
  <c r="M15" i="23"/>
  <c r="L15" i="23"/>
  <c r="K15" i="23"/>
  <c r="J15" i="23"/>
  <c r="I15" i="23"/>
  <c r="H15" i="23"/>
  <c r="G15" i="23"/>
  <c r="F15" i="23"/>
  <c r="E15" i="23"/>
  <c r="D15" i="23"/>
  <c r="C15" i="23"/>
  <c r="V14" i="23"/>
  <c r="U14" i="23"/>
  <c r="T14" i="23"/>
  <c r="S14" i="23"/>
  <c r="R14" i="23"/>
  <c r="Q14" i="23"/>
  <c r="P14" i="23"/>
  <c r="O14" i="23"/>
  <c r="N14" i="23"/>
  <c r="M14" i="23"/>
  <c r="L14" i="23"/>
  <c r="K14" i="23"/>
  <c r="J14" i="23"/>
  <c r="I14" i="23"/>
  <c r="H14" i="23"/>
  <c r="G14" i="23"/>
  <c r="F14" i="23"/>
  <c r="E14" i="23"/>
  <c r="D14" i="23"/>
  <c r="C14" i="23"/>
  <c r="V13" i="23"/>
  <c r="U13" i="23"/>
  <c r="T13" i="23"/>
  <c r="S13" i="23"/>
  <c r="R13" i="23"/>
  <c r="Q13" i="23"/>
  <c r="P13" i="23"/>
  <c r="O13" i="23"/>
  <c r="N13" i="23"/>
  <c r="M13" i="23"/>
  <c r="L13" i="23"/>
  <c r="K13" i="23"/>
  <c r="J13" i="23"/>
  <c r="I13" i="23"/>
  <c r="H13" i="23"/>
  <c r="G13" i="23"/>
  <c r="F13" i="23"/>
  <c r="E13" i="23"/>
  <c r="D13" i="23"/>
  <c r="C13" i="23"/>
  <c r="V12" i="23"/>
  <c r="U12" i="23"/>
  <c r="T12" i="23"/>
  <c r="S12" i="23"/>
  <c r="R12" i="23"/>
  <c r="Q12" i="23"/>
  <c r="P12" i="23"/>
  <c r="O12" i="23"/>
  <c r="N12" i="23"/>
  <c r="M12" i="23"/>
  <c r="L12" i="23"/>
  <c r="K12" i="23"/>
  <c r="J12" i="23"/>
  <c r="I12" i="23"/>
  <c r="H12" i="23"/>
  <c r="G12" i="23"/>
  <c r="F12" i="23"/>
  <c r="E12" i="23"/>
  <c r="D12" i="23"/>
  <c r="C12" i="23"/>
  <c r="V11" i="23"/>
  <c r="U11" i="23"/>
  <c r="T11" i="23"/>
  <c r="S11" i="23"/>
  <c r="R11" i="23"/>
  <c r="Q11" i="23"/>
  <c r="P11" i="23"/>
  <c r="O11" i="23"/>
  <c r="N11" i="23"/>
  <c r="M11" i="23"/>
  <c r="L11" i="23"/>
  <c r="K11" i="23"/>
  <c r="J11" i="23"/>
  <c r="I11" i="23"/>
  <c r="H11" i="23"/>
  <c r="G11" i="23"/>
  <c r="F11" i="23"/>
  <c r="E11" i="23"/>
  <c r="D11" i="23"/>
  <c r="C11" i="23"/>
  <c r="U35" i="23"/>
  <c r="T35" i="23"/>
  <c r="S35" i="23"/>
  <c r="R35" i="23"/>
  <c r="P35" i="23"/>
  <c r="N35" i="23"/>
  <c r="M35" i="23"/>
  <c r="L35" i="23"/>
  <c r="K35" i="23"/>
  <c r="J35" i="23"/>
  <c r="I35" i="23"/>
  <c r="H35" i="23"/>
  <c r="G35" i="23"/>
  <c r="F35" i="23"/>
  <c r="E35" i="23"/>
  <c r="D35" i="23"/>
  <c r="C35" i="23"/>
  <c r="V34" i="23"/>
  <c r="U34" i="23"/>
  <c r="T34" i="23"/>
  <c r="S34" i="23"/>
  <c r="Q34" i="23"/>
  <c r="P34" i="23"/>
  <c r="N34" i="23"/>
  <c r="M34" i="23"/>
  <c r="L34" i="23"/>
  <c r="K34" i="23"/>
  <c r="J34" i="23"/>
  <c r="I34" i="23"/>
  <c r="H34" i="23"/>
  <c r="G34" i="23"/>
  <c r="F34" i="23"/>
  <c r="E34" i="23"/>
  <c r="D34" i="23"/>
  <c r="C34" i="23"/>
  <c r="V33" i="23"/>
  <c r="T33" i="23"/>
  <c r="S33" i="23"/>
  <c r="R33" i="23"/>
  <c r="Q33" i="23"/>
  <c r="P33" i="23"/>
  <c r="N33" i="23"/>
  <c r="L33" i="23"/>
  <c r="K33" i="23"/>
  <c r="J33" i="23"/>
  <c r="I33" i="23"/>
  <c r="H33" i="23"/>
  <c r="G33" i="23"/>
  <c r="F33" i="23"/>
  <c r="E33" i="23"/>
  <c r="D33" i="23"/>
  <c r="C33" i="23"/>
  <c r="V32" i="23"/>
  <c r="U32" i="23"/>
  <c r="T32" i="23"/>
  <c r="S32" i="23"/>
  <c r="Q32" i="23"/>
  <c r="O32" i="23"/>
  <c r="N32" i="23"/>
  <c r="M32" i="23"/>
  <c r="L32" i="23"/>
  <c r="K32" i="23"/>
  <c r="J32" i="23"/>
  <c r="I32" i="23"/>
  <c r="H32" i="23"/>
  <c r="G32" i="23"/>
  <c r="F32" i="23"/>
  <c r="E32" i="23"/>
  <c r="D32" i="23"/>
  <c r="C32" i="23"/>
  <c r="V29" i="23"/>
  <c r="U29" i="23"/>
  <c r="T29" i="23"/>
  <c r="S29" i="23"/>
  <c r="R29" i="23"/>
  <c r="Q29" i="23"/>
  <c r="P29" i="23"/>
  <c r="O29" i="23"/>
  <c r="N29" i="23"/>
  <c r="M29" i="23"/>
  <c r="L29" i="23"/>
  <c r="K29" i="23"/>
  <c r="J29" i="23"/>
  <c r="I29" i="23"/>
  <c r="H29" i="23"/>
  <c r="G29" i="23"/>
  <c r="F29" i="23"/>
  <c r="E29" i="23"/>
  <c r="D29" i="23"/>
  <c r="C29" i="23"/>
  <c r="V28" i="23"/>
  <c r="U28" i="23"/>
  <c r="T28" i="23"/>
  <c r="S28" i="23"/>
  <c r="R28" i="23"/>
  <c r="Q28" i="23"/>
  <c r="P28" i="23"/>
  <c r="O28" i="23"/>
  <c r="N28" i="23"/>
  <c r="M28" i="23"/>
  <c r="L28" i="23"/>
  <c r="K28" i="23"/>
  <c r="J28" i="23"/>
  <c r="I28" i="23"/>
  <c r="H28" i="23"/>
  <c r="G28" i="23"/>
  <c r="F28" i="23"/>
  <c r="E28" i="23"/>
  <c r="D28" i="23"/>
  <c r="C28" i="23"/>
  <c r="V27" i="23"/>
  <c r="U27" i="23"/>
  <c r="T27" i="23"/>
  <c r="S27" i="23"/>
  <c r="R27" i="23"/>
  <c r="Q27" i="23"/>
  <c r="P27" i="23"/>
  <c r="O27" i="23"/>
  <c r="N27" i="23"/>
  <c r="M27" i="23"/>
  <c r="L27" i="23"/>
  <c r="K27" i="23"/>
  <c r="J27" i="23"/>
  <c r="I27" i="23"/>
  <c r="H27" i="23"/>
  <c r="G27" i="23"/>
  <c r="F27" i="23"/>
  <c r="E27" i="23"/>
  <c r="D27" i="23"/>
  <c r="C27" i="23"/>
  <c r="V26" i="23"/>
  <c r="U26" i="23"/>
  <c r="T26" i="23"/>
  <c r="S26" i="23"/>
  <c r="R26" i="23"/>
  <c r="Q26" i="23"/>
  <c r="P26" i="23"/>
  <c r="O26" i="23"/>
  <c r="N26" i="23"/>
  <c r="M26" i="23"/>
  <c r="L26" i="23"/>
  <c r="K26" i="23"/>
  <c r="J26" i="23"/>
  <c r="I26" i="23"/>
  <c r="H26" i="23"/>
  <c r="G26" i="23"/>
  <c r="F26" i="23"/>
  <c r="E26" i="23"/>
  <c r="D26" i="23"/>
  <c r="C26" i="23"/>
  <c r="V25" i="23"/>
  <c r="U25" i="23"/>
  <c r="T25" i="23"/>
  <c r="S25" i="23"/>
  <c r="R25" i="23"/>
  <c r="Q25" i="23"/>
  <c r="P25" i="23"/>
  <c r="O25" i="23"/>
  <c r="N25" i="23"/>
  <c r="M25" i="23"/>
  <c r="L25" i="23"/>
  <c r="K25" i="23"/>
  <c r="J25" i="23"/>
  <c r="I25" i="23"/>
  <c r="H25" i="23"/>
  <c r="G25" i="23"/>
  <c r="F25" i="23"/>
  <c r="E25" i="23"/>
  <c r="D25" i="23"/>
  <c r="C25" i="23"/>
  <c r="V22" i="23"/>
  <c r="U22" i="23"/>
  <c r="T22" i="23"/>
  <c r="S22" i="23"/>
  <c r="R22" i="23"/>
  <c r="Q22" i="23"/>
  <c r="P22" i="23"/>
  <c r="O22" i="23"/>
  <c r="N22" i="23"/>
  <c r="M22" i="23"/>
  <c r="L22" i="23"/>
  <c r="K22" i="23"/>
  <c r="J22" i="23"/>
  <c r="I22" i="23"/>
  <c r="H22" i="23"/>
  <c r="G22" i="23"/>
  <c r="F22" i="23"/>
  <c r="E22" i="23"/>
  <c r="D22" i="23"/>
  <c r="C22" i="23"/>
  <c r="V21" i="23"/>
  <c r="U21" i="23"/>
  <c r="T21" i="23"/>
  <c r="S21" i="23"/>
  <c r="R21" i="23"/>
  <c r="Q21" i="23"/>
  <c r="P21" i="23"/>
  <c r="O21" i="23"/>
  <c r="N21" i="23"/>
  <c r="M21" i="23"/>
  <c r="L21" i="23"/>
  <c r="K21" i="23"/>
  <c r="J21" i="23"/>
  <c r="I21" i="23"/>
  <c r="H21" i="23"/>
  <c r="G21" i="23"/>
  <c r="F21" i="23"/>
  <c r="E21" i="23"/>
  <c r="D21" i="23"/>
  <c r="C21" i="23"/>
  <c r="V20" i="23"/>
  <c r="U20" i="23"/>
  <c r="T20" i="23"/>
  <c r="S20" i="23"/>
  <c r="R20" i="23"/>
  <c r="Q20" i="23"/>
  <c r="P20" i="23"/>
  <c r="O20" i="23"/>
  <c r="N20" i="23"/>
  <c r="M20" i="23"/>
  <c r="L20" i="23"/>
  <c r="K20" i="23"/>
  <c r="J20" i="23"/>
  <c r="I20" i="23"/>
  <c r="H20" i="23"/>
  <c r="G20" i="23"/>
  <c r="F20" i="23"/>
  <c r="E20" i="23"/>
  <c r="D20" i="23"/>
  <c r="C20" i="23"/>
  <c r="V19" i="23"/>
  <c r="U19" i="23"/>
  <c r="T19" i="23"/>
  <c r="S19" i="23"/>
  <c r="R19" i="23"/>
  <c r="Q19" i="23"/>
  <c r="P19" i="23"/>
  <c r="O19" i="23"/>
  <c r="N19" i="23"/>
  <c r="M19" i="23"/>
  <c r="L19" i="23"/>
  <c r="K19" i="23"/>
  <c r="J19" i="23"/>
  <c r="I19" i="23"/>
  <c r="H19" i="23"/>
  <c r="G19" i="23"/>
  <c r="F19" i="23"/>
  <c r="E19" i="23"/>
  <c r="D19" i="23"/>
  <c r="C19" i="23"/>
  <c r="V18" i="23"/>
  <c r="U18" i="23"/>
  <c r="T18" i="23"/>
  <c r="S18" i="23"/>
  <c r="R18" i="23"/>
  <c r="Q18" i="23"/>
  <c r="P18" i="23"/>
  <c r="O18" i="23"/>
  <c r="N18" i="23"/>
  <c r="M18" i="23"/>
  <c r="L18" i="23"/>
  <c r="K18" i="23"/>
  <c r="J18" i="23"/>
  <c r="I18" i="23"/>
  <c r="H18" i="23"/>
  <c r="G18" i="23"/>
  <c r="F18" i="23"/>
  <c r="E18" i="23"/>
  <c r="D18" i="23"/>
  <c r="C18" i="23"/>
  <c r="B35" i="23"/>
  <c r="B34" i="23"/>
  <c r="B33" i="23"/>
  <c r="B32" i="23"/>
  <c r="A35" i="23"/>
  <c r="A34" i="23"/>
  <c r="A33" i="23"/>
  <c r="A32" i="23"/>
  <c r="B29" i="23"/>
  <c r="A29" i="23"/>
  <c r="B28" i="23"/>
  <c r="A28" i="23"/>
  <c r="B27" i="23"/>
  <c r="A27" i="23"/>
  <c r="B26" i="23"/>
  <c r="A26" i="23"/>
  <c r="B25" i="23"/>
  <c r="A25" i="23"/>
  <c r="B22" i="23"/>
  <c r="A22" i="23"/>
  <c r="B21" i="23"/>
  <c r="A21" i="23"/>
  <c r="B20" i="23"/>
  <c r="A20" i="23"/>
  <c r="B19" i="23"/>
  <c r="A19" i="23"/>
  <c r="B18" i="23"/>
  <c r="A18" i="23"/>
  <c r="B15" i="23"/>
  <c r="A15" i="23"/>
  <c r="B14" i="23"/>
  <c r="A14" i="23"/>
  <c r="B13" i="23"/>
  <c r="A13" i="23"/>
  <c r="B12" i="23"/>
  <c r="A12" i="23"/>
  <c r="B11" i="23"/>
  <c r="A11" i="23"/>
  <c r="V8" i="23"/>
  <c r="U8" i="23"/>
  <c r="T8" i="23"/>
  <c r="S8" i="23"/>
  <c r="R8" i="23"/>
  <c r="Q8" i="23"/>
  <c r="P8" i="23"/>
  <c r="O8" i="23"/>
  <c r="N8" i="23"/>
  <c r="M8" i="23"/>
  <c r="L8" i="23"/>
  <c r="K8" i="23"/>
  <c r="J8" i="23"/>
  <c r="I8" i="23"/>
  <c r="H8" i="23"/>
  <c r="G8" i="23"/>
  <c r="F8" i="23"/>
  <c r="E8" i="23"/>
  <c r="D8" i="23"/>
  <c r="C8" i="23"/>
  <c r="V7" i="23"/>
  <c r="U7" i="23"/>
  <c r="T7" i="23"/>
  <c r="S7" i="23"/>
  <c r="R7" i="23"/>
  <c r="Q7" i="23"/>
  <c r="P7" i="23"/>
  <c r="O7" i="23"/>
  <c r="N7" i="23"/>
  <c r="M7" i="23"/>
  <c r="L7" i="23"/>
  <c r="K7" i="23"/>
  <c r="J7" i="23"/>
  <c r="I7" i="23"/>
  <c r="H7" i="23"/>
  <c r="G7" i="23"/>
  <c r="F7" i="23"/>
  <c r="E7" i="23"/>
  <c r="D7" i="23"/>
  <c r="C7" i="23"/>
  <c r="V6" i="23"/>
  <c r="U6" i="23"/>
  <c r="T6" i="23"/>
  <c r="S6" i="23"/>
  <c r="R6" i="23"/>
  <c r="Q6" i="23"/>
  <c r="P6" i="23"/>
  <c r="O6" i="23"/>
  <c r="N6" i="23"/>
  <c r="M6" i="23"/>
  <c r="L6" i="23"/>
  <c r="K6" i="23"/>
  <c r="J6" i="23"/>
  <c r="I6" i="23"/>
  <c r="H6" i="23"/>
  <c r="G6" i="23"/>
  <c r="F6" i="23"/>
  <c r="E6" i="23"/>
  <c r="D6" i="23"/>
  <c r="C6" i="23"/>
  <c r="V5" i="23"/>
  <c r="U5" i="23"/>
  <c r="T5" i="23"/>
  <c r="S5" i="23"/>
  <c r="R5" i="23"/>
  <c r="Q5" i="23"/>
  <c r="P5" i="23"/>
  <c r="O5" i="23"/>
  <c r="N5" i="23"/>
  <c r="M5" i="23"/>
  <c r="L5" i="23"/>
  <c r="K5" i="23"/>
  <c r="J5" i="23"/>
  <c r="I5" i="23"/>
  <c r="H5" i="23"/>
  <c r="G5" i="23"/>
  <c r="F5" i="23"/>
  <c r="E5" i="23"/>
  <c r="D5" i="23"/>
  <c r="C5" i="23"/>
  <c r="V4" i="23"/>
  <c r="U4" i="23"/>
  <c r="T4" i="23"/>
  <c r="S4" i="23"/>
  <c r="R4" i="23"/>
  <c r="Q4" i="23"/>
  <c r="P4" i="23"/>
  <c r="O4" i="23"/>
  <c r="N4" i="23"/>
  <c r="M4" i="23"/>
  <c r="L4" i="23"/>
  <c r="K4" i="23"/>
  <c r="J4" i="23"/>
  <c r="I4" i="23"/>
  <c r="H4" i="23"/>
  <c r="G4" i="23"/>
  <c r="F4" i="23"/>
  <c r="E4" i="23"/>
  <c r="D4" i="23"/>
  <c r="C4" i="23"/>
  <c r="B8" i="23"/>
  <c r="B7" i="23"/>
  <c r="B6" i="23"/>
  <c r="B5" i="23"/>
  <c r="B4" i="23"/>
  <c r="A8" i="23"/>
  <c r="A7" i="23"/>
  <c r="A6" i="23"/>
  <c r="A5" i="23"/>
  <c r="A4" i="23"/>
  <c r="V26" i="22"/>
  <c r="U26" i="22"/>
  <c r="T26" i="22"/>
  <c r="S26" i="22"/>
  <c r="R26" i="22"/>
  <c r="Q26" i="22"/>
  <c r="P26" i="22"/>
  <c r="O26" i="22"/>
  <c r="N26" i="22"/>
  <c r="M26" i="22"/>
  <c r="L26" i="22"/>
  <c r="K26" i="22"/>
  <c r="J26" i="22"/>
  <c r="I26" i="22"/>
  <c r="H26" i="22"/>
  <c r="G26" i="22"/>
  <c r="F26" i="22"/>
  <c r="E26" i="22"/>
  <c r="D26" i="22"/>
  <c r="C26" i="22"/>
  <c r="V25" i="22"/>
  <c r="U25" i="22"/>
  <c r="T25" i="22"/>
  <c r="S25" i="22"/>
  <c r="R25" i="22"/>
  <c r="Q25" i="22"/>
  <c r="P25" i="22"/>
  <c r="O25" i="22"/>
  <c r="N25" i="22"/>
  <c r="M25" i="22"/>
  <c r="L25" i="22"/>
  <c r="K25" i="22"/>
  <c r="J25" i="22"/>
  <c r="I25" i="22"/>
  <c r="H25" i="22"/>
  <c r="G25" i="22"/>
  <c r="F25" i="22"/>
  <c r="E25" i="22"/>
  <c r="D25" i="22"/>
  <c r="C25" i="22"/>
  <c r="V24" i="22"/>
  <c r="U24" i="22"/>
  <c r="T24" i="22"/>
  <c r="S24" i="22"/>
  <c r="R24" i="22"/>
  <c r="Q24" i="22"/>
  <c r="P24" i="22"/>
  <c r="O24" i="22"/>
  <c r="N24" i="22"/>
  <c r="M24" i="22"/>
  <c r="L24" i="22"/>
  <c r="K24" i="22"/>
  <c r="J24" i="22"/>
  <c r="I24" i="22"/>
  <c r="H24" i="22"/>
  <c r="G24" i="22"/>
  <c r="F24" i="22"/>
  <c r="E24" i="22"/>
  <c r="D24" i="22"/>
  <c r="C24" i="22"/>
  <c r="V23" i="22"/>
  <c r="U23" i="22"/>
  <c r="T23" i="22"/>
  <c r="S23" i="22"/>
  <c r="R23" i="22"/>
  <c r="Q23" i="22"/>
  <c r="P23" i="22"/>
  <c r="O23" i="22"/>
  <c r="N23" i="22"/>
  <c r="M23" i="22"/>
  <c r="L23" i="22"/>
  <c r="K23" i="22"/>
  <c r="J23" i="22"/>
  <c r="I23" i="22"/>
  <c r="H23" i="22"/>
  <c r="G23" i="22"/>
  <c r="F23" i="22"/>
  <c r="E23" i="22"/>
  <c r="D23" i="22"/>
  <c r="C23" i="22"/>
  <c r="V20" i="22"/>
  <c r="U20" i="22"/>
  <c r="T20" i="22"/>
  <c r="S20" i="22"/>
  <c r="R20" i="22"/>
  <c r="Q20" i="22"/>
  <c r="P20" i="22"/>
  <c r="O20" i="22"/>
  <c r="N20" i="22"/>
  <c r="M20" i="22"/>
  <c r="L20" i="22"/>
  <c r="K20" i="22"/>
  <c r="J20" i="22"/>
  <c r="I20" i="22"/>
  <c r="H20" i="22"/>
  <c r="G20" i="22"/>
  <c r="F20" i="22"/>
  <c r="E20" i="22"/>
  <c r="D20" i="22"/>
  <c r="C20" i="22"/>
  <c r="V19" i="22"/>
  <c r="U19" i="22"/>
  <c r="T19" i="22"/>
  <c r="S19" i="22"/>
  <c r="R19" i="22"/>
  <c r="Q19" i="22"/>
  <c r="P19" i="22"/>
  <c r="O19" i="22"/>
  <c r="N19" i="22"/>
  <c r="M19" i="22"/>
  <c r="L19" i="22"/>
  <c r="K19" i="22"/>
  <c r="J19" i="22"/>
  <c r="I19" i="22"/>
  <c r="H19" i="22"/>
  <c r="G19" i="22"/>
  <c r="F19" i="22"/>
  <c r="E19" i="22"/>
  <c r="D19" i="22"/>
  <c r="C19" i="22"/>
  <c r="V18" i="22"/>
  <c r="U18" i="22"/>
  <c r="T18" i="22"/>
  <c r="S18" i="22"/>
  <c r="R18" i="22"/>
  <c r="Q18" i="22"/>
  <c r="P18" i="22"/>
  <c r="O18" i="22"/>
  <c r="N18" i="22"/>
  <c r="M18" i="22"/>
  <c r="L18" i="22"/>
  <c r="K18" i="22"/>
  <c r="J18" i="22"/>
  <c r="I18" i="22"/>
  <c r="H18" i="22"/>
  <c r="G18" i="22"/>
  <c r="F18" i="22"/>
  <c r="E18" i="22"/>
  <c r="D18" i="22"/>
  <c r="C18" i="22"/>
  <c r="V17" i="22"/>
  <c r="U17" i="22"/>
  <c r="T17" i="22"/>
  <c r="S17" i="22"/>
  <c r="R17" i="22"/>
  <c r="Q17" i="22"/>
  <c r="P17" i="22"/>
  <c r="O17" i="22"/>
  <c r="N17" i="22"/>
  <c r="M17" i="22"/>
  <c r="L17" i="22"/>
  <c r="K17" i="22"/>
  <c r="J17" i="22"/>
  <c r="I17" i="22"/>
  <c r="H17" i="22"/>
  <c r="G17" i="22"/>
  <c r="F17" i="22"/>
  <c r="E17" i="22"/>
  <c r="D17" i="22"/>
  <c r="C17" i="22"/>
  <c r="V14" i="22"/>
  <c r="U14" i="22"/>
  <c r="T14" i="22"/>
  <c r="S14" i="22"/>
  <c r="R14" i="22"/>
  <c r="Q14" i="22"/>
  <c r="P14" i="22"/>
  <c r="O14" i="22"/>
  <c r="N14" i="22"/>
  <c r="M14" i="22"/>
  <c r="L14" i="22"/>
  <c r="K14" i="22"/>
  <c r="J14" i="22"/>
  <c r="I14" i="22"/>
  <c r="H14" i="22"/>
  <c r="G14" i="22"/>
  <c r="F14" i="22"/>
  <c r="E14" i="22"/>
  <c r="D14" i="22"/>
  <c r="C14" i="22"/>
  <c r="V13" i="22"/>
  <c r="U13" i="22"/>
  <c r="T13" i="22"/>
  <c r="S13" i="22"/>
  <c r="R13" i="22"/>
  <c r="Q13" i="22"/>
  <c r="P13" i="22"/>
  <c r="O13" i="22"/>
  <c r="N13" i="22"/>
  <c r="M13" i="22"/>
  <c r="L13" i="22"/>
  <c r="K13" i="22"/>
  <c r="J13" i="22"/>
  <c r="I13" i="22"/>
  <c r="H13" i="22"/>
  <c r="G13" i="22"/>
  <c r="F13" i="22"/>
  <c r="E13" i="22"/>
  <c r="D13" i="22"/>
  <c r="C13" i="22"/>
  <c r="V12" i="22"/>
  <c r="U12" i="22"/>
  <c r="T12" i="22"/>
  <c r="S12" i="22"/>
  <c r="R12" i="22"/>
  <c r="Q12" i="22"/>
  <c r="P12" i="22"/>
  <c r="O12" i="22"/>
  <c r="N12" i="22"/>
  <c r="M12" i="22"/>
  <c r="L12" i="22"/>
  <c r="K12" i="22"/>
  <c r="J12" i="22"/>
  <c r="I12" i="22"/>
  <c r="H12" i="22"/>
  <c r="G12" i="22"/>
  <c r="F12" i="22"/>
  <c r="E12" i="22"/>
  <c r="D12" i="22"/>
  <c r="C12" i="22"/>
  <c r="V11" i="22"/>
  <c r="U11" i="22"/>
  <c r="T11" i="22"/>
  <c r="S11" i="22"/>
  <c r="R11" i="22"/>
  <c r="Q11" i="22"/>
  <c r="P11" i="22"/>
  <c r="O11" i="22"/>
  <c r="N11" i="22"/>
  <c r="M11" i="22"/>
  <c r="L11" i="22"/>
  <c r="K11" i="22"/>
  <c r="J11" i="22"/>
  <c r="I11" i="22"/>
  <c r="H11" i="22"/>
  <c r="G11" i="22"/>
  <c r="F11" i="22"/>
  <c r="E11" i="22"/>
  <c r="D11" i="22"/>
  <c r="C11" i="22"/>
  <c r="V8" i="22"/>
  <c r="U8" i="22"/>
  <c r="T8" i="22"/>
  <c r="S8" i="22"/>
  <c r="R8" i="22"/>
  <c r="Q8" i="22"/>
  <c r="P8" i="22"/>
  <c r="O8" i="22"/>
  <c r="N8" i="22"/>
  <c r="M8" i="22"/>
  <c r="L8" i="22"/>
  <c r="K8" i="22"/>
  <c r="J8" i="22"/>
  <c r="I8" i="22"/>
  <c r="H8" i="22"/>
  <c r="G8" i="22"/>
  <c r="F8" i="22"/>
  <c r="E8" i="22"/>
  <c r="D8" i="22"/>
  <c r="C8" i="22"/>
  <c r="V7" i="22"/>
  <c r="U7" i="22"/>
  <c r="T7" i="22"/>
  <c r="S7" i="22"/>
  <c r="R7" i="22"/>
  <c r="Q7" i="22"/>
  <c r="P7" i="22"/>
  <c r="O7" i="22"/>
  <c r="N7" i="22"/>
  <c r="M7" i="22"/>
  <c r="L7" i="22"/>
  <c r="K7" i="22"/>
  <c r="J7" i="22"/>
  <c r="I7" i="22"/>
  <c r="H7" i="22"/>
  <c r="G7" i="22"/>
  <c r="F7" i="22"/>
  <c r="E7" i="22"/>
  <c r="D7" i="22"/>
  <c r="C7" i="22"/>
  <c r="V6" i="22"/>
  <c r="U6" i="22"/>
  <c r="T6" i="22"/>
  <c r="S6" i="22"/>
  <c r="R6" i="22"/>
  <c r="Q6" i="22"/>
  <c r="P6" i="22"/>
  <c r="O6" i="22"/>
  <c r="N6" i="22"/>
  <c r="M6" i="22"/>
  <c r="L6" i="22"/>
  <c r="K6" i="22"/>
  <c r="J6" i="22"/>
  <c r="I6" i="22"/>
  <c r="H6" i="22"/>
  <c r="G6" i="22"/>
  <c r="F6" i="22"/>
  <c r="E6" i="22"/>
  <c r="D6" i="22"/>
  <c r="C6" i="22"/>
  <c r="V5" i="22"/>
  <c r="U5" i="22"/>
  <c r="T5" i="22"/>
  <c r="S5" i="22"/>
  <c r="R5" i="22"/>
  <c r="Q5" i="22"/>
  <c r="P5" i="22"/>
  <c r="O5" i="22"/>
  <c r="N5" i="22"/>
  <c r="M5" i="22"/>
  <c r="L5" i="22"/>
  <c r="K5" i="22"/>
  <c r="J5" i="22"/>
  <c r="I5" i="22"/>
  <c r="H5" i="22"/>
  <c r="G5" i="22"/>
  <c r="F5" i="22"/>
  <c r="E5" i="22"/>
  <c r="D5" i="22"/>
  <c r="C5" i="22"/>
  <c r="B14" i="22"/>
  <c r="B13" i="22"/>
  <c r="B12" i="22"/>
  <c r="B11" i="22"/>
  <c r="B20" i="22"/>
  <c r="B19" i="22"/>
  <c r="B18" i="22"/>
  <c r="B17" i="22"/>
  <c r="B26" i="22"/>
  <c r="B25" i="22"/>
  <c r="B24" i="22"/>
  <c r="B23" i="22"/>
  <c r="A26" i="22"/>
  <c r="A25" i="22"/>
  <c r="A24" i="22"/>
  <c r="A23" i="22"/>
  <c r="A20" i="22"/>
  <c r="A19" i="22"/>
  <c r="A18" i="22"/>
  <c r="A17" i="22"/>
  <c r="A16" i="22"/>
  <c r="A14" i="22"/>
  <c r="A13" i="22"/>
  <c r="A12" i="22"/>
  <c r="A11" i="22"/>
  <c r="A10" i="22"/>
  <c r="B8" i="22"/>
  <c r="B7" i="22"/>
  <c r="B6" i="22"/>
  <c r="B5" i="22"/>
  <c r="A8" i="22"/>
  <c r="A7" i="22"/>
  <c r="A6" i="22"/>
  <c r="A5" i="22"/>
  <c r="A4" i="22"/>
  <c r="V23" i="21"/>
  <c r="U23" i="21"/>
  <c r="T23" i="21"/>
  <c r="S23" i="21"/>
  <c r="R23" i="21"/>
  <c r="Q23" i="21"/>
  <c r="P23" i="21"/>
  <c r="O23" i="21"/>
  <c r="N23" i="21"/>
  <c r="M23" i="21"/>
  <c r="L23" i="21"/>
  <c r="K23" i="21"/>
  <c r="J23" i="21"/>
  <c r="I23" i="21"/>
  <c r="H23" i="21"/>
  <c r="G23" i="21"/>
  <c r="F23" i="21"/>
  <c r="E23" i="21"/>
  <c r="D23" i="21"/>
  <c r="C23" i="21"/>
  <c r="V22" i="21"/>
  <c r="U22" i="21"/>
  <c r="T22" i="21"/>
  <c r="S22" i="21"/>
  <c r="R22" i="21"/>
  <c r="Q22" i="21"/>
  <c r="P22" i="21"/>
  <c r="O22" i="21"/>
  <c r="N22" i="21"/>
  <c r="M22" i="21"/>
  <c r="L22" i="21"/>
  <c r="K22" i="21"/>
  <c r="J22" i="21"/>
  <c r="I22" i="21"/>
  <c r="H22" i="21"/>
  <c r="G22" i="21"/>
  <c r="F22" i="21"/>
  <c r="E22" i="21"/>
  <c r="D22" i="21"/>
  <c r="C22" i="21"/>
  <c r="V21" i="21"/>
  <c r="U21" i="21"/>
  <c r="T21" i="21"/>
  <c r="S21" i="21"/>
  <c r="R21" i="21"/>
  <c r="Q21" i="21"/>
  <c r="P21" i="21"/>
  <c r="O21" i="21"/>
  <c r="N21" i="21"/>
  <c r="M21" i="21"/>
  <c r="L21" i="21"/>
  <c r="K21" i="21"/>
  <c r="J21" i="21"/>
  <c r="I21" i="21"/>
  <c r="H21" i="21"/>
  <c r="G21" i="21"/>
  <c r="F21" i="21"/>
  <c r="E21" i="21"/>
  <c r="D21" i="21"/>
  <c r="C21" i="21"/>
  <c r="V20" i="21"/>
  <c r="U20" i="21"/>
  <c r="T20" i="21"/>
  <c r="S20" i="21"/>
  <c r="R20" i="21"/>
  <c r="Q20" i="21"/>
  <c r="P20" i="21"/>
  <c r="O20" i="21"/>
  <c r="N20" i="21"/>
  <c r="M20" i="21"/>
  <c r="L20" i="21"/>
  <c r="K20" i="21"/>
  <c r="J20" i="21"/>
  <c r="I20" i="21"/>
  <c r="H20" i="21"/>
  <c r="G20" i="21"/>
  <c r="F20" i="21"/>
  <c r="E20" i="21"/>
  <c r="D20" i="21"/>
  <c r="C20" i="21"/>
  <c r="B23" i="21"/>
  <c r="B22" i="21"/>
  <c r="B20" i="21"/>
  <c r="B21" i="21"/>
  <c r="A23" i="21"/>
  <c r="A22" i="21"/>
  <c r="A21" i="21"/>
  <c r="Z2" i="21"/>
  <c r="X2" i="21"/>
  <c r="V29" i="20"/>
  <c r="U29" i="20"/>
  <c r="T29" i="20"/>
  <c r="S29" i="20"/>
  <c r="R29" i="20"/>
  <c r="Q29" i="20"/>
  <c r="P29" i="20"/>
  <c r="O29" i="20"/>
  <c r="N29" i="20"/>
  <c r="M29" i="20"/>
  <c r="L29" i="20"/>
  <c r="K29" i="20"/>
  <c r="J29" i="20"/>
  <c r="I29" i="20"/>
  <c r="H29" i="20"/>
  <c r="G29" i="20"/>
  <c r="F29" i="20"/>
  <c r="E29" i="20"/>
  <c r="D29" i="20"/>
  <c r="C29" i="20"/>
  <c r="V28" i="20"/>
  <c r="U28" i="20"/>
  <c r="T28" i="20"/>
  <c r="S28" i="20"/>
  <c r="R28" i="20"/>
  <c r="Q28" i="20"/>
  <c r="P28" i="20"/>
  <c r="O28" i="20"/>
  <c r="N28" i="20"/>
  <c r="M28" i="20"/>
  <c r="L28" i="20"/>
  <c r="K28" i="20"/>
  <c r="J28" i="20"/>
  <c r="I28" i="20"/>
  <c r="H28" i="20"/>
  <c r="G28" i="20"/>
  <c r="F28" i="20"/>
  <c r="E28" i="20"/>
  <c r="D28" i="20"/>
  <c r="C28" i="20"/>
  <c r="B29" i="20"/>
  <c r="A29" i="20"/>
  <c r="A28" i="20"/>
  <c r="B28" i="20"/>
  <c r="A25" i="20"/>
  <c r="A24" i="20"/>
  <c r="A23" i="20"/>
  <c r="A22" i="20"/>
  <c r="A19" i="20"/>
  <c r="A18" i="20"/>
  <c r="A17" i="20"/>
  <c r="A16" i="20"/>
  <c r="V6" i="20"/>
  <c r="V5" i="20"/>
  <c r="V4" i="20"/>
  <c r="K9" i="20"/>
  <c r="K6" i="20"/>
  <c r="K5" i="20"/>
  <c r="K4" i="20"/>
  <c r="K11" i="20"/>
  <c r="K10" i="20"/>
  <c r="H10" i="20"/>
  <c r="H5" i="20"/>
  <c r="H11" i="20"/>
  <c r="H6" i="20"/>
  <c r="H9" i="20"/>
  <c r="H4" i="20"/>
  <c r="A6" i="20"/>
  <c r="A5" i="20"/>
  <c r="A4" i="20"/>
  <c r="V2" i="20"/>
  <c r="U2" i="20"/>
  <c r="T2" i="20"/>
  <c r="S2" i="20"/>
  <c r="R2" i="20"/>
  <c r="Q2" i="20"/>
  <c r="P2" i="20"/>
  <c r="O2" i="20"/>
  <c r="N2" i="20"/>
  <c r="M2" i="20"/>
  <c r="L2" i="20"/>
  <c r="K2" i="20"/>
  <c r="J2" i="20"/>
  <c r="I2" i="20"/>
  <c r="H2" i="20"/>
  <c r="G2" i="20"/>
  <c r="F2" i="20"/>
  <c r="E2" i="20"/>
  <c r="D2" i="20"/>
  <c r="C2" i="20"/>
  <c r="B2" i="20"/>
  <c r="A2" i="20"/>
  <c r="V66" i="19"/>
  <c r="V65" i="19"/>
  <c r="V64" i="19"/>
  <c r="U66" i="19"/>
  <c r="T66" i="19"/>
  <c r="S66" i="19"/>
  <c r="R66" i="19"/>
  <c r="Q66" i="19"/>
  <c r="P66" i="19"/>
  <c r="O66" i="19"/>
  <c r="N66" i="19"/>
  <c r="M66" i="19"/>
  <c r="L66" i="19"/>
  <c r="K66" i="19"/>
  <c r="J66" i="19"/>
  <c r="I66" i="19"/>
  <c r="H66" i="19"/>
  <c r="G66" i="19"/>
  <c r="F66" i="19"/>
  <c r="E66" i="19"/>
  <c r="D66" i="19"/>
  <c r="C66" i="19"/>
  <c r="B66" i="19"/>
  <c r="U65" i="19"/>
  <c r="T65" i="19"/>
  <c r="S65" i="19"/>
  <c r="R65" i="19"/>
  <c r="Q65" i="19"/>
  <c r="P65" i="19"/>
  <c r="O65" i="19"/>
  <c r="N65" i="19"/>
  <c r="M65" i="19"/>
  <c r="L65" i="19"/>
  <c r="K65" i="19"/>
  <c r="J65" i="19"/>
  <c r="I65" i="19"/>
  <c r="H65" i="19"/>
  <c r="G65" i="19"/>
  <c r="F65" i="19"/>
  <c r="E65" i="19"/>
  <c r="D65" i="19"/>
  <c r="C65" i="19"/>
  <c r="B65" i="19"/>
  <c r="U64" i="19"/>
  <c r="T64" i="19"/>
  <c r="S64" i="19"/>
  <c r="R64" i="19"/>
  <c r="Q64" i="19"/>
  <c r="P64" i="19"/>
  <c r="O64" i="19"/>
  <c r="N64" i="19"/>
  <c r="M64" i="19"/>
  <c r="L64" i="19"/>
  <c r="K64" i="19"/>
  <c r="J64" i="19"/>
  <c r="I64" i="19"/>
  <c r="H64" i="19"/>
  <c r="G64" i="19"/>
  <c r="F64" i="19"/>
  <c r="E64" i="19"/>
  <c r="D64" i="19"/>
  <c r="C64" i="19"/>
  <c r="B64" i="19"/>
  <c r="A66" i="19"/>
  <c r="A65" i="19"/>
  <c r="A64" i="19"/>
  <c r="A27" i="19"/>
  <c r="V61" i="19"/>
  <c r="U61" i="19"/>
  <c r="T61" i="19"/>
  <c r="S61" i="19"/>
  <c r="R61" i="19"/>
  <c r="Q61" i="19"/>
  <c r="P61" i="19"/>
  <c r="O61" i="19"/>
  <c r="N61" i="19"/>
  <c r="M61" i="19"/>
  <c r="L61" i="19"/>
  <c r="K61" i="19"/>
  <c r="J61" i="19"/>
  <c r="I61" i="19"/>
  <c r="H61" i="19"/>
  <c r="G61" i="19"/>
  <c r="F61" i="19"/>
  <c r="E61" i="19"/>
  <c r="D61" i="19"/>
  <c r="C61" i="19"/>
  <c r="B61" i="19"/>
  <c r="V58" i="19"/>
  <c r="U58" i="19"/>
  <c r="T58" i="19"/>
  <c r="S58" i="19"/>
  <c r="R58" i="19"/>
  <c r="Q58" i="19"/>
  <c r="P58" i="19"/>
  <c r="O58" i="19"/>
  <c r="N58" i="19"/>
  <c r="M58" i="19"/>
  <c r="L58" i="19"/>
  <c r="K58" i="19"/>
  <c r="J58" i="19"/>
  <c r="I58" i="19"/>
  <c r="H58" i="19"/>
  <c r="G58" i="19"/>
  <c r="F58" i="19"/>
  <c r="E58" i="19"/>
  <c r="D58" i="19"/>
  <c r="C58" i="19"/>
  <c r="B58" i="19"/>
  <c r="V53" i="19"/>
  <c r="U53" i="19"/>
  <c r="T53" i="19"/>
  <c r="S53" i="19"/>
  <c r="R53" i="19"/>
  <c r="Q53" i="19"/>
  <c r="P53" i="19"/>
  <c r="O53" i="19"/>
  <c r="N53" i="19"/>
  <c r="M53" i="19"/>
  <c r="L53" i="19"/>
  <c r="K53" i="19"/>
  <c r="J53" i="19"/>
  <c r="I53" i="19"/>
  <c r="H53" i="19"/>
  <c r="G53" i="19"/>
  <c r="F53" i="19"/>
  <c r="E53" i="19"/>
  <c r="D53" i="19"/>
  <c r="C53" i="19"/>
  <c r="V52" i="19"/>
  <c r="U52" i="19"/>
  <c r="T52" i="19"/>
  <c r="S52" i="19"/>
  <c r="R52" i="19"/>
  <c r="Q52" i="19"/>
  <c r="P52" i="19"/>
  <c r="O52" i="19"/>
  <c r="N52" i="19"/>
  <c r="M52" i="19"/>
  <c r="L52" i="19"/>
  <c r="K52" i="19"/>
  <c r="J52" i="19"/>
  <c r="I52" i="19"/>
  <c r="H52" i="19"/>
  <c r="G52" i="19"/>
  <c r="F52" i="19"/>
  <c r="E52" i="19"/>
  <c r="D52" i="19"/>
  <c r="C52" i="19"/>
  <c r="V51" i="19"/>
  <c r="U51" i="19"/>
  <c r="T51" i="19"/>
  <c r="S51" i="19"/>
  <c r="R51" i="19"/>
  <c r="Q51" i="19"/>
  <c r="P51" i="19"/>
  <c r="O51" i="19"/>
  <c r="N51" i="19"/>
  <c r="M51" i="19"/>
  <c r="L51" i="19"/>
  <c r="K51" i="19"/>
  <c r="J51" i="19"/>
  <c r="I51" i="19"/>
  <c r="H51" i="19"/>
  <c r="G51" i="19"/>
  <c r="F51" i="19"/>
  <c r="E51" i="19"/>
  <c r="D51" i="19"/>
  <c r="C51" i="19"/>
  <c r="V49" i="19"/>
  <c r="U49" i="19"/>
  <c r="T49" i="19"/>
  <c r="S49" i="19"/>
  <c r="R49" i="19"/>
  <c r="Q49" i="19"/>
  <c r="P49" i="19"/>
  <c r="O49" i="19"/>
  <c r="N49" i="19"/>
  <c r="M49" i="19"/>
  <c r="L49" i="19"/>
  <c r="K49" i="19"/>
  <c r="J49" i="19"/>
  <c r="I49" i="19"/>
  <c r="H49" i="19"/>
  <c r="G49" i="19"/>
  <c r="F49" i="19"/>
  <c r="E49" i="19"/>
  <c r="D49" i="19"/>
  <c r="C49" i="19"/>
  <c r="V48" i="19"/>
  <c r="U48" i="19"/>
  <c r="T48" i="19"/>
  <c r="S48" i="19"/>
  <c r="R48" i="19"/>
  <c r="Q48" i="19"/>
  <c r="P48" i="19"/>
  <c r="O48" i="19"/>
  <c r="N48" i="19"/>
  <c r="M48" i="19"/>
  <c r="L48" i="19"/>
  <c r="K48" i="19"/>
  <c r="J48" i="19"/>
  <c r="I48" i="19"/>
  <c r="H48" i="19"/>
  <c r="G48" i="19"/>
  <c r="F48" i="19"/>
  <c r="E48" i="19"/>
  <c r="D48" i="19"/>
  <c r="C48" i="19"/>
  <c r="V47" i="19"/>
  <c r="U47" i="19"/>
  <c r="T47" i="19"/>
  <c r="S47" i="19"/>
  <c r="R47" i="19"/>
  <c r="Q47" i="19"/>
  <c r="P47" i="19"/>
  <c r="O47" i="19"/>
  <c r="N47" i="19"/>
  <c r="M47" i="19"/>
  <c r="L47" i="19"/>
  <c r="K47" i="19"/>
  <c r="J47" i="19"/>
  <c r="I47" i="19"/>
  <c r="H47" i="19"/>
  <c r="G47" i="19"/>
  <c r="F47" i="19"/>
  <c r="E47" i="19"/>
  <c r="D47" i="19"/>
  <c r="C47" i="19"/>
  <c r="V45" i="19"/>
  <c r="U45" i="19"/>
  <c r="T45" i="19"/>
  <c r="S45" i="19"/>
  <c r="R45" i="19"/>
  <c r="Q45" i="19"/>
  <c r="P45" i="19"/>
  <c r="O45" i="19"/>
  <c r="N45" i="19"/>
  <c r="M45" i="19"/>
  <c r="L45" i="19"/>
  <c r="K45" i="19"/>
  <c r="J45" i="19"/>
  <c r="I45" i="19"/>
  <c r="H45" i="19"/>
  <c r="G45" i="19"/>
  <c r="F45" i="19"/>
  <c r="E45" i="19"/>
  <c r="D45" i="19"/>
  <c r="C45" i="19"/>
  <c r="V44" i="19"/>
  <c r="U44" i="19"/>
  <c r="T44" i="19"/>
  <c r="S44" i="19"/>
  <c r="R44" i="19"/>
  <c r="Q44" i="19"/>
  <c r="P44" i="19"/>
  <c r="O44" i="19"/>
  <c r="N44" i="19"/>
  <c r="M44" i="19"/>
  <c r="L44" i="19"/>
  <c r="K44" i="19"/>
  <c r="J44" i="19"/>
  <c r="I44" i="19"/>
  <c r="H44" i="19"/>
  <c r="G44" i="19"/>
  <c r="F44" i="19"/>
  <c r="E44" i="19"/>
  <c r="D44" i="19"/>
  <c r="C44" i="19"/>
  <c r="V43" i="19"/>
  <c r="U43" i="19"/>
  <c r="T43" i="19"/>
  <c r="S43" i="19"/>
  <c r="R43" i="19"/>
  <c r="Q43" i="19"/>
  <c r="P43" i="19"/>
  <c r="O43" i="19"/>
  <c r="N43" i="19"/>
  <c r="M43" i="19"/>
  <c r="L43" i="19"/>
  <c r="K43" i="19"/>
  <c r="J43" i="19"/>
  <c r="I43" i="19"/>
  <c r="H43" i="19"/>
  <c r="G43" i="19"/>
  <c r="F43" i="19"/>
  <c r="E43" i="19"/>
  <c r="D43" i="19"/>
  <c r="C43" i="19"/>
  <c r="V40" i="19"/>
  <c r="U40" i="19"/>
  <c r="T40" i="19"/>
  <c r="S40" i="19"/>
  <c r="R40" i="19"/>
  <c r="Q40" i="19"/>
  <c r="P40" i="19"/>
  <c r="O40" i="19"/>
  <c r="N40" i="19"/>
  <c r="M40" i="19"/>
  <c r="L40" i="19"/>
  <c r="K40" i="19"/>
  <c r="J40" i="19"/>
  <c r="I40" i="19"/>
  <c r="H40" i="19"/>
  <c r="G40" i="19"/>
  <c r="F40" i="19"/>
  <c r="E40" i="19"/>
  <c r="D40" i="19"/>
  <c r="C40" i="19"/>
  <c r="V39" i="19"/>
  <c r="U39" i="19"/>
  <c r="T39" i="19"/>
  <c r="S39" i="19"/>
  <c r="R39" i="19"/>
  <c r="Q39" i="19"/>
  <c r="P39" i="19"/>
  <c r="O39" i="19"/>
  <c r="N39" i="19"/>
  <c r="M39" i="19"/>
  <c r="L39" i="19"/>
  <c r="K39" i="19"/>
  <c r="J39" i="19"/>
  <c r="I39" i="19"/>
  <c r="H39" i="19"/>
  <c r="G39" i="19"/>
  <c r="F39" i="19"/>
  <c r="E39" i="19"/>
  <c r="D39" i="19"/>
  <c r="C39" i="19"/>
  <c r="V38" i="19"/>
  <c r="U38" i="19"/>
  <c r="T38" i="19"/>
  <c r="S38" i="19"/>
  <c r="R38" i="19"/>
  <c r="Q38" i="19"/>
  <c r="P38" i="19"/>
  <c r="O38" i="19"/>
  <c r="N38" i="19"/>
  <c r="M38" i="19"/>
  <c r="L38" i="19"/>
  <c r="K38" i="19"/>
  <c r="J38" i="19"/>
  <c r="I38" i="19"/>
  <c r="H38" i="19"/>
  <c r="G38" i="19"/>
  <c r="F38" i="19"/>
  <c r="E38" i="19"/>
  <c r="D38" i="19"/>
  <c r="C38" i="19"/>
  <c r="V36" i="19"/>
  <c r="U36" i="19"/>
  <c r="T36" i="19"/>
  <c r="S36" i="19"/>
  <c r="R36" i="19"/>
  <c r="Q36" i="19"/>
  <c r="P36" i="19"/>
  <c r="O36" i="19"/>
  <c r="N36" i="19"/>
  <c r="M36" i="19"/>
  <c r="L36" i="19"/>
  <c r="K36" i="19"/>
  <c r="J36" i="19"/>
  <c r="I36" i="19"/>
  <c r="H36" i="19"/>
  <c r="G36" i="19"/>
  <c r="F36" i="19"/>
  <c r="E36" i="19"/>
  <c r="D36" i="19"/>
  <c r="C36" i="19"/>
  <c r="V35" i="19"/>
  <c r="U35" i="19"/>
  <c r="T35" i="19"/>
  <c r="S35" i="19"/>
  <c r="R35" i="19"/>
  <c r="Q35" i="19"/>
  <c r="P35" i="19"/>
  <c r="O35" i="19"/>
  <c r="N35" i="19"/>
  <c r="M35" i="19"/>
  <c r="L35" i="19"/>
  <c r="K35" i="19"/>
  <c r="J35" i="19"/>
  <c r="I35" i="19"/>
  <c r="H35" i="19"/>
  <c r="G35" i="19"/>
  <c r="F35" i="19"/>
  <c r="E35" i="19"/>
  <c r="D35" i="19"/>
  <c r="C35" i="19"/>
  <c r="V34" i="19"/>
  <c r="U34" i="19"/>
  <c r="T34" i="19"/>
  <c r="S34" i="19"/>
  <c r="R34" i="19"/>
  <c r="Q34" i="19"/>
  <c r="P34" i="19"/>
  <c r="O34" i="19"/>
  <c r="N34" i="19"/>
  <c r="M34" i="19"/>
  <c r="L34" i="19"/>
  <c r="K34" i="19"/>
  <c r="J34" i="19"/>
  <c r="I34" i="19"/>
  <c r="H34" i="19"/>
  <c r="G34" i="19"/>
  <c r="F34" i="19"/>
  <c r="E34" i="19"/>
  <c r="D34" i="19"/>
  <c r="C34" i="19"/>
  <c r="V30" i="19"/>
  <c r="U30" i="19"/>
  <c r="T30" i="19"/>
  <c r="S30" i="19"/>
  <c r="R30" i="19"/>
  <c r="Q30" i="19"/>
  <c r="P30" i="19"/>
  <c r="O30" i="19"/>
  <c r="N30" i="19"/>
  <c r="M30" i="19"/>
  <c r="L30" i="19"/>
  <c r="K30" i="19"/>
  <c r="J30" i="19"/>
  <c r="I30" i="19"/>
  <c r="H30" i="19"/>
  <c r="G30" i="19"/>
  <c r="F30" i="19"/>
  <c r="E30" i="19"/>
  <c r="D30" i="19"/>
  <c r="C30" i="19"/>
  <c r="V29" i="19"/>
  <c r="U29" i="19"/>
  <c r="T29" i="19"/>
  <c r="S29" i="19"/>
  <c r="R29" i="19"/>
  <c r="Q29" i="19"/>
  <c r="P29" i="19"/>
  <c r="O29" i="19"/>
  <c r="N29" i="19"/>
  <c r="M29" i="19"/>
  <c r="L29" i="19"/>
  <c r="K29" i="19"/>
  <c r="J29" i="19"/>
  <c r="I29" i="19"/>
  <c r="H29" i="19"/>
  <c r="G29" i="19"/>
  <c r="F29" i="19"/>
  <c r="E29" i="19"/>
  <c r="D29" i="19"/>
  <c r="C29" i="19"/>
  <c r="V28" i="19"/>
  <c r="U28" i="19"/>
  <c r="T28" i="19"/>
  <c r="S28" i="19"/>
  <c r="R28" i="19"/>
  <c r="Q28" i="19"/>
  <c r="P28" i="19"/>
  <c r="O28" i="19"/>
  <c r="N28" i="19"/>
  <c r="M28" i="19"/>
  <c r="L28" i="19"/>
  <c r="K28" i="19"/>
  <c r="J28" i="19"/>
  <c r="I28" i="19"/>
  <c r="H28" i="19"/>
  <c r="G28" i="19"/>
  <c r="F28" i="19"/>
  <c r="E28" i="19"/>
  <c r="D28" i="19"/>
  <c r="C28" i="19"/>
  <c r="V26" i="19"/>
  <c r="U26" i="19"/>
  <c r="T26" i="19"/>
  <c r="S26" i="19"/>
  <c r="R26" i="19"/>
  <c r="Q26" i="19"/>
  <c r="P26" i="19"/>
  <c r="O26" i="19"/>
  <c r="N26" i="19"/>
  <c r="M26" i="19"/>
  <c r="L26" i="19"/>
  <c r="K26" i="19"/>
  <c r="J26" i="19"/>
  <c r="I26" i="19"/>
  <c r="H26" i="19"/>
  <c r="G26" i="19"/>
  <c r="F26" i="19"/>
  <c r="E26" i="19"/>
  <c r="D26" i="19"/>
  <c r="C26" i="19"/>
  <c r="V25" i="19"/>
  <c r="U25" i="19"/>
  <c r="T25" i="19"/>
  <c r="S25" i="19"/>
  <c r="R25" i="19"/>
  <c r="Q25" i="19"/>
  <c r="P25" i="19"/>
  <c r="O25" i="19"/>
  <c r="N25" i="19"/>
  <c r="M25" i="19"/>
  <c r="L25" i="19"/>
  <c r="K25" i="19"/>
  <c r="J25" i="19"/>
  <c r="I25" i="19"/>
  <c r="H25" i="19"/>
  <c r="G25" i="19"/>
  <c r="F25" i="19"/>
  <c r="E25" i="19"/>
  <c r="D25" i="19"/>
  <c r="C25" i="19"/>
  <c r="V24" i="19"/>
  <c r="U24" i="19"/>
  <c r="T24" i="19"/>
  <c r="S24" i="19"/>
  <c r="R24" i="19"/>
  <c r="Q24" i="19"/>
  <c r="P24" i="19"/>
  <c r="O24" i="19"/>
  <c r="N24" i="19"/>
  <c r="M24" i="19"/>
  <c r="L24" i="19"/>
  <c r="K24" i="19"/>
  <c r="J24" i="19"/>
  <c r="I24" i="19"/>
  <c r="H24" i="19"/>
  <c r="G24" i="19"/>
  <c r="F24" i="19"/>
  <c r="E24" i="19"/>
  <c r="D24" i="19"/>
  <c r="C24" i="19"/>
  <c r="V22" i="19"/>
  <c r="U22" i="19"/>
  <c r="T22" i="19"/>
  <c r="S22" i="19"/>
  <c r="R22" i="19"/>
  <c r="Q22" i="19"/>
  <c r="P22" i="19"/>
  <c r="O22" i="19"/>
  <c r="N22" i="19"/>
  <c r="M22" i="19"/>
  <c r="L22" i="19"/>
  <c r="K22" i="19"/>
  <c r="J22" i="19"/>
  <c r="I22" i="19"/>
  <c r="H22" i="19"/>
  <c r="G22" i="19"/>
  <c r="F22" i="19"/>
  <c r="E22" i="19"/>
  <c r="D22" i="19"/>
  <c r="C22" i="19"/>
  <c r="V21" i="19"/>
  <c r="U21" i="19"/>
  <c r="T21" i="19"/>
  <c r="S21" i="19"/>
  <c r="R21" i="19"/>
  <c r="Q21" i="19"/>
  <c r="P21" i="19"/>
  <c r="O21" i="19"/>
  <c r="N21" i="19"/>
  <c r="M21" i="19"/>
  <c r="L21" i="19"/>
  <c r="K21" i="19"/>
  <c r="J21" i="19"/>
  <c r="I21" i="19"/>
  <c r="H21" i="19"/>
  <c r="G21" i="19"/>
  <c r="F21" i="19"/>
  <c r="E21" i="19"/>
  <c r="D21" i="19"/>
  <c r="C21" i="19"/>
  <c r="V20" i="19"/>
  <c r="U20" i="19"/>
  <c r="T20" i="19"/>
  <c r="S20" i="19"/>
  <c r="R20" i="19"/>
  <c r="Q20" i="19"/>
  <c r="P20" i="19"/>
  <c r="O20" i="19"/>
  <c r="N20" i="19"/>
  <c r="M20" i="19"/>
  <c r="L20" i="19"/>
  <c r="K20" i="19"/>
  <c r="J20" i="19"/>
  <c r="I20" i="19"/>
  <c r="H20" i="19"/>
  <c r="G20" i="19"/>
  <c r="F20" i="19"/>
  <c r="E20" i="19"/>
  <c r="D20" i="19"/>
  <c r="C20" i="19"/>
  <c r="V18" i="19"/>
  <c r="U18" i="19"/>
  <c r="T18" i="19"/>
  <c r="S18" i="19"/>
  <c r="R18" i="19"/>
  <c r="Q18" i="19"/>
  <c r="P18" i="19"/>
  <c r="O18" i="19"/>
  <c r="N18" i="19"/>
  <c r="M18" i="19"/>
  <c r="L18" i="19"/>
  <c r="K18" i="19"/>
  <c r="J18" i="19"/>
  <c r="I18" i="19"/>
  <c r="H18" i="19"/>
  <c r="G18" i="19"/>
  <c r="F18" i="19"/>
  <c r="E18" i="19"/>
  <c r="D18" i="19"/>
  <c r="C18" i="19"/>
  <c r="V17" i="19"/>
  <c r="U17" i="19"/>
  <c r="T17" i="19"/>
  <c r="S17" i="19"/>
  <c r="R17" i="19"/>
  <c r="Q17" i="19"/>
  <c r="P17" i="19"/>
  <c r="O17" i="19"/>
  <c r="N17" i="19"/>
  <c r="M17" i="19"/>
  <c r="L17" i="19"/>
  <c r="K17" i="19"/>
  <c r="J17" i="19"/>
  <c r="I17" i="19"/>
  <c r="H17" i="19"/>
  <c r="G17" i="19"/>
  <c r="F17" i="19"/>
  <c r="E17" i="19"/>
  <c r="D17" i="19"/>
  <c r="C17" i="19"/>
  <c r="V16" i="19"/>
  <c r="U16" i="19"/>
  <c r="T16" i="19"/>
  <c r="S16" i="19"/>
  <c r="R16" i="19"/>
  <c r="Q16" i="19"/>
  <c r="P16" i="19"/>
  <c r="O16" i="19"/>
  <c r="N16" i="19"/>
  <c r="M16" i="19"/>
  <c r="L16" i="19"/>
  <c r="K16" i="19"/>
  <c r="J16" i="19"/>
  <c r="I16" i="19"/>
  <c r="H16" i="19"/>
  <c r="G16" i="19"/>
  <c r="F16" i="19"/>
  <c r="E16" i="19"/>
  <c r="D16" i="19"/>
  <c r="C16" i="19"/>
  <c r="B53" i="19"/>
  <c r="B52" i="19"/>
  <c r="B51" i="19"/>
  <c r="B49" i="19"/>
  <c r="B48" i="19"/>
  <c r="B47" i="19"/>
  <c r="B45" i="19"/>
  <c r="B44" i="19"/>
  <c r="B43" i="19"/>
  <c r="B40" i="19"/>
  <c r="B39" i="19"/>
  <c r="B38" i="19"/>
  <c r="B36" i="19"/>
  <c r="B35" i="19"/>
  <c r="B34" i="19"/>
  <c r="A53" i="19"/>
  <c r="A52" i="19"/>
  <c r="A50" i="19"/>
  <c r="A51" i="19"/>
  <c r="A49" i="19"/>
  <c r="A47" i="19"/>
  <c r="A48" i="19"/>
  <c r="A46" i="19"/>
  <c r="A38" i="19"/>
  <c r="A42" i="19"/>
  <c r="A43" i="19"/>
  <c r="A44" i="19"/>
  <c r="A45" i="19"/>
  <c r="A37" i="19"/>
  <c r="A41" i="19"/>
  <c r="A40" i="19"/>
  <c r="A39" i="19"/>
  <c r="A36" i="19"/>
  <c r="A35" i="19"/>
  <c r="B30" i="19"/>
  <c r="B29" i="19"/>
  <c r="B28" i="19"/>
  <c r="B26" i="19"/>
  <c r="B25" i="19"/>
  <c r="B24" i="19"/>
  <c r="B22" i="19"/>
  <c r="B21" i="19"/>
  <c r="B20" i="19"/>
  <c r="B18" i="19"/>
  <c r="B17" i="19"/>
  <c r="B16" i="19"/>
  <c r="A23" i="19"/>
  <c r="A20" i="19"/>
  <c r="A19" i="19"/>
  <c r="A22" i="19"/>
  <c r="A21" i="19"/>
  <c r="A34" i="19"/>
  <c r="A33" i="19"/>
  <c r="A30" i="19"/>
  <c r="A29" i="19"/>
  <c r="A28" i="19"/>
  <c r="A26" i="19"/>
  <c r="A25" i="19"/>
  <c r="A24" i="19"/>
  <c r="A18" i="19"/>
  <c r="A17" i="19"/>
  <c r="A16" i="19"/>
  <c r="A15" i="19"/>
  <c r="A2" i="19"/>
  <c r="V9" i="19"/>
  <c r="U9" i="19"/>
  <c r="T9" i="19"/>
  <c r="S9" i="19"/>
  <c r="R9" i="19"/>
  <c r="Q9" i="19"/>
  <c r="P9" i="19"/>
  <c r="O9" i="19"/>
  <c r="N9" i="19"/>
  <c r="M9" i="19"/>
  <c r="L9" i="19"/>
  <c r="K9" i="19"/>
  <c r="J9" i="19"/>
  <c r="I9" i="19"/>
  <c r="H9" i="19"/>
  <c r="G9" i="19"/>
  <c r="F9" i="19"/>
  <c r="E9" i="19"/>
  <c r="D9" i="19"/>
  <c r="C9" i="19"/>
  <c r="V8" i="19"/>
  <c r="U8" i="19"/>
  <c r="T8" i="19"/>
  <c r="S8" i="19"/>
  <c r="R8" i="19"/>
  <c r="Q8" i="19"/>
  <c r="P8" i="19"/>
  <c r="O8" i="19"/>
  <c r="N8" i="19"/>
  <c r="M8" i="19"/>
  <c r="L8" i="19"/>
  <c r="K8" i="19"/>
  <c r="J8" i="19"/>
  <c r="I8" i="19"/>
  <c r="H8" i="19"/>
  <c r="G8" i="19"/>
  <c r="F8" i="19"/>
  <c r="E8" i="19"/>
  <c r="D8" i="19"/>
  <c r="C8" i="19"/>
  <c r="V7" i="19"/>
  <c r="U7" i="19"/>
  <c r="T7" i="19"/>
  <c r="S7" i="19"/>
  <c r="R7" i="19"/>
  <c r="Q7" i="19"/>
  <c r="P7" i="19"/>
  <c r="O7" i="19"/>
  <c r="N7" i="19"/>
  <c r="M7" i="19"/>
  <c r="L7" i="19"/>
  <c r="K7" i="19"/>
  <c r="J7" i="19"/>
  <c r="I7" i="19"/>
  <c r="H7" i="19"/>
  <c r="G7" i="19"/>
  <c r="F7" i="19"/>
  <c r="E7" i="19"/>
  <c r="D7" i="19"/>
  <c r="C7" i="19"/>
  <c r="V6" i="19"/>
  <c r="U6" i="19"/>
  <c r="T6" i="19"/>
  <c r="S6" i="19"/>
  <c r="R6" i="19"/>
  <c r="Q6" i="19"/>
  <c r="P6" i="19"/>
  <c r="O6" i="19"/>
  <c r="N6" i="19"/>
  <c r="M6" i="19"/>
  <c r="L6" i="19"/>
  <c r="K6" i="19"/>
  <c r="J6" i="19"/>
  <c r="I6" i="19"/>
  <c r="H6" i="19"/>
  <c r="G6" i="19"/>
  <c r="F6" i="19"/>
  <c r="E6" i="19"/>
  <c r="D6" i="19"/>
  <c r="C6" i="19"/>
  <c r="V5" i="19"/>
  <c r="U5" i="19"/>
  <c r="T5" i="19"/>
  <c r="S5" i="19"/>
  <c r="R5" i="19"/>
  <c r="Q5" i="19"/>
  <c r="P5" i="19"/>
  <c r="O5" i="19"/>
  <c r="N5" i="19"/>
  <c r="M5" i="19"/>
  <c r="L5" i="19"/>
  <c r="K5" i="19"/>
  <c r="J5" i="19"/>
  <c r="I5" i="19"/>
  <c r="H5" i="19"/>
  <c r="G5" i="19"/>
  <c r="F5" i="19"/>
  <c r="E5" i="19"/>
  <c r="D5" i="19"/>
  <c r="C5" i="19"/>
  <c r="V4" i="19"/>
  <c r="U4" i="19"/>
  <c r="T4" i="19"/>
  <c r="S4" i="19"/>
  <c r="R4" i="19"/>
  <c r="Q4" i="19"/>
  <c r="P4" i="19"/>
  <c r="O4" i="19"/>
  <c r="N4" i="19"/>
  <c r="M4" i="19"/>
  <c r="L4" i="19"/>
  <c r="K4" i="19"/>
  <c r="J4" i="19"/>
  <c r="I4" i="19"/>
  <c r="H4" i="19"/>
  <c r="G4" i="19"/>
  <c r="F4" i="19"/>
  <c r="E4" i="19"/>
  <c r="D4" i="19"/>
  <c r="C4" i="19"/>
  <c r="B9" i="19"/>
  <c r="B8" i="19"/>
  <c r="B7" i="19"/>
  <c r="B6" i="19"/>
  <c r="B5" i="19"/>
  <c r="B4" i="19"/>
  <c r="A9" i="19"/>
  <c r="A8" i="19"/>
  <c r="A7" i="19"/>
  <c r="A6" i="19"/>
  <c r="A5" i="19"/>
  <c r="A4" i="19"/>
  <c r="V2" i="19"/>
  <c r="U2" i="19"/>
  <c r="T2" i="19"/>
  <c r="S2" i="19"/>
  <c r="R2" i="19"/>
  <c r="Q2" i="19"/>
  <c r="P2" i="19"/>
  <c r="O2" i="19"/>
  <c r="N2" i="19"/>
  <c r="M2" i="19"/>
  <c r="L2" i="19"/>
  <c r="K2" i="19"/>
  <c r="J2" i="19"/>
  <c r="I2" i="19"/>
  <c r="H2" i="19"/>
  <c r="G2" i="19"/>
  <c r="F2" i="19"/>
  <c r="E2" i="19"/>
  <c r="D2" i="19"/>
  <c r="C2" i="19"/>
  <c r="B2" i="19"/>
  <c r="V98" i="17"/>
  <c r="U98" i="17"/>
  <c r="T98" i="17"/>
  <c r="S98" i="17"/>
  <c r="R98" i="17"/>
  <c r="Q98" i="17"/>
  <c r="P98" i="17"/>
  <c r="O98" i="17"/>
  <c r="N98" i="17"/>
  <c r="M98" i="17"/>
  <c r="L98" i="17"/>
  <c r="K98" i="17"/>
  <c r="J98" i="17"/>
  <c r="I98" i="17"/>
  <c r="H98" i="17"/>
  <c r="G98" i="17"/>
  <c r="F98" i="17"/>
  <c r="E98" i="17"/>
  <c r="D98" i="17"/>
  <c r="C98" i="17"/>
  <c r="V97" i="17"/>
  <c r="U97" i="17"/>
  <c r="T97" i="17"/>
  <c r="S97" i="17"/>
  <c r="R97" i="17"/>
  <c r="Q97" i="17"/>
  <c r="P97" i="17"/>
  <c r="O97" i="17"/>
  <c r="N97" i="17"/>
  <c r="M97" i="17"/>
  <c r="L97" i="17"/>
  <c r="K97" i="17"/>
  <c r="J97" i="17"/>
  <c r="I97" i="17"/>
  <c r="H97" i="17"/>
  <c r="G97" i="17"/>
  <c r="F97" i="17"/>
  <c r="E97" i="17"/>
  <c r="D97" i="17"/>
  <c r="C97" i="17"/>
  <c r="V90" i="17"/>
  <c r="U90" i="17"/>
  <c r="T90" i="17"/>
  <c r="S90" i="17"/>
  <c r="R90" i="17"/>
  <c r="Q90" i="17"/>
  <c r="P90" i="17"/>
  <c r="O90" i="17"/>
  <c r="N90" i="17"/>
  <c r="M90" i="17"/>
  <c r="L90" i="17"/>
  <c r="K90" i="17"/>
  <c r="J90" i="17"/>
  <c r="I90" i="17"/>
  <c r="H90" i="17"/>
  <c r="G90" i="17"/>
  <c r="F90" i="17"/>
  <c r="E90" i="17"/>
  <c r="D90" i="17"/>
  <c r="C90" i="17"/>
  <c r="V89" i="17"/>
  <c r="U89" i="17"/>
  <c r="T89" i="17"/>
  <c r="S89" i="17"/>
  <c r="R89" i="17"/>
  <c r="Q89" i="17"/>
  <c r="P89" i="17"/>
  <c r="O89" i="17"/>
  <c r="N89" i="17"/>
  <c r="M89" i="17"/>
  <c r="L89" i="17"/>
  <c r="K89" i="17"/>
  <c r="J89" i="17"/>
  <c r="I89" i="17"/>
  <c r="H89" i="17"/>
  <c r="G89" i="17"/>
  <c r="F89" i="17"/>
  <c r="E89" i="17"/>
  <c r="D89" i="17"/>
  <c r="C89" i="17"/>
  <c r="B98" i="17"/>
  <c r="B97" i="17"/>
  <c r="A98" i="17"/>
  <c r="A97" i="17"/>
  <c r="B90" i="17"/>
  <c r="B89" i="17"/>
  <c r="A90" i="17"/>
  <c r="A89" i="17"/>
  <c r="Z2" i="17"/>
  <c r="X2" i="17"/>
  <c r="V2" i="17"/>
  <c r="U2" i="17"/>
  <c r="T2" i="17"/>
  <c r="S2" i="17"/>
  <c r="R2" i="17"/>
  <c r="Q2" i="17"/>
  <c r="P2" i="17"/>
  <c r="O2" i="17"/>
  <c r="N2" i="17"/>
  <c r="M2" i="17"/>
  <c r="L2" i="17"/>
  <c r="K2" i="17"/>
  <c r="J2" i="17"/>
  <c r="I2" i="17"/>
  <c r="H2" i="17"/>
  <c r="G2" i="17"/>
  <c r="F2" i="17"/>
  <c r="E2" i="17"/>
  <c r="D2" i="17"/>
  <c r="C2" i="17"/>
  <c r="B2" i="17"/>
  <c r="A2" i="17"/>
  <c r="U54" i="18"/>
  <c r="Q54" i="18"/>
  <c r="O54" i="18"/>
  <c r="M54" i="18"/>
  <c r="R53" i="18"/>
  <c r="U52" i="18"/>
  <c r="S52" i="18"/>
  <c r="O52" i="18"/>
  <c r="M52" i="18"/>
  <c r="R51" i="18"/>
  <c r="P51" i="18"/>
  <c r="V88" i="18"/>
  <c r="U88" i="18"/>
  <c r="T88" i="18"/>
  <c r="S88" i="18"/>
  <c r="R88" i="18"/>
  <c r="Q88" i="18"/>
  <c r="P88" i="18"/>
  <c r="O88" i="18"/>
  <c r="N88" i="18"/>
  <c r="M88" i="18"/>
  <c r="L88" i="18"/>
  <c r="K88" i="18"/>
  <c r="J88" i="18"/>
  <c r="I88" i="18"/>
  <c r="H88" i="18"/>
  <c r="G88" i="18"/>
  <c r="F88" i="18"/>
  <c r="E88" i="18"/>
  <c r="D88" i="18"/>
  <c r="C88" i="18"/>
  <c r="V87" i="18"/>
  <c r="U87" i="18"/>
  <c r="T87" i="18"/>
  <c r="S87" i="18"/>
  <c r="R87" i="18"/>
  <c r="Q87" i="18"/>
  <c r="P87" i="18"/>
  <c r="O87" i="18"/>
  <c r="N87" i="18"/>
  <c r="M87" i="18"/>
  <c r="L87" i="18"/>
  <c r="K87" i="18"/>
  <c r="J87" i="18"/>
  <c r="I87" i="18"/>
  <c r="H87" i="18"/>
  <c r="G87" i="18"/>
  <c r="F87" i="18"/>
  <c r="E87" i="18"/>
  <c r="D87" i="18"/>
  <c r="C87" i="18"/>
  <c r="V86" i="18"/>
  <c r="U86" i="18"/>
  <c r="T86" i="18"/>
  <c r="S86" i="18"/>
  <c r="R86" i="18"/>
  <c r="Q86" i="18"/>
  <c r="P86" i="18"/>
  <c r="O86" i="18"/>
  <c r="N86" i="18"/>
  <c r="M86" i="18"/>
  <c r="L86" i="18"/>
  <c r="K86" i="18"/>
  <c r="J86" i="18"/>
  <c r="I86" i="18"/>
  <c r="H86" i="18"/>
  <c r="G86" i="18"/>
  <c r="F86" i="18"/>
  <c r="E86" i="18"/>
  <c r="D86" i="18"/>
  <c r="C86" i="18"/>
  <c r="V85" i="18"/>
  <c r="U85" i="18"/>
  <c r="T85" i="18"/>
  <c r="S85" i="18"/>
  <c r="R85" i="18"/>
  <c r="Q85" i="18"/>
  <c r="P85" i="18"/>
  <c r="O85" i="18"/>
  <c r="N85" i="18"/>
  <c r="M85" i="18"/>
  <c r="L85" i="18"/>
  <c r="K85" i="18"/>
  <c r="J85" i="18"/>
  <c r="I85" i="18"/>
  <c r="H85" i="18"/>
  <c r="G85" i="18"/>
  <c r="F85" i="18"/>
  <c r="E85" i="18"/>
  <c r="D85" i="18"/>
  <c r="C85" i="18"/>
  <c r="V84" i="18"/>
  <c r="U84" i="18"/>
  <c r="T84" i="18"/>
  <c r="S84" i="18"/>
  <c r="R84" i="18"/>
  <c r="Q84" i="18"/>
  <c r="P84" i="18"/>
  <c r="O84" i="18"/>
  <c r="N84" i="18"/>
  <c r="M84" i="18"/>
  <c r="L84" i="18"/>
  <c r="K84" i="18"/>
  <c r="J84" i="18"/>
  <c r="I84" i="18"/>
  <c r="H84" i="18"/>
  <c r="G84" i="18"/>
  <c r="F84" i="18"/>
  <c r="E84" i="18"/>
  <c r="D84" i="18"/>
  <c r="C84" i="18"/>
  <c r="V83" i="18"/>
  <c r="U83" i="18"/>
  <c r="T83" i="18"/>
  <c r="S83" i="18"/>
  <c r="R83" i="18"/>
  <c r="Q83" i="18"/>
  <c r="P83" i="18"/>
  <c r="O83" i="18"/>
  <c r="N83" i="18"/>
  <c r="M83" i="18"/>
  <c r="L83" i="18"/>
  <c r="K83" i="18"/>
  <c r="J83" i="18"/>
  <c r="I83" i="18"/>
  <c r="H83" i="18"/>
  <c r="G83" i="18"/>
  <c r="F83" i="18"/>
  <c r="E83" i="18"/>
  <c r="D83" i="18"/>
  <c r="C83" i="18"/>
  <c r="V82" i="18"/>
  <c r="U82" i="18"/>
  <c r="T82" i="18"/>
  <c r="S82" i="18"/>
  <c r="R82" i="18"/>
  <c r="Q82" i="18"/>
  <c r="P82" i="18"/>
  <c r="O82" i="18"/>
  <c r="N82" i="18"/>
  <c r="M82" i="18"/>
  <c r="L82" i="18"/>
  <c r="K82" i="18"/>
  <c r="J82" i="18"/>
  <c r="I82" i="18"/>
  <c r="H82" i="18"/>
  <c r="G82" i="18"/>
  <c r="F82" i="18"/>
  <c r="E82" i="18"/>
  <c r="D82" i="18"/>
  <c r="C82" i="18"/>
  <c r="V79" i="18"/>
  <c r="U79" i="18"/>
  <c r="T79" i="18"/>
  <c r="S79" i="18"/>
  <c r="R79" i="18"/>
  <c r="Q79" i="18"/>
  <c r="P79" i="18"/>
  <c r="O79" i="18"/>
  <c r="N79" i="18"/>
  <c r="M79" i="18"/>
  <c r="L79" i="18"/>
  <c r="K79" i="18"/>
  <c r="J79" i="18"/>
  <c r="I79" i="18"/>
  <c r="H79" i="18"/>
  <c r="G79" i="18"/>
  <c r="F79" i="18"/>
  <c r="E79" i="18"/>
  <c r="D79" i="18"/>
  <c r="C79" i="18"/>
  <c r="V78" i="18"/>
  <c r="U78" i="18"/>
  <c r="T78" i="18"/>
  <c r="S78" i="18"/>
  <c r="R78" i="18"/>
  <c r="Q78" i="18"/>
  <c r="P78" i="18"/>
  <c r="O78" i="18"/>
  <c r="N78" i="18"/>
  <c r="M78" i="18"/>
  <c r="L78" i="18"/>
  <c r="K78" i="18"/>
  <c r="J78" i="18"/>
  <c r="I78" i="18"/>
  <c r="H78" i="18"/>
  <c r="G78" i="18"/>
  <c r="F78" i="18"/>
  <c r="E78" i="18"/>
  <c r="D78" i="18"/>
  <c r="C78" i="18"/>
  <c r="V77" i="18"/>
  <c r="U77" i="18"/>
  <c r="T77" i="18"/>
  <c r="S77" i="18"/>
  <c r="R77" i="18"/>
  <c r="Q77" i="18"/>
  <c r="P77" i="18"/>
  <c r="O77" i="18"/>
  <c r="N77" i="18"/>
  <c r="M77" i="18"/>
  <c r="L77" i="18"/>
  <c r="K77" i="18"/>
  <c r="J77" i="18"/>
  <c r="I77" i="18"/>
  <c r="H77" i="18"/>
  <c r="G77" i="18"/>
  <c r="F77" i="18"/>
  <c r="E77" i="18"/>
  <c r="D77" i="18"/>
  <c r="C77" i="18"/>
  <c r="V76" i="18"/>
  <c r="U76" i="18"/>
  <c r="T76" i="18"/>
  <c r="S76" i="18"/>
  <c r="R76" i="18"/>
  <c r="Q76" i="18"/>
  <c r="P76" i="18"/>
  <c r="O76" i="18"/>
  <c r="N76" i="18"/>
  <c r="M76" i="18"/>
  <c r="L76" i="18"/>
  <c r="K76" i="18"/>
  <c r="J76" i="18"/>
  <c r="I76" i="18"/>
  <c r="H76" i="18"/>
  <c r="G76" i="18"/>
  <c r="F76" i="18"/>
  <c r="E76" i="18"/>
  <c r="D76" i="18"/>
  <c r="C76" i="18"/>
  <c r="V75" i="18"/>
  <c r="U75" i="18"/>
  <c r="T75" i="18"/>
  <c r="S75" i="18"/>
  <c r="R75" i="18"/>
  <c r="Q75" i="18"/>
  <c r="P75" i="18"/>
  <c r="O75" i="18"/>
  <c r="N75" i="18"/>
  <c r="M75" i="18"/>
  <c r="L75" i="18"/>
  <c r="K75" i="18"/>
  <c r="J75" i="18"/>
  <c r="I75" i="18"/>
  <c r="H75" i="18"/>
  <c r="G75" i="18"/>
  <c r="F75" i="18"/>
  <c r="E75" i="18"/>
  <c r="D75" i="18"/>
  <c r="C75" i="18"/>
  <c r="V74" i="18"/>
  <c r="U74" i="18"/>
  <c r="T74" i="18"/>
  <c r="S74" i="18"/>
  <c r="R74" i="18"/>
  <c r="Q74" i="18"/>
  <c r="P74" i="18"/>
  <c r="O74" i="18"/>
  <c r="N74" i="18"/>
  <c r="M74" i="18"/>
  <c r="L74" i="18"/>
  <c r="K74" i="18"/>
  <c r="J74" i="18"/>
  <c r="I74" i="18"/>
  <c r="H74" i="18"/>
  <c r="G74" i="18"/>
  <c r="F74" i="18"/>
  <c r="E74" i="18"/>
  <c r="D74" i="18"/>
  <c r="C74" i="18"/>
  <c r="V73" i="18"/>
  <c r="U73" i="18"/>
  <c r="T73" i="18"/>
  <c r="S73" i="18"/>
  <c r="R73" i="18"/>
  <c r="Q73" i="18"/>
  <c r="P73" i="18"/>
  <c r="O73" i="18"/>
  <c r="N73" i="18"/>
  <c r="M73" i="18"/>
  <c r="L73" i="18"/>
  <c r="K73" i="18"/>
  <c r="J73" i="18"/>
  <c r="I73" i="18"/>
  <c r="H73" i="18"/>
  <c r="G73" i="18"/>
  <c r="F73" i="18"/>
  <c r="E73" i="18"/>
  <c r="D73" i="18"/>
  <c r="C73" i="18"/>
  <c r="V70" i="18"/>
  <c r="U70" i="18"/>
  <c r="T70" i="18"/>
  <c r="S70" i="18"/>
  <c r="R70" i="18"/>
  <c r="Q70" i="18"/>
  <c r="P70" i="18"/>
  <c r="O70" i="18"/>
  <c r="N70" i="18"/>
  <c r="M70" i="18"/>
  <c r="L70" i="18"/>
  <c r="K70" i="18"/>
  <c r="J70" i="18"/>
  <c r="I70" i="18"/>
  <c r="H70" i="18"/>
  <c r="G70" i="18"/>
  <c r="F70" i="18"/>
  <c r="E70" i="18"/>
  <c r="D70" i="18"/>
  <c r="C70" i="18"/>
  <c r="V69" i="18"/>
  <c r="U69" i="18"/>
  <c r="T69" i="18"/>
  <c r="S69" i="18"/>
  <c r="R69" i="18"/>
  <c r="Q69" i="18"/>
  <c r="P69" i="18"/>
  <c r="O69" i="18"/>
  <c r="N69" i="18"/>
  <c r="M69" i="18"/>
  <c r="L69" i="18"/>
  <c r="K69" i="18"/>
  <c r="J69" i="18"/>
  <c r="I69" i="18"/>
  <c r="H69" i="18"/>
  <c r="G69" i="18"/>
  <c r="F69" i="18"/>
  <c r="E69" i="18"/>
  <c r="D69" i="18"/>
  <c r="C69" i="18"/>
  <c r="V68" i="18"/>
  <c r="U68" i="18"/>
  <c r="T68" i="18"/>
  <c r="S68" i="18"/>
  <c r="R68" i="18"/>
  <c r="Q68" i="18"/>
  <c r="P68" i="18"/>
  <c r="O68" i="18"/>
  <c r="N68" i="18"/>
  <c r="M68" i="18"/>
  <c r="L68" i="18"/>
  <c r="K68" i="18"/>
  <c r="J68" i="18"/>
  <c r="I68" i="18"/>
  <c r="H68" i="18"/>
  <c r="G68" i="18"/>
  <c r="F68" i="18"/>
  <c r="E68" i="18"/>
  <c r="D68" i="18"/>
  <c r="C68" i="18"/>
  <c r="V67" i="18"/>
  <c r="U67" i="18"/>
  <c r="T67" i="18"/>
  <c r="S67" i="18"/>
  <c r="R67" i="18"/>
  <c r="Q67" i="18"/>
  <c r="P67" i="18"/>
  <c r="O67" i="18"/>
  <c r="N67" i="18"/>
  <c r="M67" i="18"/>
  <c r="L67" i="18"/>
  <c r="K67" i="18"/>
  <c r="J67" i="18"/>
  <c r="I67" i="18"/>
  <c r="H67" i="18"/>
  <c r="G67" i="18"/>
  <c r="F67" i="18"/>
  <c r="E67" i="18"/>
  <c r="D67" i="18"/>
  <c r="C67" i="18"/>
  <c r="V66" i="18"/>
  <c r="U66" i="18"/>
  <c r="T66" i="18"/>
  <c r="S66" i="18"/>
  <c r="R66" i="18"/>
  <c r="Q66" i="18"/>
  <c r="P66" i="18"/>
  <c r="O66" i="18"/>
  <c r="N66" i="18"/>
  <c r="M66" i="18"/>
  <c r="L66" i="18"/>
  <c r="K66" i="18"/>
  <c r="J66" i="18"/>
  <c r="I66" i="18"/>
  <c r="H66" i="18"/>
  <c r="G66" i="18"/>
  <c r="F66" i="18"/>
  <c r="E66" i="18"/>
  <c r="D66" i="18"/>
  <c r="C66" i="18"/>
  <c r="V65" i="18"/>
  <c r="U65" i="18"/>
  <c r="T65" i="18"/>
  <c r="S65" i="18"/>
  <c r="R65" i="18"/>
  <c r="Q65" i="18"/>
  <c r="P65" i="18"/>
  <c r="O65" i="18"/>
  <c r="N65" i="18"/>
  <c r="M65" i="18"/>
  <c r="L65" i="18"/>
  <c r="K65" i="18"/>
  <c r="J65" i="18"/>
  <c r="I65" i="18"/>
  <c r="H65" i="18"/>
  <c r="G65" i="18"/>
  <c r="F65" i="18"/>
  <c r="E65" i="18"/>
  <c r="D65" i="18"/>
  <c r="C65" i="18"/>
  <c r="V62" i="18"/>
  <c r="U62" i="18"/>
  <c r="T62" i="18"/>
  <c r="S62" i="18"/>
  <c r="R62" i="18"/>
  <c r="Q62" i="18"/>
  <c r="P62" i="18"/>
  <c r="O62" i="18"/>
  <c r="N62" i="18"/>
  <c r="M62" i="18"/>
  <c r="L62" i="18"/>
  <c r="K62" i="18"/>
  <c r="J62" i="18"/>
  <c r="I62" i="18"/>
  <c r="H62" i="18"/>
  <c r="G62" i="18"/>
  <c r="F62" i="18"/>
  <c r="E62" i="18"/>
  <c r="D62" i="18"/>
  <c r="C62" i="18"/>
  <c r="V61" i="18"/>
  <c r="U61" i="18"/>
  <c r="T61" i="18"/>
  <c r="S61" i="18"/>
  <c r="R61" i="18"/>
  <c r="Q61" i="18"/>
  <c r="P61" i="18"/>
  <c r="O61" i="18"/>
  <c r="N61" i="18"/>
  <c r="M61" i="18"/>
  <c r="L61" i="18"/>
  <c r="K61" i="18"/>
  <c r="J61" i="18"/>
  <c r="I61" i="18"/>
  <c r="H61" i="18"/>
  <c r="G61" i="18"/>
  <c r="F61" i="18"/>
  <c r="E61" i="18"/>
  <c r="D61" i="18"/>
  <c r="C61" i="18"/>
  <c r="V60" i="18"/>
  <c r="U60" i="18"/>
  <c r="T60" i="18"/>
  <c r="S60" i="18"/>
  <c r="R60" i="18"/>
  <c r="Q60" i="18"/>
  <c r="P60" i="18"/>
  <c r="O60" i="18"/>
  <c r="N60" i="18"/>
  <c r="M60" i="18"/>
  <c r="L60" i="18"/>
  <c r="K60" i="18"/>
  <c r="J60" i="18"/>
  <c r="I60" i="18"/>
  <c r="H60" i="18"/>
  <c r="G60" i="18"/>
  <c r="F60" i="18"/>
  <c r="E60" i="18"/>
  <c r="D60" i="18"/>
  <c r="C60" i="18"/>
  <c r="V59" i="18"/>
  <c r="U59" i="18"/>
  <c r="T59" i="18"/>
  <c r="S59" i="18"/>
  <c r="R59" i="18"/>
  <c r="Q59" i="18"/>
  <c r="P59" i="18"/>
  <c r="O59" i="18"/>
  <c r="N59" i="18"/>
  <c r="M59" i="18"/>
  <c r="L59" i="18"/>
  <c r="K59" i="18"/>
  <c r="J59" i="18"/>
  <c r="I59" i="18"/>
  <c r="H59" i="18"/>
  <c r="G59" i="18"/>
  <c r="F59" i="18"/>
  <c r="E59" i="18"/>
  <c r="D59" i="18"/>
  <c r="C59" i="18"/>
  <c r="V58" i="18"/>
  <c r="U58" i="18"/>
  <c r="T58" i="18"/>
  <c r="S58" i="18"/>
  <c r="R58" i="18"/>
  <c r="Q58" i="18"/>
  <c r="P58" i="18"/>
  <c r="O58" i="18"/>
  <c r="N58" i="18"/>
  <c r="M58" i="18"/>
  <c r="L58" i="18"/>
  <c r="K58" i="18"/>
  <c r="J58" i="18"/>
  <c r="I58" i="18"/>
  <c r="H58" i="18"/>
  <c r="G58" i="18"/>
  <c r="F58" i="18"/>
  <c r="E58" i="18"/>
  <c r="D58" i="18"/>
  <c r="C58" i="18"/>
  <c r="V57" i="18"/>
  <c r="U57" i="18"/>
  <c r="T57" i="18"/>
  <c r="S57" i="18"/>
  <c r="R57" i="18"/>
  <c r="Q57" i="18"/>
  <c r="P57" i="18"/>
  <c r="O57" i="18"/>
  <c r="N57" i="18"/>
  <c r="M57" i="18"/>
  <c r="L57" i="18"/>
  <c r="K57" i="18"/>
  <c r="J57" i="18"/>
  <c r="I57" i="18"/>
  <c r="H57" i="18"/>
  <c r="G57" i="18"/>
  <c r="F57" i="18"/>
  <c r="E57" i="18"/>
  <c r="D57" i="18"/>
  <c r="C57" i="18"/>
  <c r="V54" i="18"/>
  <c r="T54" i="18"/>
  <c r="S54" i="18"/>
  <c r="R54" i="18"/>
  <c r="P54" i="18"/>
  <c r="N54" i="18"/>
  <c r="L54" i="18"/>
  <c r="K54" i="18"/>
  <c r="J54" i="18"/>
  <c r="I54" i="18"/>
  <c r="H54" i="18"/>
  <c r="G54" i="18"/>
  <c r="F54" i="18"/>
  <c r="E54" i="18"/>
  <c r="D54" i="18"/>
  <c r="C54" i="18"/>
  <c r="V53" i="18"/>
  <c r="U53" i="18"/>
  <c r="T53" i="18"/>
  <c r="S53" i="18"/>
  <c r="Q53" i="18"/>
  <c r="P53" i="18"/>
  <c r="O53" i="18"/>
  <c r="N53" i="18"/>
  <c r="M53" i="18"/>
  <c r="L53" i="18"/>
  <c r="K53" i="18"/>
  <c r="J53" i="18"/>
  <c r="I53" i="18"/>
  <c r="H53" i="18"/>
  <c r="G53" i="18"/>
  <c r="F53" i="18"/>
  <c r="E53" i="18"/>
  <c r="D53" i="18"/>
  <c r="C53" i="18"/>
  <c r="V52" i="18"/>
  <c r="T52" i="18"/>
  <c r="R52" i="18"/>
  <c r="Q52" i="18"/>
  <c r="P52" i="18"/>
  <c r="N52" i="18"/>
  <c r="L52" i="18"/>
  <c r="K52" i="18"/>
  <c r="J52" i="18"/>
  <c r="I52" i="18"/>
  <c r="H52" i="18"/>
  <c r="G52" i="18"/>
  <c r="F52" i="18"/>
  <c r="E52" i="18"/>
  <c r="D52" i="18"/>
  <c r="C52" i="18"/>
  <c r="V51" i="18"/>
  <c r="U51" i="18"/>
  <c r="T51" i="18"/>
  <c r="S51" i="18"/>
  <c r="Q51" i="18"/>
  <c r="O51" i="18"/>
  <c r="N51" i="18"/>
  <c r="M51" i="18"/>
  <c r="L51" i="18"/>
  <c r="K51" i="18"/>
  <c r="J51" i="18"/>
  <c r="I51" i="18"/>
  <c r="H51" i="18"/>
  <c r="G51" i="18"/>
  <c r="F51" i="18"/>
  <c r="E51" i="18"/>
  <c r="D51" i="18"/>
  <c r="C51" i="18"/>
  <c r="V48" i="18"/>
  <c r="U48" i="18"/>
  <c r="T48" i="18"/>
  <c r="S48" i="18"/>
  <c r="R48" i="18"/>
  <c r="Q48" i="18"/>
  <c r="P48" i="18"/>
  <c r="O48" i="18"/>
  <c r="N48" i="18"/>
  <c r="M48" i="18"/>
  <c r="L48" i="18"/>
  <c r="K48" i="18"/>
  <c r="J48" i="18"/>
  <c r="I48" i="18"/>
  <c r="H48" i="18"/>
  <c r="G48" i="18"/>
  <c r="F48" i="18"/>
  <c r="E48" i="18"/>
  <c r="D48" i="18"/>
  <c r="C48" i="18"/>
  <c r="V47" i="18"/>
  <c r="U47" i="18"/>
  <c r="T47" i="18"/>
  <c r="S47" i="18"/>
  <c r="R47" i="18"/>
  <c r="Q47" i="18"/>
  <c r="P47" i="18"/>
  <c r="O47" i="18"/>
  <c r="N47" i="18"/>
  <c r="M47" i="18"/>
  <c r="L47" i="18"/>
  <c r="K47" i="18"/>
  <c r="J47" i="18"/>
  <c r="I47" i="18"/>
  <c r="H47" i="18"/>
  <c r="G47" i="18"/>
  <c r="F47" i="18"/>
  <c r="E47" i="18"/>
  <c r="D47" i="18"/>
  <c r="C47" i="18"/>
  <c r="V46" i="18"/>
  <c r="U46" i="18"/>
  <c r="T46" i="18"/>
  <c r="S46" i="18"/>
  <c r="R46" i="18"/>
  <c r="Q46" i="18"/>
  <c r="P46" i="18"/>
  <c r="O46" i="18"/>
  <c r="N46" i="18"/>
  <c r="M46" i="18"/>
  <c r="L46" i="18"/>
  <c r="K46" i="18"/>
  <c r="J46" i="18"/>
  <c r="I46" i="18"/>
  <c r="H46" i="18"/>
  <c r="G46" i="18"/>
  <c r="F46" i="18"/>
  <c r="E46" i="18"/>
  <c r="D46" i="18"/>
  <c r="C46" i="18"/>
  <c r="V45" i="18"/>
  <c r="U45" i="18"/>
  <c r="T45" i="18"/>
  <c r="S45" i="18"/>
  <c r="R45" i="18"/>
  <c r="Q45" i="18"/>
  <c r="P45" i="18"/>
  <c r="O45" i="18"/>
  <c r="N45" i="18"/>
  <c r="M45" i="18"/>
  <c r="L45" i="18"/>
  <c r="K45" i="18"/>
  <c r="J45" i="18"/>
  <c r="I45" i="18"/>
  <c r="H45" i="18"/>
  <c r="G45" i="18"/>
  <c r="F45" i="18"/>
  <c r="E45" i="18"/>
  <c r="D45" i="18"/>
  <c r="C45" i="18"/>
  <c r="V42" i="18"/>
  <c r="U42" i="18"/>
  <c r="T42" i="18"/>
  <c r="S42" i="18"/>
  <c r="R42" i="18"/>
  <c r="Q42" i="18"/>
  <c r="P42" i="18"/>
  <c r="O42" i="18"/>
  <c r="N42" i="18"/>
  <c r="M42" i="18"/>
  <c r="L42" i="18"/>
  <c r="K42" i="18"/>
  <c r="J42" i="18"/>
  <c r="I42" i="18"/>
  <c r="H42" i="18"/>
  <c r="G42" i="18"/>
  <c r="F42" i="18"/>
  <c r="E42" i="18"/>
  <c r="D42" i="18"/>
  <c r="C42" i="18"/>
  <c r="V41" i="18"/>
  <c r="U41" i="18"/>
  <c r="T41" i="18"/>
  <c r="S41" i="18"/>
  <c r="R41" i="18"/>
  <c r="Q41" i="18"/>
  <c r="P41" i="18"/>
  <c r="O41" i="18"/>
  <c r="N41" i="18"/>
  <c r="M41" i="18"/>
  <c r="L41" i="18"/>
  <c r="K41" i="18"/>
  <c r="J41" i="18"/>
  <c r="I41" i="18"/>
  <c r="H41" i="18"/>
  <c r="G41" i="18"/>
  <c r="F41" i="18"/>
  <c r="E41" i="18"/>
  <c r="D41" i="18"/>
  <c r="C41" i="18"/>
  <c r="V40" i="18"/>
  <c r="U40" i="18"/>
  <c r="T40" i="18"/>
  <c r="S40" i="18"/>
  <c r="R40" i="18"/>
  <c r="Q40" i="18"/>
  <c r="P40" i="18"/>
  <c r="O40" i="18"/>
  <c r="N40" i="18"/>
  <c r="M40" i="18"/>
  <c r="L40" i="18"/>
  <c r="K40" i="18"/>
  <c r="J40" i="18"/>
  <c r="I40" i="18"/>
  <c r="H40" i="18"/>
  <c r="G40" i="18"/>
  <c r="F40" i="18"/>
  <c r="E40" i="18"/>
  <c r="D40" i="18"/>
  <c r="C40" i="18"/>
  <c r="V39" i="18"/>
  <c r="U39" i="18"/>
  <c r="T39" i="18"/>
  <c r="S39" i="18"/>
  <c r="R39" i="18"/>
  <c r="Q39" i="18"/>
  <c r="P39" i="18"/>
  <c r="O39" i="18"/>
  <c r="N39" i="18"/>
  <c r="M39" i="18"/>
  <c r="L39" i="18"/>
  <c r="K39" i="18"/>
  <c r="J39" i="18"/>
  <c r="I39" i="18"/>
  <c r="H39" i="18"/>
  <c r="G39" i="18"/>
  <c r="F39" i="18"/>
  <c r="E39" i="18"/>
  <c r="D39" i="18"/>
  <c r="C39" i="18"/>
  <c r="B79" i="18"/>
  <c r="B78" i="18"/>
  <c r="B77" i="18"/>
  <c r="B76" i="18"/>
  <c r="B75" i="18"/>
  <c r="B74" i="18"/>
  <c r="B73" i="18"/>
  <c r="B88" i="18"/>
  <c r="B87" i="18"/>
  <c r="B86" i="18"/>
  <c r="B85" i="18"/>
  <c r="B84" i="18"/>
  <c r="B83" i="18"/>
  <c r="B82" i="18"/>
  <c r="A79" i="18"/>
  <c r="A78" i="18"/>
  <c r="A77" i="18"/>
  <c r="A76" i="18"/>
  <c r="A75" i="18"/>
  <c r="A74" i="18"/>
  <c r="A73" i="18"/>
  <c r="B70" i="18"/>
  <c r="B69" i="18"/>
  <c r="B68" i="18"/>
  <c r="B67" i="18"/>
  <c r="B66" i="18"/>
  <c r="B65" i="18"/>
  <c r="A65" i="18"/>
  <c r="A70" i="18"/>
  <c r="A69" i="18"/>
  <c r="A68" i="18"/>
  <c r="A67" i="18"/>
  <c r="A66" i="18"/>
  <c r="A88" i="18"/>
  <c r="A87" i="18"/>
  <c r="A86" i="18"/>
  <c r="A85" i="18"/>
  <c r="A84" i="18"/>
  <c r="A83" i="18"/>
  <c r="A82" i="18"/>
  <c r="B62" i="18"/>
  <c r="B61" i="18"/>
  <c r="B60" i="18"/>
  <c r="B59" i="18"/>
  <c r="B58" i="18"/>
  <c r="B57" i="18"/>
  <c r="A57" i="18"/>
  <c r="A62" i="18"/>
  <c r="A61" i="18"/>
  <c r="A60" i="18"/>
  <c r="A59" i="18"/>
  <c r="A58" i="18"/>
  <c r="B54" i="18"/>
  <c r="B53" i="18"/>
  <c r="B52" i="18"/>
  <c r="B51" i="18"/>
  <c r="A54" i="18"/>
  <c r="A53" i="18"/>
  <c r="A52" i="18"/>
  <c r="A51" i="18"/>
  <c r="B45" i="18"/>
  <c r="A45" i="18"/>
  <c r="B48" i="18"/>
  <c r="A48" i="18"/>
  <c r="B47" i="18"/>
  <c r="A47" i="18"/>
  <c r="B46" i="18"/>
  <c r="A46" i="18"/>
  <c r="B42" i="18"/>
  <c r="B41" i="18"/>
  <c r="B40" i="18"/>
  <c r="B39" i="18"/>
  <c r="A39" i="18"/>
  <c r="A42" i="18"/>
  <c r="A41" i="18"/>
  <c r="A40" i="18"/>
  <c r="V36" i="18"/>
  <c r="U36" i="18"/>
  <c r="T36" i="18"/>
  <c r="S36" i="18"/>
  <c r="R36" i="18"/>
  <c r="Q36" i="18"/>
  <c r="P36" i="18"/>
  <c r="O36" i="18"/>
  <c r="N36" i="18"/>
  <c r="M36" i="18"/>
  <c r="L36" i="18"/>
  <c r="K36" i="18"/>
  <c r="J36" i="18"/>
  <c r="I36" i="18"/>
  <c r="H36" i="18"/>
  <c r="G36" i="18"/>
  <c r="F36" i="18"/>
  <c r="E36" i="18"/>
  <c r="D36" i="18"/>
  <c r="C36" i="18"/>
  <c r="V35" i="18"/>
  <c r="U35" i="18"/>
  <c r="T35" i="18"/>
  <c r="S35" i="18"/>
  <c r="R35" i="18"/>
  <c r="Q35" i="18"/>
  <c r="P35" i="18"/>
  <c r="O35" i="18"/>
  <c r="N35" i="18"/>
  <c r="M35" i="18"/>
  <c r="L35" i="18"/>
  <c r="K35" i="18"/>
  <c r="J35" i="18"/>
  <c r="I35" i="18"/>
  <c r="H35" i="18"/>
  <c r="G35" i="18"/>
  <c r="F35" i="18"/>
  <c r="E35" i="18"/>
  <c r="D35" i="18"/>
  <c r="C35" i="18"/>
  <c r="V34" i="18"/>
  <c r="U34" i="18"/>
  <c r="T34" i="18"/>
  <c r="S34" i="18"/>
  <c r="R34" i="18"/>
  <c r="Q34" i="18"/>
  <c r="P34" i="18"/>
  <c r="O34" i="18"/>
  <c r="N34" i="18"/>
  <c r="M34" i="18"/>
  <c r="L34" i="18"/>
  <c r="K34" i="18"/>
  <c r="J34" i="18"/>
  <c r="I34" i="18"/>
  <c r="H34" i="18"/>
  <c r="G34" i="18"/>
  <c r="F34" i="18"/>
  <c r="E34" i="18"/>
  <c r="D34" i="18"/>
  <c r="C34" i="18"/>
  <c r="V33" i="18"/>
  <c r="U33" i="18"/>
  <c r="T33" i="18"/>
  <c r="S33" i="18"/>
  <c r="R33" i="18"/>
  <c r="Q33" i="18"/>
  <c r="P33" i="18"/>
  <c r="O33" i="18"/>
  <c r="N33" i="18"/>
  <c r="M33" i="18"/>
  <c r="L33" i="18"/>
  <c r="K33" i="18"/>
  <c r="J33" i="18"/>
  <c r="I33" i="18"/>
  <c r="H33" i="18"/>
  <c r="G33" i="18"/>
  <c r="F33" i="18"/>
  <c r="E33" i="18"/>
  <c r="D33" i="18"/>
  <c r="C33" i="18"/>
  <c r="V32" i="18"/>
  <c r="U32" i="18"/>
  <c r="T32" i="18"/>
  <c r="S32" i="18"/>
  <c r="R32" i="18"/>
  <c r="Q32" i="18"/>
  <c r="P32" i="18"/>
  <c r="O32" i="18"/>
  <c r="N32" i="18"/>
  <c r="M32" i="18"/>
  <c r="L32" i="18"/>
  <c r="K32" i="18"/>
  <c r="J32" i="18"/>
  <c r="I32" i="18"/>
  <c r="H32" i="18"/>
  <c r="G32" i="18"/>
  <c r="F32" i="18"/>
  <c r="E32" i="18"/>
  <c r="D32" i="18"/>
  <c r="C32" i="18"/>
  <c r="V29" i="18"/>
  <c r="U29" i="18"/>
  <c r="T29" i="18"/>
  <c r="S29" i="18"/>
  <c r="R29" i="18"/>
  <c r="Q29" i="18"/>
  <c r="P29" i="18"/>
  <c r="O29" i="18"/>
  <c r="N29" i="18"/>
  <c r="M29" i="18"/>
  <c r="L29" i="18"/>
  <c r="K29" i="18"/>
  <c r="J29" i="18"/>
  <c r="I29" i="18"/>
  <c r="H29" i="18"/>
  <c r="G29" i="18"/>
  <c r="F29" i="18"/>
  <c r="E29" i="18"/>
  <c r="D29" i="18"/>
  <c r="C29" i="18"/>
  <c r="V28" i="18"/>
  <c r="U28" i="18"/>
  <c r="T28" i="18"/>
  <c r="S28" i="18"/>
  <c r="R28" i="18"/>
  <c r="Q28" i="18"/>
  <c r="P28" i="18"/>
  <c r="O28" i="18"/>
  <c r="N28" i="18"/>
  <c r="M28" i="18"/>
  <c r="L28" i="18"/>
  <c r="K28" i="18"/>
  <c r="J28" i="18"/>
  <c r="I28" i="18"/>
  <c r="H28" i="18"/>
  <c r="G28" i="18"/>
  <c r="F28" i="18"/>
  <c r="E28" i="18"/>
  <c r="D28" i="18"/>
  <c r="C28" i="18"/>
  <c r="V27" i="18"/>
  <c r="U27" i="18"/>
  <c r="T27" i="18"/>
  <c r="S27" i="18"/>
  <c r="R27" i="18"/>
  <c r="Q27" i="18"/>
  <c r="P27" i="18"/>
  <c r="O27" i="18"/>
  <c r="N27" i="18"/>
  <c r="M27" i="18"/>
  <c r="L27" i="18"/>
  <c r="K27" i="18"/>
  <c r="J27" i="18"/>
  <c r="I27" i="18"/>
  <c r="H27" i="18"/>
  <c r="G27" i="18"/>
  <c r="F27" i="18"/>
  <c r="E27" i="18"/>
  <c r="D27" i="18"/>
  <c r="C27" i="18"/>
  <c r="V26" i="18"/>
  <c r="U26" i="18"/>
  <c r="T26" i="18"/>
  <c r="S26" i="18"/>
  <c r="R26" i="18"/>
  <c r="Q26" i="18"/>
  <c r="P26" i="18"/>
  <c r="O26" i="18"/>
  <c r="N26" i="18"/>
  <c r="M26" i="18"/>
  <c r="L26" i="18"/>
  <c r="K26" i="18"/>
  <c r="J26" i="18"/>
  <c r="I26" i="18"/>
  <c r="H26" i="18"/>
  <c r="G26" i="18"/>
  <c r="F26" i="18"/>
  <c r="E26" i="18"/>
  <c r="D26" i="18"/>
  <c r="C26" i="18"/>
  <c r="V25" i="18"/>
  <c r="U25" i="18"/>
  <c r="T25" i="18"/>
  <c r="S25" i="18"/>
  <c r="R25" i="18"/>
  <c r="Q25" i="18"/>
  <c r="P25" i="18"/>
  <c r="O25" i="18"/>
  <c r="N25" i="18"/>
  <c r="M25" i="18"/>
  <c r="L25" i="18"/>
  <c r="K25" i="18"/>
  <c r="J25" i="18"/>
  <c r="I25" i="18"/>
  <c r="H25" i="18"/>
  <c r="G25" i="18"/>
  <c r="F25" i="18"/>
  <c r="E25" i="18"/>
  <c r="D25" i="18"/>
  <c r="C25" i="18"/>
  <c r="V22" i="18"/>
  <c r="U22" i="18"/>
  <c r="T22" i="18"/>
  <c r="S22" i="18"/>
  <c r="R22" i="18"/>
  <c r="Q22" i="18"/>
  <c r="P22" i="18"/>
  <c r="O22" i="18"/>
  <c r="N22" i="18"/>
  <c r="M22" i="18"/>
  <c r="L22" i="18"/>
  <c r="K22" i="18"/>
  <c r="J22" i="18"/>
  <c r="I22" i="18"/>
  <c r="H22" i="18"/>
  <c r="G22" i="18"/>
  <c r="F22" i="18"/>
  <c r="E22" i="18"/>
  <c r="D22" i="18"/>
  <c r="C22" i="18"/>
  <c r="V21" i="18"/>
  <c r="U21" i="18"/>
  <c r="T21" i="18"/>
  <c r="S21" i="18"/>
  <c r="R21" i="18"/>
  <c r="Q21" i="18"/>
  <c r="P21" i="18"/>
  <c r="O21" i="18"/>
  <c r="N21" i="18"/>
  <c r="M21" i="18"/>
  <c r="L21" i="18"/>
  <c r="K21" i="18"/>
  <c r="J21" i="18"/>
  <c r="I21" i="18"/>
  <c r="H21" i="18"/>
  <c r="G21" i="18"/>
  <c r="F21" i="18"/>
  <c r="E21" i="18"/>
  <c r="D21" i="18"/>
  <c r="C21" i="18"/>
  <c r="V20" i="18"/>
  <c r="U20" i="18"/>
  <c r="T20" i="18"/>
  <c r="S20" i="18"/>
  <c r="R20" i="18"/>
  <c r="Q20" i="18"/>
  <c r="P20" i="18"/>
  <c r="O20" i="18"/>
  <c r="N20" i="18"/>
  <c r="M20" i="18"/>
  <c r="L20" i="18"/>
  <c r="K20" i="18"/>
  <c r="J20" i="18"/>
  <c r="I20" i="18"/>
  <c r="H20" i="18"/>
  <c r="G20" i="18"/>
  <c r="F20" i="18"/>
  <c r="E20" i="18"/>
  <c r="D20" i="18"/>
  <c r="C20" i="18"/>
  <c r="V19" i="18"/>
  <c r="U19" i="18"/>
  <c r="T19" i="18"/>
  <c r="S19" i="18"/>
  <c r="R19" i="18"/>
  <c r="Q19" i="18"/>
  <c r="P19" i="18"/>
  <c r="O19" i="18"/>
  <c r="N19" i="18"/>
  <c r="M19" i="18"/>
  <c r="L19" i="18"/>
  <c r="K19" i="18"/>
  <c r="J19" i="18"/>
  <c r="I19" i="18"/>
  <c r="H19" i="18"/>
  <c r="G19" i="18"/>
  <c r="F19" i="18"/>
  <c r="E19" i="18"/>
  <c r="D19" i="18"/>
  <c r="C19" i="18"/>
  <c r="V18" i="18"/>
  <c r="U18" i="18"/>
  <c r="T18" i="18"/>
  <c r="S18" i="18"/>
  <c r="R18" i="18"/>
  <c r="Q18" i="18"/>
  <c r="P18" i="18"/>
  <c r="O18" i="18"/>
  <c r="N18" i="18"/>
  <c r="M18" i="18"/>
  <c r="L18" i="18"/>
  <c r="K18" i="18"/>
  <c r="J18" i="18"/>
  <c r="I18" i="18"/>
  <c r="H18" i="18"/>
  <c r="G18" i="18"/>
  <c r="F18" i="18"/>
  <c r="E18" i="18"/>
  <c r="D18" i="18"/>
  <c r="C18" i="18"/>
  <c r="B36" i="18"/>
  <c r="A36" i="18"/>
  <c r="B35" i="18"/>
  <c r="A35" i="18"/>
  <c r="B34" i="18"/>
  <c r="A34" i="18"/>
  <c r="B33" i="18"/>
  <c r="A33" i="18"/>
  <c r="B32" i="18"/>
  <c r="A32" i="18"/>
  <c r="B29" i="18"/>
  <c r="B28" i="18"/>
  <c r="B27" i="18"/>
  <c r="B26" i="18"/>
  <c r="B25" i="18"/>
  <c r="A29" i="18"/>
  <c r="A28" i="18"/>
  <c r="A27" i="18"/>
  <c r="A26" i="18"/>
  <c r="A25" i="18"/>
  <c r="V57" i="16"/>
  <c r="U57" i="16"/>
  <c r="T57" i="16"/>
  <c r="S57" i="16"/>
  <c r="R57" i="16"/>
  <c r="Q57" i="16"/>
  <c r="P57" i="16"/>
  <c r="O57" i="16"/>
  <c r="N57" i="16"/>
  <c r="M57" i="16"/>
  <c r="L57" i="16"/>
  <c r="K57" i="16"/>
  <c r="J57" i="16"/>
  <c r="I57" i="16"/>
  <c r="H57" i="16"/>
  <c r="G57" i="16"/>
  <c r="F57" i="16"/>
  <c r="E57" i="16"/>
  <c r="D57" i="16"/>
  <c r="C57" i="16"/>
  <c r="V56" i="16"/>
  <c r="U56" i="16"/>
  <c r="T56" i="16"/>
  <c r="S56" i="16"/>
  <c r="R56" i="16"/>
  <c r="Q56" i="16"/>
  <c r="P56" i="16"/>
  <c r="O56" i="16"/>
  <c r="N56" i="16"/>
  <c r="M56" i="16"/>
  <c r="L56" i="16"/>
  <c r="K56" i="16"/>
  <c r="J56" i="16"/>
  <c r="I56" i="16"/>
  <c r="H56" i="16"/>
  <c r="G56" i="16"/>
  <c r="F56" i="16"/>
  <c r="E56" i="16"/>
  <c r="D56" i="16"/>
  <c r="C56" i="16"/>
  <c r="V55" i="16"/>
  <c r="U55" i="16"/>
  <c r="T55" i="16"/>
  <c r="S55" i="16"/>
  <c r="R55" i="16"/>
  <c r="Q55" i="16"/>
  <c r="P55" i="16"/>
  <c r="O55" i="16"/>
  <c r="N55" i="16"/>
  <c r="M55" i="16"/>
  <c r="L55" i="16"/>
  <c r="K55" i="16"/>
  <c r="J55" i="16"/>
  <c r="I55" i="16"/>
  <c r="H55" i="16"/>
  <c r="G55" i="16"/>
  <c r="F55" i="16"/>
  <c r="E55" i="16"/>
  <c r="D55" i="16"/>
  <c r="C55" i="16"/>
  <c r="V54" i="16"/>
  <c r="U54" i="16"/>
  <c r="T54" i="16"/>
  <c r="S54" i="16"/>
  <c r="R54" i="16"/>
  <c r="Q54" i="16"/>
  <c r="P54" i="16"/>
  <c r="O54" i="16"/>
  <c r="N54" i="16"/>
  <c r="M54" i="16"/>
  <c r="L54" i="16"/>
  <c r="K54" i="16"/>
  <c r="J54" i="16"/>
  <c r="I54" i="16"/>
  <c r="H54" i="16"/>
  <c r="G54" i="16"/>
  <c r="F54" i="16"/>
  <c r="E54" i="16"/>
  <c r="D54" i="16"/>
  <c r="C54" i="16"/>
  <c r="V51" i="16"/>
  <c r="U51" i="16"/>
  <c r="T51" i="16"/>
  <c r="S51" i="16"/>
  <c r="R51" i="16"/>
  <c r="Q51" i="16"/>
  <c r="P51" i="16"/>
  <c r="O51" i="16"/>
  <c r="N51" i="16"/>
  <c r="M51" i="16"/>
  <c r="L51" i="16"/>
  <c r="K51" i="16"/>
  <c r="J51" i="16"/>
  <c r="I51" i="16"/>
  <c r="H51" i="16"/>
  <c r="G51" i="16"/>
  <c r="F51" i="16"/>
  <c r="E51" i="16"/>
  <c r="D51" i="16"/>
  <c r="C51" i="16"/>
  <c r="V50" i="16"/>
  <c r="U50" i="16"/>
  <c r="T50" i="16"/>
  <c r="S50" i="16"/>
  <c r="R50" i="16"/>
  <c r="Q50" i="16"/>
  <c r="P50" i="16"/>
  <c r="O50" i="16"/>
  <c r="N50" i="16"/>
  <c r="M50" i="16"/>
  <c r="L50" i="16"/>
  <c r="K50" i="16"/>
  <c r="J50" i="16"/>
  <c r="I50" i="16"/>
  <c r="H50" i="16"/>
  <c r="G50" i="16"/>
  <c r="F50" i="16"/>
  <c r="E50" i="16"/>
  <c r="D50" i="16"/>
  <c r="C50" i="16"/>
  <c r="V49" i="16"/>
  <c r="U49" i="16"/>
  <c r="T49" i="16"/>
  <c r="S49" i="16"/>
  <c r="R49" i="16"/>
  <c r="Q49" i="16"/>
  <c r="P49" i="16"/>
  <c r="O49" i="16"/>
  <c r="N49" i="16"/>
  <c r="M49" i="16"/>
  <c r="L49" i="16"/>
  <c r="K49" i="16"/>
  <c r="J49" i="16"/>
  <c r="I49" i="16"/>
  <c r="H49" i="16"/>
  <c r="G49" i="16"/>
  <c r="F49" i="16"/>
  <c r="E49" i="16"/>
  <c r="D49" i="16"/>
  <c r="C49" i="16"/>
  <c r="V48" i="16"/>
  <c r="U48" i="16"/>
  <c r="T48" i="16"/>
  <c r="S48" i="16"/>
  <c r="R48" i="16"/>
  <c r="Q48" i="16"/>
  <c r="P48" i="16"/>
  <c r="O48" i="16"/>
  <c r="N48" i="16"/>
  <c r="M48" i="16"/>
  <c r="L48" i="16"/>
  <c r="K48" i="16"/>
  <c r="J48" i="16"/>
  <c r="I48" i="16"/>
  <c r="H48" i="16"/>
  <c r="G48" i="16"/>
  <c r="F48" i="16"/>
  <c r="E48" i="16"/>
  <c r="D48" i="16"/>
  <c r="C48" i="16"/>
  <c r="V45" i="16"/>
  <c r="U45" i="16"/>
  <c r="T45" i="16"/>
  <c r="S45" i="16"/>
  <c r="R45" i="16"/>
  <c r="Q45" i="16"/>
  <c r="P45" i="16"/>
  <c r="O45" i="16"/>
  <c r="N45" i="16"/>
  <c r="M45" i="16"/>
  <c r="L45" i="16"/>
  <c r="K45" i="16"/>
  <c r="J45" i="16"/>
  <c r="I45" i="16"/>
  <c r="H45" i="16"/>
  <c r="G45" i="16"/>
  <c r="F45" i="16"/>
  <c r="E45" i="16"/>
  <c r="D45" i="16"/>
  <c r="C45" i="16"/>
  <c r="V44" i="16"/>
  <c r="U44" i="16"/>
  <c r="T44" i="16"/>
  <c r="S44" i="16"/>
  <c r="R44" i="16"/>
  <c r="Q44" i="16"/>
  <c r="P44" i="16"/>
  <c r="O44" i="16"/>
  <c r="N44" i="16"/>
  <c r="M44" i="16"/>
  <c r="L44" i="16"/>
  <c r="K44" i="16"/>
  <c r="J44" i="16"/>
  <c r="I44" i="16"/>
  <c r="H44" i="16"/>
  <c r="G44" i="16"/>
  <c r="F44" i="16"/>
  <c r="E44" i="16"/>
  <c r="D44" i="16"/>
  <c r="C44" i="16"/>
  <c r="V43" i="16"/>
  <c r="U43" i="16"/>
  <c r="T43" i="16"/>
  <c r="S43" i="16"/>
  <c r="R43" i="16"/>
  <c r="Q43" i="16"/>
  <c r="P43" i="16"/>
  <c r="O43" i="16"/>
  <c r="N43" i="16"/>
  <c r="M43" i="16"/>
  <c r="L43" i="16"/>
  <c r="K43" i="16"/>
  <c r="J43" i="16"/>
  <c r="I43" i="16"/>
  <c r="H43" i="16"/>
  <c r="G43" i="16"/>
  <c r="F43" i="16"/>
  <c r="E43" i="16"/>
  <c r="D43" i="16"/>
  <c r="C43" i="16"/>
  <c r="V42" i="16"/>
  <c r="U42" i="16"/>
  <c r="T42" i="16"/>
  <c r="S42" i="16"/>
  <c r="R42" i="16"/>
  <c r="Q42" i="16"/>
  <c r="P42" i="16"/>
  <c r="O42" i="16"/>
  <c r="N42" i="16"/>
  <c r="M42" i="16"/>
  <c r="L42" i="16"/>
  <c r="K42" i="16"/>
  <c r="J42" i="16"/>
  <c r="I42" i="16"/>
  <c r="H42" i="16"/>
  <c r="G42" i="16"/>
  <c r="F42" i="16"/>
  <c r="E42" i="16"/>
  <c r="D42" i="16"/>
  <c r="C42" i="16"/>
  <c r="V41" i="16"/>
  <c r="U41" i="16"/>
  <c r="T41" i="16"/>
  <c r="S41" i="16"/>
  <c r="R41" i="16"/>
  <c r="Q41" i="16"/>
  <c r="P41" i="16"/>
  <c r="O41" i="16"/>
  <c r="N41" i="16"/>
  <c r="M41" i="16"/>
  <c r="L41" i="16"/>
  <c r="K41" i="16"/>
  <c r="J41" i="16"/>
  <c r="I41" i="16"/>
  <c r="H41" i="16"/>
  <c r="G41" i="16"/>
  <c r="F41" i="16"/>
  <c r="E41" i="16"/>
  <c r="D41" i="16"/>
  <c r="C41" i="16"/>
  <c r="V38" i="16"/>
  <c r="U38" i="16"/>
  <c r="T38" i="16"/>
  <c r="S38" i="16"/>
  <c r="R38" i="16"/>
  <c r="Q38" i="16"/>
  <c r="P38" i="16"/>
  <c r="O38" i="16"/>
  <c r="N38" i="16"/>
  <c r="M38" i="16"/>
  <c r="L38" i="16"/>
  <c r="K38" i="16"/>
  <c r="J38" i="16"/>
  <c r="I38" i="16"/>
  <c r="H38" i="16"/>
  <c r="G38" i="16"/>
  <c r="F38" i="16"/>
  <c r="E38" i="16"/>
  <c r="D38" i="16"/>
  <c r="C38" i="16"/>
  <c r="V37" i="16"/>
  <c r="U37" i="16"/>
  <c r="T37" i="16"/>
  <c r="S37" i="16"/>
  <c r="R37" i="16"/>
  <c r="Q37" i="16"/>
  <c r="P37" i="16"/>
  <c r="O37" i="16"/>
  <c r="N37" i="16"/>
  <c r="M37" i="16"/>
  <c r="L37" i="16"/>
  <c r="K37" i="16"/>
  <c r="J37" i="16"/>
  <c r="I37" i="16"/>
  <c r="H37" i="16"/>
  <c r="G37" i="16"/>
  <c r="F37" i="16"/>
  <c r="E37" i="16"/>
  <c r="D37" i="16"/>
  <c r="C37" i="16"/>
  <c r="V36" i="16"/>
  <c r="U36" i="16"/>
  <c r="T36" i="16"/>
  <c r="S36" i="16"/>
  <c r="R36" i="16"/>
  <c r="Q36" i="16"/>
  <c r="P36" i="16"/>
  <c r="O36" i="16"/>
  <c r="N36" i="16"/>
  <c r="M36" i="16"/>
  <c r="L36" i="16"/>
  <c r="K36" i="16"/>
  <c r="J36" i="16"/>
  <c r="I36" i="16"/>
  <c r="H36" i="16"/>
  <c r="G36" i="16"/>
  <c r="F36" i="16"/>
  <c r="E36" i="16"/>
  <c r="D36" i="16"/>
  <c r="C36" i="16"/>
  <c r="V35" i="16"/>
  <c r="U35" i="16"/>
  <c r="T35" i="16"/>
  <c r="S35" i="16"/>
  <c r="R35" i="16"/>
  <c r="Q35" i="16"/>
  <c r="P35" i="16"/>
  <c r="O35" i="16"/>
  <c r="N35" i="16"/>
  <c r="M35" i="16"/>
  <c r="L35" i="16"/>
  <c r="K35" i="16"/>
  <c r="J35" i="16"/>
  <c r="I35" i="16"/>
  <c r="H35" i="16"/>
  <c r="G35" i="16"/>
  <c r="F35" i="16"/>
  <c r="E35" i="16"/>
  <c r="D35" i="16"/>
  <c r="C35" i="16"/>
  <c r="V34" i="16"/>
  <c r="U34" i="16"/>
  <c r="T34" i="16"/>
  <c r="S34" i="16"/>
  <c r="R34" i="16"/>
  <c r="Q34" i="16"/>
  <c r="P34" i="16"/>
  <c r="O34" i="16"/>
  <c r="N34" i="16"/>
  <c r="M34" i="16"/>
  <c r="L34" i="16"/>
  <c r="K34" i="16"/>
  <c r="J34" i="16"/>
  <c r="I34" i="16"/>
  <c r="H34" i="16"/>
  <c r="G34" i="16"/>
  <c r="F34" i="16"/>
  <c r="E34" i="16"/>
  <c r="D34" i="16"/>
  <c r="C34" i="16"/>
  <c r="V31" i="16"/>
  <c r="U31" i="16"/>
  <c r="T31" i="16"/>
  <c r="S31" i="16"/>
  <c r="R31" i="16"/>
  <c r="Q31" i="16"/>
  <c r="P31" i="16"/>
  <c r="O31" i="16"/>
  <c r="N31" i="16"/>
  <c r="M31" i="16"/>
  <c r="L31" i="16"/>
  <c r="K31" i="16"/>
  <c r="J31" i="16"/>
  <c r="I31" i="16"/>
  <c r="H31" i="16"/>
  <c r="G31" i="16"/>
  <c r="F31" i="16"/>
  <c r="E31" i="16"/>
  <c r="D31" i="16"/>
  <c r="C31" i="16"/>
  <c r="V30" i="16"/>
  <c r="U30" i="16"/>
  <c r="T30" i="16"/>
  <c r="S30" i="16"/>
  <c r="R30" i="16"/>
  <c r="Q30" i="16"/>
  <c r="P30" i="16"/>
  <c r="O30" i="16"/>
  <c r="N30" i="16"/>
  <c r="M30" i="16"/>
  <c r="L30" i="16"/>
  <c r="K30" i="16"/>
  <c r="J30" i="16"/>
  <c r="I30" i="16"/>
  <c r="H30" i="16"/>
  <c r="G30" i="16"/>
  <c r="F30" i="16"/>
  <c r="E30" i="16"/>
  <c r="D30" i="16"/>
  <c r="C30" i="16"/>
  <c r="V29" i="16"/>
  <c r="U29" i="16"/>
  <c r="T29" i="16"/>
  <c r="S29" i="16"/>
  <c r="R29" i="16"/>
  <c r="Q29" i="16"/>
  <c r="P29" i="16"/>
  <c r="O29" i="16"/>
  <c r="N29" i="16"/>
  <c r="M29" i="16"/>
  <c r="L29" i="16"/>
  <c r="K29" i="16"/>
  <c r="J29" i="16"/>
  <c r="I29" i="16"/>
  <c r="H29" i="16"/>
  <c r="G29" i="16"/>
  <c r="F29" i="16"/>
  <c r="E29" i="16"/>
  <c r="D29" i="16"/>
  <c r="C29" i="16"/>
  <c r="V28" i="16"/>
  <c r="U28" i="16"/>
  <c r="T28" i="16"/>
  <c r="S28" i="16"/>
  <c r="R28" i="16"/>
  <c r="Q28" i="16"/>
  <c r="P28" i="16"/>
  <c r="O28" i="16"/>
  <c r="N28" i="16"/>
  <c r="M28" i="16"/>
  <c r="L28" i="16"/>
  <c r="K28" i="16"/>
  <c r="J28" i="16"/>
  <c r="I28" i="16"/>
  <c r="H28" i="16"/>
  <c r="G28" i="16"/>
  <c r="F28" i="16"/>
  <c r="E28" i="16"/>
  <c r="D28" i="16"/>
  <c r="C28" i="16"/>
  <c r="V25" i="16"/>
  <c r="U25" i="16"/>
  <c r="T25" i="16"/>
  <c r="S25" i="16"/>
  <c r="R25" i="16"/>
  <c r="Q25" i="16"/>
  <c r="P25" i="16"/>
  <c r="O25" i="16"/>
  <c r="N25" i="16"/>
  <c r="M25" i="16"/>
  <c r="L25" i="16"/>
  <c r="K25" i="16"/>
  <c r="J25" i="16"/>
  <c r="I25" i="16"/>
  <c r="H25" i="16"/>
  <c r="G25" i="16"/>
  <c r="F25" i="16"/>
  <c r="E25" i="16"/>
  <c r="D25" i="16"/>
  <c r="C25" i="16"/>
  <c r="V24" i="16"/>
  <c r="U24" i="16"/>
  <c r="T24" i="16"/>
  <c r="S24" i="16"/>
  <c r="R24" i="16"/>
  <c r="Q24" i="16"/>
  <c r="P24" i="16"/>
  <c r="O24" i="16"/>
  <c r="N24" i="16"/>
  <c r="M24" i="16"/>
  <c r="L24" i="16"/>
  <c r="K24" i="16"/>
  <c r="J24" i="16"/>
  <c r="I24" i="16"/>
  <c r="H24" i="16"/>
  <c r="G24" i="16"/>
  <c r="F24" i="16"/>
  <c r="E24" i="16"/>
  <c r="D24" i="16"/>
  <c r="C24" i="16"/>
  <c r="V23" i="16"/>
  <c r="U23" i="16"/>
  <c r="T23" i="16"/>
  <c r="S23" i="16"/>
  <c r="R23" i="16"/>
  <c r="Q23" i="16"/>
  <c r="P23" i="16"/>
  <c r="O23" i="16"/>
  <c r="N23" i="16"/>
  <c r="M23" i="16"/>
  <c r="L23" i="16"/>
  <c r="K23" i="16"/>
  <c r="J23" i="16"/>
  <c r="I23" i="16"/>
  <c r="H23" i="16"/>
  <c r="G23" i="16"/>
  <c r="F23" i="16"/>
  <c r="E23" i="16"/>
  <c r="D23" i="16"/>
  <c r="C23" i="16"/>
  <c r="V22" i="16"/>
  <c r="U22" i="16"/>
  <c r="T22" i="16"/>
  <c r="S22" i="16"/>
  <c r="R22" i="16"/>
  <c r="Q22" i="16"/>
  <c r="P22" i="16"/>
  <c r="O22" i="16"/>
  <c r="N22" i="16"/>
  <c r="M22" i="16"/>
  <c r="L22" i="16"/>
  <c r="K22" i="16"/>
  <c r="J22" i="16"/>
  <c r="I22" i="16"/>
  <c r="H22" i="16"/>
  <c r="G22" i="16"/>
  <c r="F22" i="16"/>
  <c r="E22" i="16"/>
  <c r="D22" i="16"/>
  <c r="C22" i="16"/>
  <c r="V19" i="16"/>
  <c r="U19" i="16"/>
  <c r="T19" i="16"/>
  <c r="S19" i="16"/>
  <c r="R19" i="16"/>
  <c r="Q19" i="16"/>
  <c r="P19" i="16"/>
  <c r="O19" i="16"/>
  <c r="N19" i="16"/>
  <c r="M19" i="16"/>
  <c r="L19" i="16"/>
  <c r="K19" i="16"/>
  <c r="J19" i="16"/>
  <c r="I19" i="16"/>
  <c r="H19" i="16"/>
  <c r="G19" i="16"/>
  <c r="F19" i="16"/>
  <c r="E19" i="16"/>
  <c r="D19" i="16"/>
  <c r="C19" i="16"/>
  <c r="V18" i="16"/>
  <c r="U18" i="16"/>
  <c r="T18" i="16"/>
  <c r="S18" i="16"/>
  <c r="R18" i="16"/>
  <c r="Q18" i="16"/>
  <c r="P18" i="16"/>
  <c r="O18" i="16"/>
  <c r="N18" i="16"/>
  <c r="M18" i="16"/>
  <c r="L18" i="16"/>
  <c r="K18" i="16"/>
  <c r="J18" i="16"/>
  <c r="I18" i="16"/>
  <c r="H18" i="16"/>
  <c r="G18" i="16"/>
  <c r="F18" i="16"/>
  <c r="E18" i="16"/>
  <c r="D18" i="16"/>
  <c r="C18" i="16"/>
  <c r="V17" i="16"/>
  <c r="U17" i="16"/>
  <c r="T17" i="16"/>
  <c r="S17" i="16"/>
  <c r="R17" i="16"/>
  <c r="Q17" i="16"/>
  <c r="P17" i="16"/>
  <c r="O17" i="16"/>
  <c r="N17" i="16"/>
  <c r="M17" i="16"/>
  <c r="L17" i="16"/>
  <c r="K17" i="16"/>
  <c r="J17" i="16"/>
  <c r="I17" i="16"/>
  <c r="H17" i="16"/>
  <c r="G17" i="16"/>
  <c r="F17" i="16"/>
  <c r="E17" i="16"/>
  <c r="D17" i="16"/>
  <c r="C17" i="16"/>
  <c r="V16" i="16"/>
  <c r="U16" i="16"/>
  <c r="T16" i="16"/>
  <c r="S16" i="16"/>
  <c r="R16" i="16"/>
  <c r="Q16" i="16"/>
  <c r="P16" i="16"/>
  <c r="O16" i="16"/>
  <c r="N16" i="16"/>
  <c r="M16" i="16"/>
  <c r="L16" i="16"/>
  <c r="K16" i="16"/>
  <c r="J16" i="16"/>
  <c r="I16" i="16"/>
  <c r="H16" i="16"/>
  <c r="G16" i="16"/>
  <c r="F16" i="16"/>
  <c r="E16" i="16"/>
  <c r="D16" i="16"/>
  <c r="C16" i="16"/>
  <c r="B57" i="16"/>
  <c r="A57" i="16"/>
  <c r="B56" i="16"/>
  <c r="A56" i="16"/>
  <c r="B55" i="16"/>
  <c r="A55" i="16"/>
  <c r="B54" i="16"/>
  <c r="A54" i="16"/>
  <c r="B51" i="16"/>
  <c r="A51" i="16"/>
  <c r="B50" i="16"/>
  <c r="A50" i="16"/>
  <c r="B49" i="16"/>
  <c r="A49" i="16"/>
  <c r="B48" i="16"/>
  <c r="A48" i="16"/>
  <c r="B45" i="16"/>
  <c r="A45" i="16"/>
  <c r="B44" i="16"/>
  <c r="A44" i="16"/>
  <c r="B43" i="16"/>
  <c r="A43" i="16"/>
  <c r="B42" i="16"/>
  <c r="A42" i="16"/>
  <c r="B41" i="16"/>
  <c r="A41" i="16"/>
  <c r="B38" i="16"/>
  <c r="B37" i="16"/>
  <c r="B36" i="16"/>
  <c r="B35" i="16"/>
  <c r="B34" i="16"/>
  <c r="A38" i="16"/>
  <c r="A37" i="16"/>
  <c r="A36" i="16"/>
  <c r="A35" i="16"/>
  <c r="A34" i="16"/>
  <c r="B31" i="16"/>
  <c r="B30" i="16"/>
  <c r="B29" i="16"/>
  <c r="B28" i="16"/>
  <c r="B25" i="16"/>
  <c r="B24" i="16"/>
  <c r="B23" i="16"/>
  <c r="B22" i="16"/>
  <c r="A31" i="16"/>
  <c r="A30" i="16"/>
  <c r="A29" i="16"/>
  <c r="A28" i="16"/>
  <c r="A25" i="16"/>
  <c r="A24" i="16"/>
  <c r="A23" i="16"/>
  <c r="A22" i="16"/>
  <c r="B19" i="16"/>
  <c r="B18" i="16"/>
  <c r="B17" i="16"/>
  <c r="B16" i="16"/>
  <c r="A19" i="16"/>
  <c r="A18" i="16"/>
  <c r="A17" i="16"/>
  <c r="A16" i="16"/>
  <c r="V13" i="16"/>
  <c r="U13" i="16"/>
  <c r="T13" i="16"/>
  <c r="S13" i="16"/>
  <c r="R13" i="16"/>
  <c r="Q13" i="16"/>
  <c r="P13" i="16"/>
  <c r="O13" i="16"/>
  <c r="N13" i="16"/>
  <c r="M13" i="16"/>
  <c r="L13" i="16"/>
  <c r="K13" i="16"/>
  <c r="J13" i="16"/>
  <c r="I13" i="16"/>
  <c r="H13" i="16"/>
  <c r="G13" i="16"/>
  <c r="F13" i="16"/>
  <c r="E13" i="16"/>
  <c r="D13" i="16"/>
  <c r="C13" i="16"/>
  <c r="V12" i="16"/>
  <c r="U12" i="16"/>
  <c r="T12" i="16"/>
  <c r="S12" i="16"/>
  <c r="R12" i="16"/>
  <c r="Q12" i="16"/>
  <c r="P12" i="16"/>
  <c r="O12" i="16"/>
  <c r="N12" i="16"/>
  <c r="M12" i="16"/>
  <c r="L12" i="16"/>
  <c r="K12" i="16"/>
  <c r="J12" i="16"/>
  <c r="I12" i="16"/>
  <c r="H12" i="16"/>
  <c r="G12" i="16"/>
  <c r="F12" i="16"/>
  <c r="E12" i="16"/>
  <c r="D12" i="16"/>
  <c r="C12" i="16"/>
  <c r="V11" i="16"/>
  <c r="U11" i="16"/>
  <c r="T11" i="16"/>
  <c r="S11" i="16"/>
  <c r="R11" i="16"/>
  <c r="Q11" i="16"/>
  <c r="P11" i="16"/>
  <c r="O11" i="16"/>
  <c r="N11" i="16"/>
  <c r="M11" i="16"/>
  <c r="L11" i="16"/>
  <c r="K11" i="16"/>
  <c r="J11" i="16"/>
  <c r="I11" i="16"/>
  <c r="H11" i="16"/>
  <c r="G11" i="16"/>
  <c r="F11" i="16"/>
  <c r="E11" i="16"/>
  <c r="D11" i="16"/>
  <c r="C11" i="16"/>
  <c r="V10" i="16"/>
  <c r="U10" i="16"/>
  <c r="T10" i="16"/>
  <c r="S10" i="16"/>
  <c r="R10" i="16"/>
  <c r="Q10" i="16"/>
  <c r="P10" i="16"/>
  <c r="O10" i="16"/>
  <c r="N10" i="16"/>
  <c r="M10" i="16"/>
  <c r="L10" i="16"/>
  <c r="K10" i="16"/>
  <c r="J10" i="16"/>
  <c r="I10" i="16"/>
  <c r="H10" i="16"/>
  <c r="G10" i="16"/>
  <c r="F10" i="16"/>
  <c r="E10" i="16"/>
  <c r="D10" i="16"/>
  <c r="C10" i="16"/>
  <c r="B13" i="16"/>
  <c r="B12" i="16"/>
  <c r="B11" i="16"/>
  <c r="B10" i="16"/>
  <c r="A13" i="16"/>
  <c r="A12" i="16"/>
  <c r="A11" i="16"/>
  <c r="A10" i="16"/>
  <c r="V7" i="16"/>
  <c r="U7" i="16"/>
  <c r="T7" i="16"/>
  <c r="S7" i="16"/>
  <c r="R7" i="16"/>
  <c r="Q7" i="16"/>
  <c r="P7" i="16"/>
  <c r="O7" i="16"/>
  <c r="N7" i="16"/>
  <c r="M7" i="16"/>
  <c r="L7" i="16"/>
  <c r="K7" i="16"/>
  <c r="J7" i="16"/>
  <c r="I7" i="16"/>
  <c r="H7" i="16"/>
  <c r="G7" i="16"/>
  <c r="F7" i="16"/>
  <c r="E7" i="16"/>
  <c r="D7" i="16"/>
  <c r="C7" i="16"/>
  <c r="V6" i="16"/>
  <c r="U6" i="16"/>
  <c r="T6" i="16"/>
  <c r="S6" i="16"/>
  <c r="R6" i="16"/>
  <c r="Q6" i="16"/>
  <c r="P6" i="16"/>
  <c r="O6" i="16"/>
  <c r="N6" i="16"/>
  <c r="M6" i="16"/>
  <c r="L6" i="16"/>
  <c r="K6" i="16"/>
  <c r="J6" i="16"/>
  <c r="I6" i="16"/>
  <c r="H6" i="16"/>
  <c r="G6" i="16"/>
  <c r="F6" i="16"/>
  <c r="E6" i="16"/>
  <c r="D6" i="16"/>
  <c r="C6" i="16"/>
  <c r="V5" i="16"/>
  <c r="U5" i="16"/>
  <c r="T5" i="16"/>
  <c r="S5" i="16"/>
  <c r="R5" i="16"/>
  <c r="Q5" i="16"/>
  <c r="P5" i="16"/>
  <c r="O5" i="16"/>
  <c r="N5" i="16"/>
  <c r="M5" i="16"/>
  <c r="L5" i="16"/>
  <c r="K5" i="16"/>
  <c r="J5" i="16"/>
  <c r="I5" i="16"/>
  <c r="H5" i="16"/>
  <c r="G5" i="16"/>
  <c r="F5" i="16"/>
  <c r="E5" i="16"/>
  <c r="D5" i="16"/>
  <c r="C5" i="16"/>
  <c r="V4" i="16"/>
  <c r="U4" i="16"/>
  <c r="T4" i="16"/>
  <c r="S4" i="16"/>
  <c r="R4" i="16"/>
  <c r="Q4" i="16"/>
  <c r="P4" i="16"/>
  <c r="O4" i="16"/>
  <c r="N4" i="16"/>
  <c r="M4" i="16"/>
  <c r="L4" i="16"/>
  <c r="K4" i="16"/>
  <c r="J4" i="16"/>
  <c r="I4" i="16"/>
  <c r="H4" i="16"/>
  <c r="G4" i="16"/>
  <c r="F4" i="16"/>
  <c r="E4" i="16"/>
  <c r="D4" i="16"/>
  <c r="C4" i="16"/>
  <c r="B7" i="16"/>
  <c r="B6" i="16"/>
  <c r="B5" i="16"/>
  <c r="B4" i="16"/>
  <c r="A7" i="16"/>
  <c r="A6" i="16"/>
  <c r="A5" i="16"/>
  <c r="A4" i="16"/>
  <c r="E51" i="15"/>
  <c r="A56" i="15"/>
  <c r="A55" i="15"/>
  <c r="A54" i="15"/>
  <c r="A53" i="15"/>
  <c r="A52" i="15"/>
  <c r="A51" i="15"/>
  <c r="A50" i="15"/>
  <c r="A47" i="15"/>
  <c r="A46" i="15"/>
  <c r="A45" i="15"/>
  <c r="A44" i="15"/>
  <c r="A43" i="15"/>
  <c r="A42" i="15"/>
  <c r="A41" i="15"/>
  <c r="A30" i="15"/>
  <c r="A29" i="15"/>
  <c r="A28" i="15"/>
  <c r="A27" i="15"/>
  <c r="A26" i="15"/>
  <c r="A25" i="15"/>
  <c r="A24" i="15"/>
  <c r="V55" i="13"/>
  <c r="U55" i="13"/>
  <c r="T55" i="13"/>
  <c r="S55" i="13"/>
  <c r="R55" i="13"/>
  <c r="Q55" i="13"/>
  <c r="P55" i="13"/>
  <c r="O55" i="13"/>
  <c r="N55" i="13"/>
  <c r="M55" i="13"/>
  <c r="L55" i="13"/>
  <c r="K55" i="13"/>
  <c r="J55" i="13"/>
  <c r="I55" i="13"/>
  <c r="H55" i="13"/>
  <c r="G55" i="13"/>
  <c r="F55" i="13"/>
  <c r="E55" i="13"/>
  <c r="D55" i="13"/>
  <c r="C55" i="13"/>
  <c r="V54" i="13"/>
  <c r="U54" i="13"/>
  <c r="T54" i="13"/>
  <c r="S54" i="13"/>
  <c r="R54" i="13"/>
  <c r="Q54" i="13"/>
  <c r="P54" i="13"/>
  <c r="O54" i="13"/>
  <c r="N54" i="13"/>
  <c r="M54" i="13"/>
  <c r="L54" i="13"/>
  <c r="K54" i="13"/>
  <c r="J54" i="13"/>
  <c r="I54" i="13"/>
  <c r="H54" i="13"/>
  <c r="G54" i="13"/>
  <c r="F54" i="13"/>
  <c r="E54" i="13"/>
  <c r="D54" i="13"/>
  <c r="C54" i="13"/>
  <c r="V53" i="13"/>
  <c r="U53" i="13"/>
  <c r="T53" i="13"/>
  <c r="S53" i="13"/>
  <c r="R53" i="13"/>
  <c r="Q53" i="13"/>
  <c r="P53" i="13"/>
  <c r="O53" i="13"/>
  <c r="N53" i="13"/>
  <c r="M53" i="13"/>
  <c r="L53" i="13"/>
  <c r="K53" i="13"/>
  <c r="J53" i="13"/>
  <c r="I53" i="13"/>
  <c r="H53" i="13"/>
  <c r="G53" i="13"/>
  <c r="F53" i="13"/>
  <c r="E53" i="13"/>
  <c r="D53" i="13"/>
  <c r="C53" i="13"/>
  <c r="V52" i="13"/>
  <c r="U52" i="13"/>
  <c r="T52" i="13"/>
  <c r="S52" i="13"/>
  <c r="R52" i="13"/>
  <c r="Q52" i="13"/>
  <c r="P52" i="13"/>
  <c r="O52" i="13"/>
  <c r="N52" i="13"/>
  <c r="M52" i="13"/>
  <c r="L52" i="13"/>
  <c r="K52" i="13"/>
  <c r="J52" i="13"/>
  <c r="I52" i="13"/>
  <c r="H52" i="13"/>
  <c r="G52" i="13"/>
  <c r="F52" i="13"/>
  <c r="E52" i="13"/>
  <c r="D52" i="13"/>
  <c r="C52" i="13"/>
  <c r="V51" i="13"/>
  <c r="U51" i="13"/>
  <c r="T51" i="13"/>
  <c r="S51" i="13"/>
  <c r="R51" i="13"/>
  <c r="Q51" i="13"/>
  <c r="P51" i="13"/>
  <c r="O51" i="13"/>
  <c r="N51" i="13"/>
  <c r="M51" i="13"/>
  <c r="L51" i="13"/>
  <c r="K51" i="13"/>
  <c r="J51" i="13"/>
  <c r="I51" i="13"/>
  <c r="H51" i="13"/>
  <c r="G51" i="13"/>
  <c r="F51" i="13"/>
  <c r="E51" i="13"/>
  <c r="D51" i="13"/>
  <c r="C51" i="13"/>
  <c r="B55" i="13"/>
  <c r="B54" i="13"/>
  <c r="B53" i="13"/>
  <c r="B52" i="13"/>
  <c r="B51" i="13"/>
  <c r="A55" i="13"/>
  <c r="A54" i="13"/>
  <c r="A53" i="13"/>
  <c r="A52" i="13"/>
  <c r="A51" i="13"/>
  <c r="V48" i="13"/>
  <c r="U48" i="13"/>
  <c r="T48" i="13"/>
  <c r="S48" i="13"/>
  <c r="R48" i="13"/>
  <c r="Q48" i="13"/>
  <c r="P48" i="13"/>
  <c r="O48" i="13"/>
  <c r="N48" i="13"/>
  <c r="M48" i="13"/>
  <c r="L48" i="13"/>
  <c r="K48" i="13"/>
  <c r="J48" i="13"/>
  <c r="I48" i="13"/>
  <c r="H48" i="13"/>
  <c r="G48" i="13"/>
  <c r="F48" i="13"/>
  <c r="E48" i="13"/>
  <c r="D48" i="13"/>
  <c r="C48" i="13"/>
  <c r="V47" i="13"/>
  <c r="U47" i="13"/>
  <c r="T47" i="13"/>
  <c r="S47" i="13"/>
  <c r="R47" i="13"/>
  <c r="Q47" i="13"/>
  <c r="P47" i="13"/>
  <c r="O47" i="13"/>
  <c r="N47" i="13"/>
  <c r="M47" i="13"/>
  <c r="L47" i="13"/>
  <c r="K47" i="13"/>
  <c r="J47" i="13"/>
  <c r="I47" i="13"/>
  <c r="H47" i="13"/>
  <c r="G47" i="13"/>
  <c r="F47" i="13"/>
  <c r="E47" i="13"/>
  <c r="D47" i="13"/>
  <c r="C47" i="13"/>
  <c r="V46" i="13"/>
  <c r="U46" i="13"/>
  <c r="T46" i="13"/>
  <c r="S46" i="13"/>
  <c r="R46" i="13"/>
  <c r="Q46" i="13"/>
  <c r="P46" i="13"/>
  <c r="O46" i="13"/>
  <c r="N46" i="13"/>
  <c r="M46" i="13"/>
  <c r="L46" i="13"/>
  <c r="K46" i="13"/>
  <c r="J46" i="13"/>
  <c r="I46" i="13"/>
  <c r="H46" i="13"/>
  <c r="G46" i="13"/>
  <c r="F46" i="13"/>
  <c r="E46" i="13"/>
  <c r="D46" i="13"/>
  <c r="C46" i="13"/>
  <c r="V45" i="13"/>
  <c r="U45" i="13"/>
  <c r="T45" i="13"/>
  <c r="S45" i="13"/>
  <c r="R45" i="13"/>
  <c r="Q45" i="13"/>
  <c r="P45" i="13"/>
  <c r="O45" i="13"/>
  <c r="N45" i="13"/>
  <c r="M45" i="13"/>
  <c r="L45" i="13"/>
  <c r="K45" i="13"/>
  <c r="J45" i="13"/>
  <c r="I45" i="13"/>
  <c r="H45" i="13"/>
  <c r="G45" i="13"/>
  <c r="F45" i="13"/>
  <c r="E45" i="13"/>
  <c r="D45" i="13"/>
  <c r="C45" i="13"/>
  <c r="V44" i="13"/>
  <c r="U44" i="13"/>
  <c r="T44" i="13"/>
  <c r="S44" i="13"/>
  <c r="R44" i="13"/>
  <c r="Q44" i="13"/>
  <c r="P44" i="13"/>
  <c r="O44" i="13"/>
  <c r="N44" i="13"/>
  <c r="M44" i="13"/>
  <c r="L44" i="13"/>
  <c r="K44" i="13"/>
  <c r="J44" i="13"/>
  <c r="I44" i="13"/>
  <c r="H44" i="13"/>
  <c r="G44" i="13"/>
  <c r="F44" i="13"/>
  <c r="E44" i="13"/>
  <c r="D44" i="13"/>
  <c r="C44" i="13"/>
  <c r="B48" i="13"/>
  <c r="B47" i="13"/>
  <c r="B46" i="13"/>
  <c r="B45" i="13"/>
  <c r="B44" i="13"/>
  <c r="A48" i="13"/>
  <c r="A47" i="13"/>
  <c r="A46" i="13"/>
  <c r="A45" i="13"/>
  <c r="A44" i="13"/>
  <c r="U41" i="13"/>
  <c r="T41" i="13"/>
  <c r="S41" i="13"/>
  <c r="R41" i="13"/>
  <c r="Q41" i="13"/>
  <c r="P41" i="13"/>
  <c r="O41" i="13"/>
  <c r="N41" i="13"/>
  <c r="M41" i="13"/>
  <c r="L41" i="13"/>
  <c r="K41" i="13"/>
  <c r="J41" i="13"/>
  <c r="I41" i="13"/>
  <c r="H41" i="13"/>
  <c r="G41" i="13"/>
  <c r="F41" i="13"/>
  <c r="E41" i="13"/>
  <c r="D41" i="13"/>
  <c r="C41" i="13"/>
  <c r="U40" i="13"/>
  <c r="T40" i="13"/>
  <c r="S40" i="13"/>
  <c r="R40" i="13"/>
  <c r="Q40" i="13"/>
  <c r="P40" i="13"/>
  <c r="O40" i="13"/>
  <c r="N40" i="13"/>
  <c r="M40" i="13"/>
  <c r="L40" i="13"/>
  <c r="K40" i="13"/>
  <c r="J40" i="13"/>
  <c r="I40" i="13"/>
  <c r="H40" i="13"/>
  <c r="G40" i="13"/>
  <c r="F40" i="13"/>
  <c r="E40" i="13"/>
  <c r="D40" i="13"/>
  <c r="C40" i="13"/>
  <c r="U39" i="13"/>
  <c r="T39" i="13"/>
  <c r="S39" i="13"/>
  <c r="R39" i="13"/>
  <c r="Q39" i="13"/>
  <c r="P39" i="13"/>
  <c r="O39" i="13"/>
  <c r="N39" i="13"/>
  <c r="M39" i="13"/>
  <c r="L39" i="13"/>
  <c r="K39" i="13"/>
  <c r="J39" i="13"/>
  <c r="I39" i="13"/>
  <c r="H39" i="13"/>
  <c r="G39" i="13"/>
  <c r="F39" i="13"/>
  <c r="E39" i="13"/>
  <c r="D39" i="13"/>
  <c r="C39" i="13"/>
  <c r="U38" i="13"/>
  <c r="T38" i="13"/>
  <c r="S38" i="13"/>
  <c r="R38" i="13"/>
  <c r="Q38" i="13"/>
  <c r="P38" i="13"/>
  <c r="O38" i="13"/>
  <c r="N38" i="13"/>
  <c r="M38" i="13"/>
  <c r="L38" i="13"/>
  <c r="K38" i="13"/>
  <c r="J38" i="13"/>
  <c r="I38" i="13"/>
  <c r="H38" i="13"/>
  <c r="G38" i="13"/>
  <c r="F38" i="13"/>
  <c r="E38" i="13"/>
  <c r="D38" i="13"/>
  <c r="C38" i="13"/>
  <c r="U37" i="13"/>
  <c r="T37" i="13"/>
  <c r="S37" i="13"/>
  <c r="R37" i="13"/>
  <c r="Q37" i="13"/>
  <c r="P37" i="13"/>
  <c r="O37" i="13"/>
  <c r="N37" i="13"/>
  <c r="M37" i="13"/>
  <c r="L37" i="13"/>
  <c r="K37" i="13"/>
  <c r="J37" i="13"/>
  <c r="I37" i="13"/>
  <c r="H37" i="13"/>
  <c r="G37" i="13"/>
  <c r="F37" i="13"/>
  <c r="E37" i="13"/>
  <c r="D37" i="13"/>
  <c r="C37" i="13"/>
  <c r="B41" i="13"/>
  <c r="B40" i="13"/>
  <c r="B39" i="13"/>
  <c r="B38" i="13"/>
  <c r="B37" i="13"/>
  <c r="A41" i="13"/>
  <c r="A40" i="13"/>
  <c r="A39" i="13"/>
  <c r="A38" i="13"/>
  <c r="A37" i="13"/>
  <c r="V34" i="13"/>
  <c r="U34" i="13"/>
  <c r="T34" i="13"/>
  <c r="S34" i="13"/>
  <c r="R34" i="13"/>
  <c r="Q34" i="13"/>
  <c r="P34" i="13"/>
  <c r="O34" i="13"/>
  <c r="N34" i="13"/>
  <c r="M34" i="13"/>
  <c r="L34" i="13"/>
  <c r="K34" i="13"/>
  <c r="J34" i="13"/>
  <c r="I34" i="13"/>
  <c r="H34" i="13"/>
  <c r="G34" i="13"/>
  <c r="F34" i="13"/>
  <c r="E34" i="13"/>
  <c r="D34" i="13"/>
  <c r="C34" i="13"/>
  <c r="V33" i="13"/>
  <c r="U33" i="13"/>
  <c r="T33" i="13"/>
  <c r="S33" i="13"/>
  <c r="R33" i="13"/>
  <c r="Q33" i="13"/>
  <c r="P33" i="13"/>
  <c r="O33" i="13"/>
  <c r="N33" i="13"/>
  <c r="M33" i="13"/>
  <c r="L33" i="13"/>
  <c r="K33" i="13"/>
  <c r="J33" i="13"/>
  <c r="I33" i="13"/>
  <c r="H33" i="13"/>
  <c r="G33" i="13"/>
  <c r="F33" i="13"/>
  <c r="E33" i="13"/>
  <c r="D33" i="13"/>
  <c r="C33" i="13"/>
  <c r="V32" i="13"/>
  <c r="U32" i="13"/>
  <c r="T32" i="13"/>
  <c r="S32" i="13"/>
  <c r="R32" i="13"/>
  <c r="Q32" i="13"/>
  <c r="P32" i="13"/>
  <c r="O32" i="13"/>
  <c r="N32" i="13"/>
  <c r="M32" i="13"/>
  <c r="L32" i="13"/>
  <c r="K32" i="13"/>
  <c r="J32" i="13"/>
  <c r="I32" i="13"/>
  <c r="H32" i="13"/>
  <c r="G32" i="13"/>
  <c r="F32" i="13"/>
  <c r="E32" i="13"/>
  <c r="D32" i="13"/>
  <c r="C32" i="13"/>
  <c r="V31" i="13"/>
  <c r="U31" i="13"/>
  <c r="T31" i="13"/>
  <c r="S31" i="13"/>
  <c r="R31" i="13"/>
  <c r="Q31" i="13"/>
  <c r="P31" i="13"/>
  <c r="O31" i="13"/>
  <c r="N31" i="13"/>
  <c r="M31" i="13"/>
  <c r="L31" i="13"/>
  <c r="K31" i="13"/>
  <c r="J31" i="13"/>
  <c r="I31" i="13"/>
  <c r="H31" i="13"/>
  <c r="G31" i="13"/>
  <c r="F31" i="13"/>
  <c r="E31" i="13"/>
  <c r="D31" i="13"/>
  <c r="C31" i="13"/>
  <c r="V30" i="13"/>
  <c r="U30" i="13"/>
  <c r="T30" i="13"/>
  <c r="S30" i="13"/>
  <c r="R30" i="13"/>
  <c r="Q30" i="13"/>
  <c r="P30" i="13"/>
  <c r="O30" i="13"/>
  <c r="N30" i="13"/>
  <c r="M30" i="13"/>
  <c r="L30" i="13"/>
  <c r="K30" i="13"/>
  <c r="J30" i="13"/>
  <c r="I30" i="13"/>
  <c r="H30" i="13"/>
  <c r="G30" i="13"/>
  <c r="F30" i="13"/>
  <c r="E30" i="13"/>
  <c r="D30" i="13"/>
  <c r="C30" i="13"/>
  <c r="B34" i="13"/>
  <c r="A34" i="13"/>
  <c r="B33" i="13"/>
  <c r="A33" i="13"/>
  <c r="B32" i="13"/>
  <c r="A32" i="13"/>
  <c r="B31" i="13"/>
  <c r="A31" i="13"/>
  <c r="B30" i="13"/>
  <c r="A30" i="13"/>
  <c r="A19" i="15"/>
  <c r="A18" i="15"/>
  <c r="A17" i="15"/>
  <c r="A16" i="15"/>
  <c r="A15" i="15"/>
  <c r="A14" i="15"/>
  <c r="A13" i="15"/>
  <c r="A10" i="15"/>
  <c r="A9" i="15"/>
  <c r="A8" i="15"/>
  <c r="A7" i="15"/>
  <c r="A6" i="15"/>
  <c r="A5" i="15"/>
  <c r="A4" i="15"/>
  <c r="T27" i="13"/>
  <c r="A27" i="13"/>
  <c r="A26" i="13"/>
  <c r="A25" i="13"/>
  <c r="A24" i="13"/>
  <c r="A21" i="13"/>
  <c r="A20" i="13"/>
  <c r="A19" i="13"/>
  <c r="A18" i="13"/>
  <c r="A15" i="13"/>
  <c r="A14" i="13"/>
  <c r="A13" i="13"/>
  <c r="A12" i="13"/>
  <c r="A11" i="13"/>
  <c r="V8" i="13"/>
  <c r="U8" i="13"/>
  <c r="T8" i="13"/>
  <c r="S8" i="13"/>
  <c r="R8" i="13"/>
  <c r="Q8" i="13"/>
  <c r="P8" i="13"/>
  <c r="O8" i="13"/>
  <c r="N8" i="13"/>
  <c r="M8" i="13"/>
  <c r="L8" i="13"/>
  <c r="K8" i="13"/>
  <c r="J8" i="13"/>
  <c r="I8" i="13"/>
  <c r="H8" i="13"/>
  <c r="G8" i="13"/>
  <c r="F8" i="13"/>
  <c r="E8" i="13"/>
  <c r="D8" i="13"/>
  <c r="C8" i="13"/>
  <c r="V7" i="13"/>
  <c r="U7" i="13"/>
  <c r="T7" i="13"/>
  <c r="S7" i="13"/>
  <c r="R7" i="13"/>
  <c r="Q7" i="13"/>
  <c r="P7" i="13"/>
  <c r="O7" i="13"/>
  <c r="N7" i="13"/>
  <c r="M7" i="13"/>
  <c r="L7" i="13"/>
  <c r="K7" i="13"/>
  <c r="J7" i="13"/>
  <c r="I7" i="13"/>
  <c r="H7" i="13"/>
  <c r="G7" i="13"/>
  <c r="F7" i="13"/>
  <c r="E7" i="13"/>
  <c r="D7" i="13"/>
  <c r="C7" i="13"/>
  <c r="V6" i="13"/>
  <c r="U6" i="13"/>
  <c r="T6" i="13"/>
  <c r="S6" i="13"/>
  <c r="R6" i="13"/>
  <c r="Q6" i="13"/>
  <c r="P6" i="13"/>
  <c r="O6" i="13"/>
  <c r="N6" i="13"/>
  <c r="M6" i="13"/>
  <c r="L6" i="13"/>
  <c r="K6" i="13"/>
  <c r="J6" i="13"/>
  <c r="I6" i="13"/>
  <c r="H6" i="13"/>
  <c r="G6" i="13"/>
  <c r="F6" i="13"/>
  <c r="E6" i="13"/>
  <c r="D6" i="13"/>
  <c r="C6" i="13"/>
  <c r="V5" i="13"/>
  <c r="U5" i="13"/>
  <c r="T5" i="13"/>
  <c r="S5" i="13"/>
  <c r="R5" i="13"/>
  <c r="Q5" i="13"/>
  <c r="P5" i="13"/>
  <c r="O5" i="13"/>
  <c r="N5" i="13"/>
  <c r="M5" i="13"/>
  <c r="L5" i="13"/>
  <c r="K5" i="13"/>
  <c r="J5" i="13"/>
  <c r="I5" i="13"/>
  <c r="H5" i="13"/>
  <c r="G5" i="13"/>
  <c r="F5" i="13"/>
  <c r="E5" i="13"/>
  <c r="D5" i="13"/>
  <c r="C5" i="13"/>
  <c r="V4" i="13"/>
  <c r="U4" i="13"/>
  <c r="T4" i="13"/>
  <c r="S4" i="13"/>
  <c r="R4" i="13"/>
  <c r="Q4" i="13"/>
  <c r="P4" i="13"/>
  <c r="O4" i="13"/>
  <c r="N4" i="13"/>
  <c r="M4" i="13"/>
  <c r="L4" i="13"/>
  <c r="K4" i="13"/>
  <c r="J4" i="13"/>
  <c r="I4" i="13"/>
  <c r="H4" i="13"/>
  <c r="G4" i="13"/>
  <c r="F4" i="13"/>
  <c r="E4" i="13"/>
  <c r="D4" i="13"/>
  <c r="C4" i="13"/>
  <c r="A8" i="13"/>
  <c r="A7" i="13"/>
  <c r="A6" i="13"/>
  <c r="A5" i="13"/>
  <c r="A4" i="13"/>
  <c r="B8" i="13"/>
  <c r="B7" i="13"/>
  <c r="B6" i="13"/>
  <c r="B5" i="13"/>
  <c r="B4" i="13"/>
  <c r="V8" i="14"/>
  <c r="U8" i="14"/>
  <c r="T8" i="14"/>
  <c r="S8" i="14"/>
  <c r="R8" i="14"/>
  <c r="P8" i="14"/>
  <c r="O8" i="14"/>
  <c r="N8" i="14"/>
  <c r="M8" i="14"/>
  <c r="L8" i="14"/>
  <c r="I8" i="14"/>
  <c r="H8" i="14"/>
  <c r="G8" i="14"/>
  <c r="F8" i="14"/>
  <c r="E8" i="14"/>
  <c r="D8" i="14"/>
  <c r="C8" i="14"/>
  <c r="V7" i="14"/>
  <c r="U7" i="14"/>
  <c r="T7" i="14"/>
  <c r="S7" i="14"/>
  <c r="R7" i="14"/>
  <c r="P7" i="14"/>
  <c r="O7" i="14"/>
  <c r="N7" i="14"/>
  <c r="M7" i="14"/>
  <c r="L7" i="14"/>
  <c r="I7" i="14"/>
  <c r="H7" i="14"/>
  <c r="G7" i="14"/>
  <c r="F7" i="14"/>
  <c r="E7" i="14"/>
  <c r="D7" i="14"/>
  <c r="C7" i="14"/>
  <c r="V6" i="14"/>
  <c r="U6" i="14"/>
  <c r="T6" i="14"/>
  <c r="S6" i="14"/>
  <c r="R6" i="14"/>
  <c r="P6" i="14"/>
  <c r="O6" i="14"/>
  <c r="N6" i="14"/>
  <c r="M6" i="14"/>
  <c r="L6" i="14"/>
  <c r="I6" i="14"/>
  <c r="H6" i="14"/>
  <c r="G6" i="14"/>
  <c r="F6" i="14"/>
  <c r="E6" i="14"/>
  <c r="D6" i="14"/>
  <c r="C6" i="14"/>
  <c r="V5" i="14"/>
  <c r="U5" i="14"/>
  <c r="T5" i="14"/>
  <c r="S5" i="14"/>
  <c r="R5" i="14"/>
  <c r="P5" i="14"/>
  <c r="O5" i="14"/>
  <c r="N5" i="14"/>
  <c r="M5" i="14"/>
  <c r="L5" i="14"/>
  <c r="I5" i="14"/>
  <c r="H5" i="14"/>
  <c r="G5" i="14"/>
  <c r="F5" i="14"/>
  <c r="E5" i="14"/>
  <c r="D5" i="14"/>
  <c r="C5" i="14"/>
  <c r="V4" i="14"/>
  <c r="U4" i="14"/>
  <c r="T4" i="14"/>
  <c r="S4" i="14"/>
  <c r="R4" i="14"/>
  <c r="P4" i="14"/>
  <c r="O4" i="14"/>
  <c r="N4" i="14"/>
  <c r="M4" i="14"/>
  <c r="L4" i="14"/>
  <c r="I4" i="14"/>
  <c r="H4" i="14"/>
  <c r="G4" i="14"/>
  <c r="F4" i="14"/>
  <c r="E4" i="14"/>
  <c r="D4" i="14"/>
  <c r="C4" i="14"/>
  <c r="B8" i="14"/>
  <c r="B7" i="14"/>
  <c r="B6" i="14"/>
  <c r="B5" i="14"/>
  <c r="B4" i="14"/>
  <c r="A8" i="14"/>
  <c r="A7" i="14"/>
  <c r="A6" i="14"/>
  <c r="A5" i="14"/>
  <c r="A4" i="14"/>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C7" i="12"/>
  <c r="V6" i="12"/>
  <c r="U6" i="12"/>
  <c r="T6" i="12"/>
  <c r="S6" i="12"/>
  <c r="R6" i="12"/>
  <c r="Q6" i="12"/>
  <c r="P6" i="12"/>
  <c r="O6" i="12"/>
  <c r="N6" i="12"/>
  <c r="M6" i="12"/>
  <c r="L6" i="12"/>
  <c r="K6" i="12"/>
  <c r="J6" i="12"/>
  <c r="I6" i="12"/>
  <c r="H6" i="12"/>
  <c r="G6" i="12"/>
  <c r="F6" i="12"/>
  <c r="E6" i="12"/>
  <c r="D6" i="12"/>
  <c r="C6" i="12"/>
  <c r="V5" i="12"/>
  <c r="U5" i="12"/>
  <c r="T5" i="12"/>
  <c r="S5" i="12"/>
  <c r="R5" i="12"/>
  <c r="Q5" i="12"/>
  <c r="P5" i="12"/>
  <c r="O5" i="12"/>
  <c r="N5" i="12"/>
  <c r="M5" i="12"/>
  <c r="L5" i="12"/>
  <c r="K5" i="12"/>
  <c r="J5" i="12"/>
  <c r="I5" i="12"/>
  <c r="H5" i="12"/>
  <c r="G5" i="12"/>
  <c r="F5" i="12"/>
  <c r="E5" i="12"/>
  <c r="D5" i="12"/>
  <c r="C5" i="12"/>
  <c r="B15" i="12"/>
  <c r="B14" i="12"/>
  <c r="B13" i="12"/>
  <c r="B12" i="12"/>
  <c r="A15" i="12"/>
  <c r="A14" i="12"/>
  <c r="A13" i="12"/>
  <c r="A12" i="12"/>
  <c r="B8" i="12"/>
  <c r="B7" i="12"/>
  <c r="A7" i="12"/>
  <c r="B6" i="12"/>
  <c r="B5" i="12"/>
  <c r="A5" i="12"/>
  <c r="A8" i="12"/>
  <c r="A6" i="12"/>
  <c r="A11" i="12"/>
  <c r="K26" i="16" l="1"/>
  <c r="Y40" i="18"/>
  <c r="X40" i="18" s="1"/>
  <c r="Y29" i="18"/>
  <c r="X29" i="18" s="1"/>
  <c r="Y67" i="18"/>
  <c r="X67" i="18" s="1"/>
  <c r="Y90" i="17"/>
  <c r="X90" i="17" s="1"/>
  <c r="Y97" i="17"/>
  <c r="X97" i="17" s="1"/>
  <c r="AA4" i="25"/>
  <c r="Z4" i="25" s="1"/>
  <c r="AA16" i="25"/>
  <c r="Z16" i="25" s="1"/>
  <c r="AA34" i="23"/>
  <c r="Z34" i="23" s="1"/>
  <c r="AA28" i="8"/>
  <c r="Z28" i="8" s="1"/>
  <c r="AA18" i="18"/>
  <c r="Z18" i="18" s="1"/>
  <c r="Y28" i="18"/>
  <c r="X28" i="18" s="1"/>
  <c r="Y5" i="22"/>
  <c r="X5" i="22" s="1"/>
  <c r="Y70" i="18"/>
  <c r="X70" i="18" s="1"/>
  <c r="Y8" i="23"/>
  <c r="X8" i="23" s="1"/>
  <c r="AA45" i="18"/>
  <c r="Z45" i="18" s="1"/>
  <c r="AA21" i="25"/>
  <c r="Z21" i="25" s="1"/>
  <c r="Y23" i="16"/>
  <c r="X23" i="16" s="1"/>
  <c r="Y29" i="20"/>
  <c r="X29" i="20" s="1"/>
  <c r="Y17" i="22"/>
  <c r="X17" i="22" s="1"/>
  <c r="Y25" i="23"/>
  <c r="X25" i="23" s="1"/>
  <c r="AA33" i="23"/>
  <c r="Z33" i="23" s="1"/>
  <c r="AA5" i="25"/>
  <c r="Z5" i="25" s="1"/>
  <c r="Y9" i="25"/>
  <c r="X9" i="25" s="1"/>
  <c r="AA11" i="25"/>
  <c r="Z11" i="25" s="1"/>
  <c r="AA15" i="25"/>
  <c r="Z15" i="25" s="1"/>
  <c r="AA9" i="25"/>
  <c r="Z9" i="25" s="1"/>
  <c r="AA10" i="16"/>
  <c r="Z10" i="16" s="1"/>
  <c r="AA41" i="16"/>
  <c r="Z41" i="16" s="1"/>
  <c r="AA25" i="8"/>
  <c r="Z25" i="8" s="1"/>
  <c r="Y33" i="18"/>
  <c r="X33" i="18" s="1"/>
  <c r="AA67" i="7"/>
  <c r="Z67" i="7" s="1"/>
  <c r="Y25" i="18"/>
  <c r="X25" i="18" s="1"/>
  <c r="AA58" i="7"/>
  <c r="Z58" i="7" s="1"/>
  <c r="AA60" i="7"/>
  <c r="Z60" i="7" s="1"/>
  <c r="AA7" i="26"/>
  <c r="Z7" i="26" s="1"/>
  <c r="AA17" i="16"/>
  <c r="Z17" i="16" s="1"/>
  <c r="AA37" i="16"/>
  <c r="Z37" i="16" s="1"/>
  <c r="AA51" i="16"/>
  <c r="Z51" i="16" s="1"/>
  <c r="AA42" i="18"/>
  <c r="Z42" i="18" s="1"/>
  <c r="AA27" i="8"/>
  <c r="Z27" i="8" s="1"/>
  <c r="AA29" i="25"/>
  <c r="Z29" i="25" s="1"/>
  <c r="AA33" i="18"/>
  <c r="Z33" i="18" s="1"/>
  <c r="Y18" i="18"/>
  <c r="X18" i="18" s="1"/>
  <c r="AA90" i="17"/>
  <c r="Z90" i="17" s="1"/>
  <c r="Y98" i="17"/>
  <c r="X98" i="17" s="1"/>
  <c r="Y44" i="19"/>
  <c r="X44" i="19" s="1"/>
  <c r="AA5" i="16"/>
  <c r="Z5" i="16" s="1"/>
  <c r="AA7" i="16"/>
  <c r="Z7" i="16" s="1"/>
  <c r="AA12" i="16"/>
  <c r="Z12" i="16" s="1"/>
  <c r="AA13" i="16"/>
  <c r="Z13" i="16" s="1"/>
  <c r="AA16" i="16"/>
  <c r="Z16" i="16" s="1"/>
  <c r="Y22" i="16"/>
  <c r="X22" i="16" s="1"/>
  <c r="Y24" i="16"/>
  <c r="X24" i="16" s="1"/>
  <c r="AA28" i="16"/>
  <c r="Z28" i="16" s="1"/>
  <c r="Y30" i="16"/>
  <c r="X30" i="16" s="1"/>
  <c r="AA34" i="16"/>
  <c r="Z34" i="16" s="1"/>
  <c r="Y37" i="16"/>
  <c r="X37" i="16" s="1"/>
  <c r="AA42" i="16"/>
  <c r="Z42" i="16" s="1"/>
  <c r="Y44" i="16"/>
  <c r="X44" i="16" s="1"/>
  <c r="AA45" i="16"/>
  <c r="Z45" i="16" s="1"/>
  <c r="Y48" i="16"/>
  <c r="X48" i="16" s="1"/>
  <c r="Y50" i="16"/>
  <c r="X50" i="16" s="1"/>
  <c r="Y54" i="16"/>
  <c r="X54" i="16" s="1"/>
  <c r="AA55" i="16"/>
  <c r="Z55" i="16" s="1"/>
  <c r="Y21" i="18"/>
  <c r="X21" i="18" s="1"/>
  <c r="AA40" i="18"/>
  <c r="Z40" i="18" s="1"/>
  <c r="Y45" i="18"/>
  <c r="X45" i="18" s="1"/>
  <c r="Y48" i="18"/>
  <c r="X48" i="18" s="1"/>
  <c r="AA67" i="18"/>
  <c r="Z67" i="18" s="1"/>
  <c r="Y85" i="18"/>
  <c r="X85" i="18" s="1"/>
  <c r="AA87" i="18"/>
  <c r="Z87" i="18" s="1"/>
  <c r="AA6" i="22"/>
  <c r="Z6" i="22" s="1"/>
  <c r="AA8" i="22"/>
  <c r="Z8" i="22" s="1"/>
  <c r="AA12" i="22"/>
  <c r="Z12" i="22" s="1"/>
  <c r="AA14" i="22"/>
  <c r="Z14" i="22" s="1"/>
  <c r="AA18" i="22"/>
  <c r="Z18" i="22" s="1"/>
  <c r="AA20" i="22"/>
  <c r="Z20" i="22" s="1"/>
  <c r="AA24" i="22"/>
  <c r="Z24" i="22" s="1"/>
  <c r="AA26" i="22"/>
  <c r="Z26" i="22" s="1"/>
  <c r="AA20" i="23"/>
  <c r="Z20" i="23" s="1"/>
  <c r="Y13" i="23"/>
  <c r="X13" i="23" s="1"/>
  <c r="AA15" i="23"/>
  <c r="Z15" i="23" s="1"/>
  <c r="A82" i="7"/>
  <c r="A76" i="7"/>
  <c r="A83" i="7" s="1"/>
  <c r="AA66" i="7"/>
  <c r="Z66" i="7" s="1"/>
  <c r="Y7" i="26"/>
  <c r="X7" i="26" s="1"/>
  <c r="Y66" i="7"/>
  <c r="X66" i="7" s="1"/>
  <c r="AA31" i="25"/>
  <c r="Z31" i="25" s="1"/>
  <c r="AA19" i="25"/>
  <c r="Z19" i="25" s="1"/>
  <c r="AA57" i="16"/>
  <c r="Z57" i="16" s="1"/>
  <c r="AA29" i="18"/>
  <c r="Z29" i="18" s="1"/>
  <c r="AA46" i="18"/>
  <c r="Z46" i="18" s="1"/>
  <c r="AA70" i="18"/>
  <c r="Z70" i="18" s="1"/>
  <c r="AA84" i="18"/>
  <c r="Z84" i="18" s="1"/>
  <c r="Y28" i="20"/>
  <c r="X28" i="20" s="1"/>
  <c r="Y28" i="8"/>
  <c r="X28" i="8" s="1"/>
  <c r="AA38" i="13"/>
  <c r="Z38" i="13" s="1"/>
  <c r="Y24" i="22"/>
  <c r="X24" i="22" s="1"/>
  <c r="AA5" i="23"/>
  <c r="Z5" i="23" s="1"/>
  <c r="AA7" i="23"/>
  <c r="Z7" i="23" s="1"/>
  <c r="Y33" i="23"/>
  <c r="X33" i="23" s="1"/>
  <c r="AA12" i="23"/>
  <c r="Z12" i="23" s="1"/>
  <c r="AA14" i="23"/>
  <c r="Z14" i="23" s="1"/>
  <c r="AA59" i="7"/>
  <c r="Z59" i="7" s="1"/>
  <c r="AA61" i="7"/>
  <c r="Z61" i="7" s="1"/>
  <c r="Y68" i="7"/>
  <c r="X68" i="7" s="1"/>
  <c r="H15" i="29"/>
  <c r="E14" i="29"/>
  <c r="P14" i="29"/>
  <c r="C15" i="29"/>
  <c r="K14" i="29"/>
  <c r="N14" i="29"/>
  <c r="D15" i="29"/>
  <c r="D14" i="29"/>
  <c r="U14" i="29"/>
  <c r="B15" i="29"/>
  <c r="M14" i="29"/>
  <c r="V12" i="29"/>
  <c r="I15" i="29"/>
  <c r="T15" i="29"/>
  <c r="L15" i="29"/>
  <c r="R14" i="29"/>
  <c r="N15" i="29"/>
  <c r="Q15" i="29"/>
  <c r="U15" i="29"/>
  <c r="E15" i="29"/>
  <c r="J14" i="29"/>
  <c r="F14" i="29"/>
  <c r="Q14" i="29"/>
  <c r="S14" i="29"/>
  <c r="H14" i="29"/>
  <c r="I14" i="29"/>
  <c r="S15" i="29"/>
  <c r="P15" i="29"/>
  <c r="F15" i="29"/>
  <c r="B14" i="29"/>
  <c r="C14" i="29"/>
  <c r="M15" i="29"/>
  <c r="L14" i="29"/>
  <c r="V14" i="29"/>
  <c r="AA6" i="28"/>
  <c r="Z6" i="28" s="1"/>
  <c r="AA8" i="28"/>
  <c r="Z8" i="28" s="1"/>
  <c r="Y5" i="28"/>
  <c r="X5" i="28" s="1"/>
  <c r="AA7" i="28"/>
  <c r="Z7" i="28" s="1"/>
  <c r="AA5" i="28"/>
  <c r="Z5" i="28" s="1"/>
  <c r="Y8" i="28"/>
  <c r="X8" i="28" s="1"/>
  <c r="AA9" i="28"/>
  <c r="Z9" i="28" s="1"/>
  <c r="H9" i="29"/>
  <c r="J9" i="29"/>
  <c r="Y6" i="28"/>
  <c r="X6" i="28" s="1"/>
  <c r="Y9" i="28"/>
  <c r="X9" i="28" s="1"/>
  <c r="Y7" i="28"/>
  <c r="X7" i="28" s="1"/>
  <c r="K5" i="29"/>
  <c r="H6" i="29"/>
  <c r="J5" i="29"/>
  <c r="H5" i="29"/>
  <c r="J6" i="29"/>
  <c r="V3" i="29"/>
  <c r="I3" i="29"/>
  <c r="AA18" i="16"/>
  <c r="Z18" i="16" s="1"/>
  <c r="Y18" i="16"/>
  <c r="X18" i="16" s="1"/>
  <c r="AA38" i="16"/>
  <c r="Z38" i="16" s="1"/>
  <c r="Y38" i="16"/>
  <c r="X38" i="16" s="1"/>
  <c r="AA56" i="16"/>
  <c r="Z56" i="16" s="1"/>
  <c r="Y56" i="16"/>
  <c r="X56" i="16" s="1"/>
  <c r="AA5" i="12"/>
  <c r="Z5" i="12" s="1"/>
  <c r="Y7" i="12"/>
  <c r="X7" i="12" s="1"/>
  <c r="Y12" i="12"/>
  <c r="X12" i="12" s="1"/>
  <c r="Y14" i="12"/>
  <c r="X14" i="12" s="1"/>
  <c r="AA4" i="13"/>
  <c r="Z4" i="13" s="1"/>
  <c r="AA6" i="13"/>
  <c r="Z6" i="13" s="1"/>
  <c r="AA37" i="13"/>
  <c r="Z37" i="13" s="1"/>
  <c r="Y40" i="13"/>
  <c r="X40" i="13" s="1"/>
  <c r="Y13" i="16"/>
  <c r="X13" i="16" s="1"/>
  <c r="AA30" i="16"/>
  <c r="Z30" i="16" s="1"/>
  <c r="AA48" i="16"/>
  <c r="Z48" i="16" s="1"/>
  <c r="AA20" i="18"/>
  <c r="Z20" i="18" s="1"/>
  <c r="AA22" i="18"/>
  <c r="Z22" i="18" s="1"/>
  <c r="Y22" i="18"/>
  <c r="X22" i="18" s="1"/>
  <c r="AA26" i="18"/>
  <c r="Z26" i="18" s="1"/>
  <c r="AA28" i="18"/>
  <c r="Z28" i="18" s="1"/>
  <c r="AA32" i="18"/>
  <c r="Z32" i="18" s="1"/>
  <c r="Y32" i="18"/>
  <c r="X32" i="18" s="1"/>
  <c r="AA34" i="18"/>
  <c r="Z34" i="18" s="1"/>
  <c r="Y34" i="18"/>
  <c r="X34" i="18" s="1"/>
  <c r="AA36" i="18"/>
  <c r="Z36" i="18" s="1"/>
  <c r="Y20" i="18"/>
  <c r="X20" i="18" s="1"/>
  <c r="AA65" i="18"/>
  <c r="Z65" i="18" s="1"/>
  <c r="AA69" i="18"/>
  <c r="Z69" i="18" s="1"/>
  <c r="Y83" i="18"/>
  <c r="X83" i="18" s="1"/>
  <c r="AA85" i="18"/>
  <c r="Z85" i="18" s="1"/>
  <c r="Y87" i="18"/>
  <c r="X87" i="18" s="1"/>
  <c r="AA97" i="17"/>
  <c r="Z97" i="17" s="1"/>
  <c r="AA21" i="19"/>
  <c r="Z21" i="19" s="1"/>
  <c r="AA12" i="12"/>
  <c r="Z12" i="12" s="1"/>
  <c r="AA14" i="12"/>
  <c r="Z14" i="12" s="1"/>
  <c r="AA31" i="13"/>
  <c r="Z31" i="13" s="1"/>
  <c r="AA33" i="13"/>
  <c r="Z33" i="13" s="1"/>
  <c r="AA39" i="13"/>
  <c r="Z39" i="13" s="1"/>
  <c r="Y16" i="16"/>
  <c r="X16" i="16" s="1"/>
  <c r="AA24" i="16"/>
  <c r="Z24" i="16" s="1"/>
  <c r="Y34" i="16"/>
  <c r="X34" i="16" s="1"/>
  <c r="Y57" i="16"/>
  <c r="X57" i="16" s="1"/>
  <c r="Y42" i="18"/>
  <c r="X42" i="18" s="1"/>
  <c r="Y46" i="18"/>
  <c r="X46" i="18" s="1"/>
  <c r="AA48" i="18"/>
  <c r="Z48" i="18" s="1"/>
  <c r="Y69" i="18"/>
  <c r="X69" i="18" s="1"/>
  <c r="AA83" i="18"/>
  <c r="Z83" i="18" s="1"/>
  <c r="AA8" i="19"/>
  <c r="Z8" i="19" s="1"/>
  <c r="AA48" i="19"/>
  <c r="Z48" i="19" s="1"/>
  <c r="AA4" i="16"/>
  <c r="Z4" i="16" s="1"/>
  <c r="AA6" i="16"/>
  <c r="Z6" i="16" s="1"/>
  <c r="Y6" i="16"/>
  <c r="X6" i="16" s="1"/>
  <c r="Y12" i="16"/>
  <c r="X12" i="16" s="1"/>
  <c r="Y19" i="16"/>
  <c r="X19" i="16" s="1"/>
  <c r="AA23" i="16"/>
  <c r="Z23" i="16" s="1"/>
  <c r="Y25" i="16"/>
  <c r="X25" i="16" s="1"/>
  <c r="Y29" i="16"/>
  <c r="X29" i="16" s="1"/>
  <c r="AA31" i="16"/>
  <c r="Z31" i="16" s="1"/>
  <c r="Y31" i="16"/>
  <c r="X31" i="16" s="1"/>
  <c r="AA35" i="16"/>
  <c r="Z35" i="16" s="1"/>
  <c r="Y41" i="16"/>
  <c r="X41" i="16" s="1"/>
  <c r="AA43" i="16"/>
  <c r="Z43" i="16" s="1"/>
  <c r="Y45" i="16"/>
  <c r="X45" i="16" s="1"/>
  <c r="AA49" i="16"/>
  <c r="Z49" i="16" s="1"/>
  <c r="Y49" i="16"/>
  <c r="X49" i="16" s="1"/>
  <c r="Y55" i="16"/>
  <c r="X55" i="16" s="1"/>
  <c r="Y10" i="16"/>
  <c r="X10" i="16" s="1"/>
  <c r="Y17" i="16"/>
  <c r="X17" i="16" s="1"/>
  <c r="AA25" i="16"/>
  <c r="Z25" i="16" s="1"/>
  <c r="Y42" i="16"/>
  <c r="X42" i="16" s="1"/>
  <c r="AA89" i="17"/>
  <c r="Z89" i="17" s="1"/>
  <c r="Y89" i="17"/>
  <c r="X89" i="17" s="1"/>
  <c r="Y7" i="16"/>
  <c r="X7" i="16" s="1"/>
  <c r="AA11" i="16"/>
  <c r="Z11" i="16" s="1"/>
  <c r="Y11" i="16"/>
  <c r="X11" i="16" s="1"/>
  <c r="AA36" i="16"/>
  <c r="Z36" i="16" s="1"/>
  <c r="Y36" i="16"/>
  <c r="X36" i="16" s="1"/>
  <c r="AA50" i="16"/>
  <c r="Z50" i="16" s="1"/>
  <c r="Y5" i="16"/>
  <c r="X5" i="16" s="1"/>
  <c r="AA22" i="16"/>
  <c r="Z22" i="16" s="1"/>
  <c r="AA30" i="13"/>
  <c r="Z30" i="13" s="1"/>
  <c r="Y31" i="13"/>
  <c r="X31" i="13" s="1"/>
  <c r="AA32" i="13"/>
  <c r="Z32" i="13" s="1"/>
  <c r="Y33" i="13"/>
  <c r="X33" i="13" s="1"/>
  <c r="AA34" i="13"/>
  <c r="Z34" i="13" s="1"/>
  <c r="Y35" i="16"/>
  <c r="X35" i="16" s="1"/>
  <c r="Y51" i="16"/>
  <c r="X51" i="16" s="1"/>
  <c r="AA39" i="18"/>
  <c r="Z39" i="18" s="1"/>
  <c r="Y39" i="18"/>
  <c r="X39" i="18" s="1"/>
  <c r="AA41" i="18"/>
  <c r="Z41" i="18" s="1"/>
  <c r="Y41" i="18"/>
  <c r="X41" i="18" s="1"/>
  <c r="AA47" i="18"/>
  <c r="Z47" i="18" s="1"/>
  <c r="Y47" i="18"/>
  <c r="X47" i="18" s="1"/>
  <c r="AA98" i="17"/>
  <c r="Z98" i="17" s="1"/>
  <c r="AA44" i="19"/>
  <c r="Z44" i="19" s="1"/>
  <c r="AA5" i="13"/>
  <c r="Z5" i="13" s="1"/>
  <c r="AA7" i="13"/>
  <c r="Z7" i="13" s="1"/>
  <c r="Y8" i="13"/>
  <c r="X8" i="13" s="1"/>
  <c r="AA40" i="13"/>
  <c r="Z40" i="13" s="1"/>
  <c r="Y28" i="16"/>
  <c r="X28" i="16" s="1"/>
  <c r="Y43" i="16"/>
  <c r="X43" i="16" s="1"/>
  <c r="AA19" i="18"/>
  <c r="Z19" i="18" s="1"/>
  <c r="Y19" i="18"/>
  <c r="X19" i="18" s="1"/>
  <c r="AA21" i="18"/>
  <c r="Z21" i="18" s="1"/>
  <c r="AA25" i="18"/>
  <c r="Z25" i="18" s="1"/>
  <c r="AA27" i="18"/>
  <c r="Z27" i="18" s="1"/>
  <c r="AA35" i="18"/>
  <c r="Z35" i="18" s="1"/>
  <c r="AA66" i="18"/>
  <c r="Z66" i="18" s="1"/>
  <c r="Y66" i="18"/>
  <c r="X66" i="18" s="1"/>
  <c r="AA68" i="18"/>
  <c r="Z68" i="18" s="1"/>
  <c r="Y68" i="18"/>
  <c r="X68" i="18" s="1"/>
  <c r="AA82" i="18"/>
  <c r="Z82" i="18" s="1"/>
  <c r="Y82" i="18"/>
  <c r="X82" i="18" s="1"/>
  <c r="Y84" i="18"/>
  <c r="X84" i="18" s="1"/>
  <c r="AA86" i="18"/>
  <c r="Z86" i="18" s="1"/>
  <c r="Y86" i="18"/>
  <c r="X86" i="18" s="1"/>
  <c r="AA88" i="18"/>
  <c r="Z88" i="18" s="1"/>
  <c r="Y88" i="18"/>
  <c r="X88" i="18" s="1"/>
  <c r="Y17" i="19"/>
  <c r="X17" i="19" s="1"/>
  <c r="AA17" i="19"/>
  <c r="Z17" i="19" s="1"/>
  <c r="AA20" i="19"/>
  <c r="Z20" i="19" s="1"/>
  <c r="Y20" i="19"/>
  <c r="X20" i="19" s="1"/>
  <c r="AA22" i="19"/>
  <c r="Z22" i="19" s="1"/>
  <c r="Y22" i="19"/>
  <c r="X22" i="19" s="1"/>
  <c r="Y25" i="19"/>
  <c r="X25" i="19" s="1"/>
  <c r="AA25" i="19"/>
  <c r="Z25" i="19" s="1"/>
  <c r="AA28" i="19"/>
  <c r="Z28" i="19" s="1"/>
  <c r="Y28" i="19"/>
  <c r="X28" i="19" s="1"/>
  <c r="AA30" i="19"/>
  <c r="Z30" i="19" s="1"/>
  <c r="Y30" i="19"/>
  <c r="X30" i="19" s="1"/>
  <c r="AA35" i="19"/>
  <c r="Z35" i="19" s="1"/>
  <c r="Y35" i="19"/>
  <c r="X35" i="19" s="1"/>
  <c r="AA38" i="19"/>
  <c r="Z38" i="19" s="1"/>
  <c r="Y38" i="19"/>
  <c r="X38" i="19" s="1"/>
  <c r="AA40" i="19"/>
  <c r="Z40" i="19" s="1"/>
  <c r="Y40" i="19"/>
  <c r="X40" i="19" s="1"/>
  <c r="AA47" i="19"/>
  <c r="Z47" i="19" s="1"/>
  <c r="Y47" i="19"/>
  <c r="X47" i="19" s="1"/>
  <c r="AA49" i="19"/>
  <c r="Z49" i="19" s="1"/>
  <c r="Y49" i="19"/>
  <c r="X49" i="19" s="1"/>
  <c r="Y52" i="19"/>
  <c r="X52" i="19" s="1"/>
  <c r="AA52" i="19"/>
  <c r="Z52" i="19" s="1"/>
  <c r="Y37" i="13"/>
  <c r="X37" i="13" s="1"/>
  <c r="AA41" i="13"/>
  <c r="Z41" i="13" s="1"/>
  <c r="AA6" i="12"/>
  <c r="Z6" i="12" s="1"/>
  <c r="AA7" i="12"/>
  <c r="Z7" i="12" s="1"/>
  <c r="Y8" i="12"/>
  <c r="X8" i="12" s="1"/>
  <c r="Y13" i="12"/>
  <c r="X13" i="12" s="1"/>
  <c r="AA15" i="12"/>
  <c r="Z15" i="12" s="1"/>
  <c r="Y4" i="13"/>
  <c r="X4" i="13" s="1"/>
  <c r="Y6" i="13"/>
  <c r="X6" i="13" s="1"/>
  <c r="Y30" i="13"/>
  <c r="X30" i="13" s="1"/>
  <c r="Y32" i="13"/>
  <c r="X32" i="13" s="1"/>
  <c r="Y34" i="13"/>
  <c r="X34" i="13" s="1"/>
  <c r="Y4" i="16"/>
  <c r="X4" i="16" s="1"/>
  <c r="AA19" i="16"/>
  <c r="Z19" i="16" s="1"/>
  <c r="AA29" i="16"/>
  <c r="Z29" i="16" s="1"/>
  <c r="AA44" i="16"/>
  <c r="Z44" i="16" s="1"/>
  <c r="AA54" i="16"/>
  <c r="Z54" i="16" s="1"/>
  <c r="Y26" i="18"/>
  <c r="X26" i="18" s="1"/>
  <c r="Y36" i="18"/>
  <c r="X36" i="18" s="1"/>
  <c r="AA5" i="19"/>
  <c r="Z5" i="19" s="1"/>
  <c r="Y5" i="19"/>
  <c r="X5" i="19" s="1"/>
  <c r="AA7" i="19"/>
  <c r="Z7" i="19" s="1"/>
  <c r="Y7" i="19"/>
  <c r="X7" i="19" s="1"/>
  <c r="AA9" i="19"/>
  <c r="Z9" i="19" s="1"/>
  <c r="Y9" i="19"/>
  <c r="X9" i="19" s="1"/>
  <c r="AA64" i="19"/>
  <c r="Z64" i="19" s="1"/>
  <c r="Y64" i="19"/>
  <c r="X64" i="19" s="1"/>
  <c r="AA66" i="19"/>
  <c r="Z66" i="19" s="1"/>
  <c r="Y55" i="13"/>
  <c r="X55" i="13" s="1"/>
  <c r="Y27" i="18"/>
  <c r="X27" i="18" s="1"/>
  <c r="Y61" i="19"/>
  <c r="X61" i="19" s="1"/>
  <c r="AA28" i="20"/>
  <c r="Z28" i="20" s="1"/>
  <c r="AA19" i="23"/>
  <c r="Z19" i="23" s="1"/>
  <c r="Y19" i="23"/>
  <c r="X19" i="23" s="1"/>
  <c r="AA21" i="23"/>
  <c r="Z21" i="23" s="1"/>
  <c r="Y21" i="23"/>
  <c r="X21" i="23" s="1"/>
  <c r="AA27" i="23"/>
  <c r="Z27" i="23" s="1"/>
  <c r="Y27" i="23"/>
  <c r="X27" i="23" s="1"/>
  <c r="AA29" i="23"/>
  <c r="Z29" i="23" s="1"/>
  <c r="Y29" i="23"/>
  <c r="X29" i="23" s="1"/>
  <c r="Y26" i="8"/>
  <c r="X26" i="8" s="1"/>
  <c r="AA26" i="8"/>
  <c r="Z26" i="8" s="1"/>
  <c r="Y29" i="25"/>
  <c r="X29" i="25" s="1"/>
  <c r="Y44" i="13"/>
  <c r="X44" i="13" s="1"/>
  <c r="Y46" i="13"/>
  <c r="X46" i="13" s="1"/>
  <c r="AA51" i="13"/>
  <c r="Z51" i="13" s="1"/>
  <c r="Y53" i="13"/>
  <c r="X53" i="13" s="1"/>
  <c r="AA55" i="13"/>
  <c r="Z55" i="13" s="1"/>
  <c r="Y65" i="18"/>
  <c r="X65" i="18" s="1"/>
  <c r="AA35" i="23"/>
  <c r="Z35" i="23" s="1"/>
  <c r="AA61" i="19"/>
  <c r="Z61" i="19" s="1"/>
  <c r="Y48" i="13"/>
  <c r="X48" i="13" s="1"/>
  <c r="Y51" i="13"/>
  <c r="X51" i="13" s="1"/>
  <c r="AA52" i="13"/>
  <c r="Z52" i="13" s="1"/>
  <c r="AA53" i="13"/>
  <c r="Z53" i="13" s="1"/>
  <c r="AA54" i="13"/>
  <c r="Z54" i="13" s="1"/>
  <c r="Y35" i="18"/>
  <c r="X35" i="18" s="1"/>
  <c r="AA54" i="18"/>
  <c r="Z54" i="18" s="1"/>
  <c r="AA16" i="19"/>
  <c r="Z16" i="19" s="1"/>
  <c r="Y16" i="19"/>
  <c r="X16" i="19" s="1"/>
  <c r="AA18" i="19"/>
  <c r="Z18" i="19" s="1"/>
  <c r="Y18" i="19"/>
  <c r="X18" i="19" s="1"/>
  <c r="Y21" i="19"/>
  <c r="X21" i="19" s="1"/>
  <c r="AA24" i="19"/>
  <c r="Z24" i="19" s="1"/>
  <c r="Y24" i="19"/>
  <c r="X24" i="19" s="1"/>
  <c r="AA26" i="19"/>
  <c r="Z26" i="19" s="1"/>
  <c r="Y26" i="19"/>
  <c r="X26" i="19" s="1"/>
  <c r="Y29" i="19"/>
  <c r="X29" i="19" s="1"/>
  <c r="AA34" i="19"/>
  <c r="Z34" i="19" s="1"/>
  <c r="Y34" i="19"/>
  <c r="X34" i="19" s="1"/>
  <c r="AA36" i="19"/>
  <c r="Z36" i="19" s="1"/>
  <c r="AA39" i="19"/>
  <c r="Z39" i="19" s="1"/>
  <c r="Y39" i="19"/>
  <c r="X39" i="19" s="1"/>
  <c r="AA43" i="19"/>
  <c r="Z43" i="19" s="1"/>
  <c r="Y43" i="19"/>
  <c r="X43" i="19" s="1"/>
  <c r="AA45" i="19"/>
  <c r="Z45" i="19" s="1"/>
  <c r="Y45" i="19"/>
  <c r="X45" i="19" s="1"/>
  <c r="Y48" i="19"/>
  <c r="X48" i="19" s="1"/>
  <c r="AA51" i="19"/>
  <c r="Z51" i="19" s="1"/>
  <c r="Y51" i="19"/>
  <c r="X51" i="19" s="1"/>
  <c r="AA53" i="19"/>
  <c r="Z53" i="19" s="1"/>
  <c r="Y53" i="19"/>
  <c r="X53" i="19" s="1"/>
  <c r="AA4" i="23"/>
  <c r="Z4" i="23" s="1"/>
  <c r="AA6" i="23"/>
  <c r="Z6" i="23" s="1"/>
  <c r="AA8" i="23"/>
  <c r="Z8" i="23" s="1"/>
  <c r="AA11" i="23"/>
  <c r="Z11" i="23" s="1"/>
  <c r="AA13" i="23"/>
  <c r="Z13" i="23" s="1"/>
  <c r="Y15" i="23"/>
  <c r="X15" i="23" s="1"/>
  <c r="AA30" i="25"/>
  <c r="Z30" i="25" s="1"/>
  <c r="Y30" i="25"/>
  <c r="X30" i="25" s="1"/>
  <c r="Y66" i="19"/>
  <c r="X66" i="19" s="1"/>
  <c r="AA4" i="19"/>
  <c r="Z4" i="19" s="1"/>
  <c r="Y4" i="19"/>
  <c r="X4" i="19" s="1"/>
  <c r="Y6" i="19"/>
  <c r="X6" i="19" s="1"/>
  <c r="AA6" i="19"/>
  <c r="Z6" i="19" s="1"/>
  <c r="Y8" i="19"/>
  <c r="X8" i="19" s="1"/>
  <c r="AA65" i="19"/>
  <c r="Z65" i="19" s="1"/>
  <c r="Y65" i="19"/>
  <c r="X65" i="19" s="1"/>
  <c r="AA21" i="21"/>
  <c r="Z21" i="21" s="1"/>
  <c r="AA23" i="21"/>
  <c r="Z23" i="21" s="1"/>
  <c r="AA5" i="22"/>
  <c r="Z5" i="22" s="1"/>
  <c r="AA7" i="22"/>
  <c r="Z7" i="22" s="1"/>
  <c r="Y7" i="22"/>
  <c r="X7" i="22" s="1"/>
  <c r="AA11" i="22"/>
  <c r="Z11" i="22" s="1"/>
  <c r="Y11" i="22"/>
  <c r="X11" i="22" s="1"/>
  <c r="AA13" i="22"/>
  <c r="Z13" i="22" s="1"/>
  <c r="Y13" i="22"/>
  <c r="X13" i="22" s="1"/>
  <c r="AA17" i="22"/>
  <c r="Z17" i="22" s="1"/>
  <c r="Y19" i="22"/>
  <c r="X19" i="22" s="1"/>
  <c r="AA19" i="22"/>
  <c r="Z19" i="22" s="1"/>
  <c r="AA23" i="22"/>
  <c r="Z23" i="22" s="1"/>
  <c r="Y23" i="22"/>
  <c r="X23" i="22" s="1"/>
  <c r="AA25" i="22"/>
  <c r="Z25" i="22" s="1"/>
  <c r="Y25" i="22"/>
  <c r="X25" i="22" s="1"/>
  <c r="Y4" i="25"/>
  <c r="X4" i="25" s="1"/>
  <c r="AA6" i="25"/>
  <c r="Z6" i="25" s="1"/>
  <c r="AA10" i="25"/>
  <c r="Z10" i="25" s="1"/>
  <c r="Y14" i="25"/>
  <c r="X14" i="25" s="1"/>
  <c r="Y16" i="25"/>
  <c r="X16" i="25" s="1"/>
  <c r="AA20" i="25"/>
  <c r="Z20" i="25" s="1"/>
  <c r="AA25" i="23"/>
  <c r="Z25" i="23" s="1"/>
  <c r="AA29" i="19"/>
  <c r="Z29" i="19" s="1"/>
  <c r="AA44" i="13"/>
  <c r="Z44" i="13" s="1"/>
  <c r="AA45" i="13"/>
  <c r="Z45" i="13" s="1"/>
  <c r="AA46" i="13"/>
  <c r="Z46" i="13" s="1"/>
  <c r="AA47" i="13"/>
  <c r="Z47" i="13" s="1"/>
  <c r="AA48" i="13"/>
  <c r="Z48" i="13" s="1"/>
  <c r="AA58" i="19"/>
  <c r="Z58" i="19" s="1"/>
  <c r="Y58" i="19"/>
  <c r="X58" i="19" s="1"/>
  <c r="AA29" i="20"/>
  <c r="Z29" i="20" s="1"/>
  <c r="AA18" i="23"/>
  <c r="Z18" i="23" s="1"/>
  <c r="Y18" i="23"/>
  <c r="X18" i="23" s="1"/>
  <c r="Y20" i="23"/>
  <c r="X20" i="23" s="1"/>
  <c r="AA22" i="23"/>
  <c r="Z22" i="23" s="1"/>
  <c r="Y22" i="23"/>
  <c r="X22" i="23" s="1"/>
  <c r="AA26" i="23"/>
  <c r="Z26" i="23" s="1"/>
  <c r="Y26" i="23"/>
  <c r="X26" i="23" s="1"/>
  <c r="Y28" i="23"/>
  <c r="X28" i="23" s="1"/>
  <c r="AA32" i="23"/>
  <c r="Z32" i="23" s="1"/>
  <c r="Y32" i="23"/>
  <c r="X32" i="23" s="1"/>
  <c r="AA65" i="7"/>
  <c r="Z65" i="7" s="1"/>
  <c r="Y65" i="7"/>
  <c r="X65" i="7" s="1"/>
  <c r="AA28" i="23"/>
  <c r="Z28" i="23" s="1"/>
  <c r="Y36" i="19"/>
  <c r="X36" i="19" s="1"/>
  <c r="AA14" i="25"/>
  <c r="Z14" i="25" s="1"/>
  <c r="Y19" i="25"/>
  <c r="X19" i="25" s="1"/>
  <c r="Y60" i="7"/>
  <c r="X60" i="7" s="1"/>
  <c r="AA68" i="7"/>
  <c r="Z68" i="7" s="1"/>
  <c r="Y5" i="23"/>
  <c r="X5" i="23" s="1"/>
  <c r="Y34" i="23"/>
  <c r="X34" i="23" s="1"/>
  <c r="Y8" i="22"/>
  <c r="X8" i="22" s="1"/>
  <c r="Y5" i="25"/>
  <c r="X5" i="25" s="1"/>
  <c r="Y10" i="25"/>
  <c r="X10" i="25" s="1"/>
  <c r="Y11" i="23"/>
  <c r="X11" i="23" s="1"/>
  <c r="Y20" i="22"/>
  <c r="X20" i="22" s="1"/>
  <c r="Y23" i="21"/>
  <c r="X23" i="21" s="1"/>
  <c r="AV5" i="24"/>
  <c r="AU5" i="24" s="1"/>
  <c r="Y27" i="8"/>
  <c r="X27" i="8" s="1"/>
  <c r="Y15" i="25"/>
  <c r="X15" i="25" s="1"/>
  <c r="Y58" i="7"/>
  <c r="X58" i="7" s="1"/>
  <c r="Y6" i="23"/>
  <c r="X6" i="23" s="1"/>
  <c r="Y6" i="22"/>
  <c r="X6" i="22" s="1"/>
  <c r="Y18" i="22"/>
  <c r="X18" i="22" s="1"/>
  <c r="Y25" i="8"/>
  <c r="X25" i="8" s="1"/>
  <c r="Y20" i="25"/>
  <c r="X20" i="25" s="1"/>
  <c r="Y31" i="25"/>
  <c r="X31" i="25" s="1"/>
  <c r="Y61" i="7"/>
  <c r="X61" i="7" s="1"/>
  <c r="Y67" i="7"/>
  <c r="X67" i="7" s="1"/>
  <c r="Y14" i="23"/>
  <c r="X14" i="23" s="1"/>
  <c r="Y14" i="22"/>
  <c r="X14" i="22" s="1"/>
  <c r="Y6" i="25"/>
  <c r="X6" i="25" s="1"/>
  <c r="Y11" i="25"/>
  <c r="X11" i="25" s="1"/>
  <c r="Y35" i="23"/>
  <c r="X35" i="23" s="1"/>
  <c r="Y12" i="22"/>
  <c r="X12" i="22" s="1"/>
  <c r="Y26" i="22"/>
  <c r="X26" i="22" s="1"/>
  <c r="Y21" i="25"/>
  <c r="X21" i="25" s="1"/>
  <c r="Y59" i="7"/>
  <c r="X59" i="7" s="1"/>
  <c r="Y4" i="23"/>
  <c r="X4" i="23" s="1"/>
  <c r="Y7" i="23"/>
  <c r="X7" i="23" s="1"/>
  <c r="Y12" i="23"/>
  <c r="X12" i="23" s="1"/>
  <c r="AA20" i="21"/>
  <c r="Z20" i="21" s="1"/>
  <c r="AA22" i="21"/>
  <c r="Z22" i="21" s="1"/>
  <c r="Y20" i="21"/>
  <c r="X20" i="21" s="1"/>
  <c r="AA25" i="25"/>
  <c r="Z25" i="25" s="1"/>
  <c r="AA26" i="25"/>
  <c r="Z26" i="25" s="1"/>
  <c r="AA24" i="25"/>
  <c r="Z24" i="25" s="1"/>
  <c r="Y25" i="25"/>
  <c r="X25" i="25" s="1"/>
  <c r="Y26" i="25"/>
  <c r="X26" i="25" s="1"/>
  <c r="Y24" i="25"/>
  <c r="X24" i="25" s="1"/>
  <c r="AT6" i="24"/>
  <c r="AS6" i="24" s="1"/>
  <c r="AV4" i="24"/>
  <c r="AU4" i="24" s="1"/>
  <c r="AV6" i="24"/>
  <c r="AU6" i="24" s="1"/>
  <c r="AT4" i="24"/>
  <c r="AS4" i="24" s="1"/>
  <c r="AV11" i="24"/>
  <c r="AU11" i="24" s="1"/>
  <c r="AT5" i="24"/>
  <c r="AS5" i="24" s="1"/>
  <c r="AT11" i="24"/>
  <c r="AS11" i="24" s="1"/>
  <c r="Y22" i="21"/>
  <c r="X22" i="21" s="1"/>
  <c r="Y21" i="21"/>
  <c r="X21" i="21" s="1"/>
  <c r="AA51" i="18"/>
  <c r="Z51" i="18" s="1"/>
  <c r="AA52" i="18"/>
  <c r="Z52" i="18" s="1"/>
  <c r="AA53" i="18"/>
  <c r="Z53" i="18" s="1"/>
  <c r="Y52" i="18"/>
  <c r="X52" i="18" s="1"/>
  <c r="Y54" i="18"/>
  <c r="X54" i="18" s="1"/>
  <c r="Y51" i="18"/>
  <c r="X51" i="18" s="1"/>
  <c r="Y53" i="18"/>
  <c r="X53" i="18" s="1"/>
  <c r="AA13" i="12"/>
  <c r="Z13" i="12" s="1"/>
  <c r="AA8" i="13"/>
  <c r="Z8" i="13" s="1"/>
  <c r="Y5" i="12"/>
  <c r="X5" i="12" s="1"/>
  <c r="AA8" i="12"/>
  <c r="Z8" i="12" s="1"/>
  <c r="Y38" i="13"/>
  <c r="X38" i="13" s="1"/>
  <c r="Y45" i="13"/>
  <c r="X45" i="13" s="1"/>
  <c r="Y47" i="13"/>
  <c r="X47" i="13" s="1"/>
  <c r="Y54" i="13"/>
  <c r="X54" i="13" s="1"/>
  <c r="Y41" i="13"/>
  <c r="X41" i="13" s="1"/>
  <c r="Y52" i="13"/>
  <c r="X52" i="13" s="1"/>
  <c r="Y6" i="12"/>
  <c r="X6" i="12" s="1"/>
  <c r="Y5" i="13"/>
  <c r="X5" i="13" s="1"/>
  <c r="Y7" i="13"/>
  <c r="X7" i="13" s="1"/>
  <c r="Y39" i="13"/>
  <c r="X39" i="13" s="1"/>
  <c r="Y15" i="12"/>
  <c r="X15" i="12" s="1"/>
  <c r="V55" i="7"/>
  <c r="U55" i="7"/>
  <c r="T55" i="7"/>
  <c r="S55" i="7"/>
  <c r="R55" i="7"/>
  <c r="Q55" i="7"/>
  <c r="P55" i="7"/>
  <c r="O55" i="7"/>
  <c r="N55" i="7"/>
  <c r="M55" i="7"/>
  <c r="L55" i="7"/>
  <c r="K55" i="7"/>
  <c r="J55" i="7"/>
  <c r="I55" i="7"/>
  <c r="H55" i="7"/>
  <c r="G55" i="7"/>
  <c r="F55" i="7"/>
  <c r="E55" i="7"/>
  <c r="D55" i="7"/>
  <c r="C55" i="7"/>
  <c r="B55" i="7"/>
  <c r="V54" i="7"/>
  <c r="U54" i="7"/>
  <c r="T54" i="7"/>
  <c r="S54" i="7"/>
  <c r="R54" i="7"/>
  <c r="Q54" i="7"/>
  <c r="P54" i="7"/>
  <c r="O54" i="7"/>
  <c r="N54" i="7"/>
  <c r="M54" i="7"/>
  <c r="L54" i="7"/>
  <c r="K54" i="7"/>
  <c r="J54" i="7"/>
  <c r="I54" i="7"/>
  <c r="H54" i="7"/>
  <c r="G54" i="7"/>
  <c r="F54" i="7"/>
  <c r="E54" i="7"/>
  <c r="D54" i="7"/>
  <c r="C54" i="7"/>
  <c r="B54" i="7"/>
  <c r="V53" i="7"/>
  <c r="U53" i="7"/>
  <c r="T53" i="7"/>
  <c r="S53" i="7"/>
  <c r="R53" i="7"/>
  <c r="Q53" i="7"/>
  <c r="P53" i="7"/>
  <c r="O53" i="7"/>
  <c r="N53" i="7"/>
  <c r="M53" i="7"/>
  <c r="L53" i="7"/>
  <c r="K53" i="7"/>
  <c r="J53" i="7"/>
  <c r="I53" i="7"/>
  <c r="H53" i="7"/>
  <c r="G53" i="7"/>
  <c r="F53" i="7"/>
  <c r="E53" i="7"/>
  <c r="D53" i="7"/>
  <c r="C53" i="7"/>
  <c r="B53" i="7"/>
  <c r="V52" i="7"/>
  <c r="U52" i="7"/>
  <c r="T52" i="7"/>
  <c r="S52" i="7"/>
  <c r="R52" i="7"/>
  <c r="Q52" i="7"/>
  <c r="P52" i="7"/>
  <c r="O52" i="7"/>
  <c r="N52" i="7"/>
  <c r="M52" i="7"/>
  <c r="L52" i="7"/>
  <c r="K52" i="7"/>
  <c r="J52" i="7"/>
  <c r="I52" i="7"/>
  <c r="H52" i="7"/>
  <c r="G52" i="7"/>
  <c r="F52" i="7"/>
  <c r="E52" i="7"/>
  <c r="D52" i="7"/>
  <c r="C52" i="7"/>
  <c r="B52" i="7"/>
  <c r="V51" i="7"/>
  <c r="U51" i="7"/>
  <c r="T51" i="7"/>
  <c r="S51" i="7"/>
  <c r="R51" i="7"/>
  <c r="Q51" i="7"/>
  <c r="P51" i="7"/>
  <c r="O51" i="7"/>
  <c r="N51" i="7"/>
  <c r="M51" i="7"/>
  <c r="L51" i="7"/>
  <c r="K51" i="7"/>
  <c r="J51" i="7"/>
  <c r="I51" i="7"/>
  <c r="H51" i="7"/>
  <c r="G51" i="7"/>
  <c r="F51" i="7"/>
  <c r="E51" i="7"/>
  <c r="D51" i="7"/>
  <c r="C51" i="7"/>
  <c r="B51" i="7"/>
  <c r="A55" i="7"/>
  <c r="A54" i="7"/>
  <c r="A53" i="7"/>
  <c r="A52" i="7"/>
  <c r="A51" i="7"/>
  <c r="Z2" i="8"/>
  <c r="Z2" i="12" s="1"/>
  <c r="Z2" i="13" s="1"/>
  <c r="Z2" i="15" s="1"/>
  <c r="X2" i="8"/>
  <c r="X2" i="12" s="1"/>
  <c r="X2" i="13" s="1"/>
  <c r="X2" i="15" s="1"/>
  <c r="A22" i="8"/>
  <c r="A21" i="8"/>
  <c r="A20" i="8"/>
  <c r="A19" i="8"/>
  <c r="A18" i="8"/>
  <c r="V15" i="8"/>
  <c r="U15" i="8"/>
  <c r="T15" i="8"/>
  <c r="S15" i="8"/>
  <c r="R15" i="8"/>
  <c r="Q15" i="8"/>
  <c r="P15" i="8"/>
  <c r="O15" i="8"/>
  <c r="N15" i="8"/>
  <c r="M15" i="8"/>
  <c r="L15" i="8"/>
  <c r="K15" i="8"/>
  <c r="J15" i="8"/>
  <c r="I15" i="8"/>
  <c r="H15" i="8"/>
  <c r="G15" i="8"/>
  <c r="F15" i="8"/>
  <c r="E15" i="8"/>
  <c r="D15" i="8"/>
  <c r="C15" i="8"/>
  <c r="V14" i="8"/>
  <c r="U14" i="8"/>
  <c r="T14" i="8"/>
  <c r="S14" i="8"/>
  <c r="R14" i="8"/>
  <c r="Q14" i="8"/>
  <c r="P14" i="8"/>
  <c r="O14" i="8"/>
  <c r="N14" i="8"/>
  <c r="M14" i="8"/>
  <c r="L14" i="8"/>
  <c r="K14" i="8"/>
  <c r="J14" i="8"/>
  <c r="I14" i="8"/>
  <c r="H14" i="8"/>
  <c r="G14" i="8"/>
  <c r="F14" i="8"/>
  <c r="E14" i="8"/>
  <c r="D14" i="8"/>
  <c r="C14" i="8"/>
  <c r="V13" i="8"/>
  <c r="U13" i="8"/>
  <c r="T13" i="8"/>
  <c r="S13" i="8"/>
  <c r="R13" i="8"/>
  <c r="Q13" i="8"/>
  <c r="P13" i="8"/>
  <c r="O13" i="8"/>
  <c r="N13" i="8"/>
  <c r="M13" i="8"/>
  <c r="L13" i="8"/>
  <c r="K13" i="8"/>
  <c r="J13" i="8"/>
  <c r="I13" i="8"/>
  <c r="H13" i="8"/>
  <c r="G13" i="8"/>
  <c r="F13" i="8"/>
  <c r="E13" i="8"/>
  <c r="D13" i="8"/>
  <c r="C13" i="8"/>
  <c r="V12" i="8"/>
  <c r="U12" i="8"/>
  <c r="T12" i="8"/>
  <c r="S12" i="8"/>
  <c r="R12" i="8"/>
  <c r="Q12" i="8"/>
  <c r="P12" i="8"/>
  <c r="O12" i="8"/>
  <c r="N12" i="8"/>
  <c r="M12" i="8"/>
  <c r="L12" i="8"/>
  <c r="K12" i="8"/>
  <c r="J12" i="8"/>
  <c r="I12" i="8"/>
  <c r="H12" i="8"/>
  <c r="G12" i="8"/>
  <c r="F12" i="8"/>
  <c r="E12" i="8"/>
  <c r="D12" i="8"/>
  <c r="C12" i="8"/>
  <c r="V11" i="8"/>
  <c r="U11" i="8"/>
  <c r="T11" i="8"/>
  <c r="S11" i="8"/>
  <c r="R11" i="8"/>
  <c r="Q11" i="8"/>
  <c r="P11" i="8"/>
  <c r="O11" i="8"/>
  <c r="N11" i="8"/>
  <c r="M11" i="8"/>
  <c r="L11" i="8"/>
  <c r="K11" i="8"/>
  <c r="J11" i="8"/>
  <c r="I11" i="8"/>
  <c r="H11" i="8"/>
  <c r="G11" i="8"/>
  <c r="F11" i="8"/>
  <c r="E11" i="8"/>
  <c r="D11" i="8"/>
  <c r="C11" i="8"/>
  <c r="B15" i="8"/>
  <c r="B14" i="8"/>
  <c r="B13" i="8"/>
  <c r="B12" i="8"/>
  <c r="B11" i="8"/>
  <c r="A15" i="8"/>
  <c r="A14" i="8"/>
  <c r="A13" i="8"/>
  <c r="A12" i="8"/>
  <c r="A11" i="8"/>
  <c r="V8" i="8"/>
  <c r="U8" i="8"/>
  <c r="T8" i="8"/>
  <c r="S8" i="8"/>
  <c r="R8" i="8"/>
  <c r="Q8" i="8"/>
  <c r="P8" i="8"/>
  <c r="O8" i="8"/>
  <c r="N8" i="8"/>
  <c r="M8" i="8"/>
  <c r="L8" i="8"/>
  <c r="K8" i="8"/>
  <c r="J8" i="8"/>
  <c r="I8" i="8"/>
  <c r="H8" i="8"/>
  <c r="G8" i="8"/>
  <c r="F8" i="8"/>
  <c r="E8" i="8"/>
  <c r="D8" i="8"/>
  <c r="C8" i="8"/>
  <c r="B8" i="8"/>
  <c r="V7" i="8"/>
  <c r="U7" i="8"/>
  <c r="T7" i="8"/>
  <c r="S7" i="8"/>
  <c r="R7" i="8"/>
  <c r="Q7" i="8"/>
  <c r="P7" i="8"/>
  <c r="O7" i="8"/>
  <c r="N7" i="8"/>
  <c r="M7" i="8"/>
  <c r="L7" i="8"/>
  <c r="K7" i="8"/>
  <c r="J7" i="8"/>
  <c r="I7" i="8"/>
  <c r="H7" i="8"/>
  <c r="G7" i="8"/>
  <c r="F7" i="8"/>
  <c r="E7" i="8"/>
  <c r="D7" i="8"/>
  <c r="C7" i="8"/>
  <c r="B7" i="8"/>
  <c r="V6" i="8"/>
  <c r="U6" i="8"/>
  <c r="T6" i="8"/>
  <c r="S6" i="8"/>
  <c r="R6" i="8"/>
  <c r="Q6" i="8"/>
  <c r="P6" i="8"/>
  <c r="O6" i="8"/>
  <c r="N6" i="8"/>
  <c r="M6" i="8"/>
  <c r="L6" i="8"/>
  <c r="K6" i="8"/>
  <c r="J6" i="8"/>
  <c r="I6" i="8"/>
  <c r="H6" i="8"/>
  <c r="G6" i="8"/>
  <c r="F6" i="8"/>
  <c r="E6" i="8"/>
  <c r="D6" i="8"/>
  <c r="C6" i="8"/>
  <c r="B6" i="8"/>
  <c r="V5" i="8"/>
  <c r="U5" i="8"/>
  <c r="T5" i="8"/>
  <c r="S5" i="8"/>
  <c r="R5" i="8"/>
  <c r="Q5" i="8"/>
  <c r="P5" i="8"/>
  <c r="O5" i="8"/>
  <c r="N5" i="8"/>
  <c r="M5" i="8"/>
  <c r="L5" i="8"/>
  <c r="K5" i="8"/>
  <c r="J5" i="8"/>
  <c r="I5" i="8"/>
  <c r="H5" i="8"/>
  <c r="G5" i="8"/>
  <c r="F5" i="8"/>
  <c r="E5" i="8"/>
  <c r="D5" i="8"/>
  <c r="C5" i="8"/>
  <c r="B5" i="8"/>
  <c r="V4" i="8"/>
  <c r="U4" i="8"/>
  <c r="T4" i="8"/>
  <c r="S4" i="8"/>
  <c r="R4" i="8"/>
  <c r="Q4" i="8"/>
  <c r="P4" i="8"/>
  <c r="O4" i="8"/>
  <c r="N4" i="8"/>
  <c r="M4" i="8"/>
  <c r="L4" i="8"/>
  <c r="K4" i="8"/>
  <c r="J4" i="8"/>
  <c r="I4" i="8"/>
  <c r="H4" i="8"/>
  <c r="G4" i="8"/>
  <c r="F4" i="8"/>
  <c r="E4" i="8"/>
  <c r="D4" i="8"/>
  <c r="C4" i="8"/>
  <c r="B4" i="8"/>
  <c r="A8" i="8"/>
  <c r="A7" i="8"/>
  <c r="A6" i="8"/>
  <c r="A5" i="8"/>
  <c r="A4" i="8"/>
  <c r="V2" i="8"/>
  <c r="V2" i="12" s="1"/>
  <c r="V2" i="13" s="1"/>
  <c r="V2" i="15" s="1"/>
  <c r="V2" i="16" s="1"/>
  <c r="V2" i="18" s="1"/>
  <c r="U2" i="8"/>
  <c r="U2" i="12" s="1"/>
  <c r="U2" i="13" s="1"/>
  <c r="U2" i="15" s="1"/>
  <c r="U2" i="16" s="1"/>
  <c r="U2" i="18" s="1"/>
  <c r="T2" i="8"/>
  <c r="T2" i="12" s="1"/>
  <c r="T2" i="13" s="1"/>
  <c r="T2" i="15" s="1"/>
  <c r="T2" i="16" s="1"/>
  <c r="T2" i="18" s="1"/>
  <c r="S2" i="8"/>
  <c r="S2" i="12" s="1"/>
  <c r="S2" i="13" s="1"/>
  <c r="S2" i="15" s="1"/>
  <c r="S2" i="16" s="1"/>
  <c r="S2" i="18" s="1"/>
  <c r="R2" i="8"/>
  <c r="R2" i="12" s="1"/>
  <c r="R2" i="13" s="1"/>
  <c r="R2" i="15" s="1"/>
  <c r="R2" i="16" s="1"/>
  <c r="R2" i="18" s="1"/>
  <c r="Q2" i="8"/>
  <c r="Q2" i="12" s="1"/>
  <c r="Q2" i="13" s="1"/>
  <c r="Q2" i="15" s="1"/>
  <c r="Q2" i="16" s="1"/>
  <c r="Q2" i="18" s="1"/>
  <c r="P2" i="8"/>
  <c r="P2" i="12" s="1"/>
  <c r="P2" i="13" s="1"/>
  <c r="P2" i="15" s="1"/>
  <c r="P2" i="16" s="1"/>
  <c r="P2" i="18" s="1"/>
  <c r="O2" i="8"/>
  <c r="O2" i="12" s="1"/>
  <c r="O2" i="13" s="1"/>
  <c r="O2" i="15" s="1"/>
  <c r="O2" i="16" s="1"/>
  <c r="O2" i="18" s="1"/>
  <c r="N2" i="8"/>
  <c r="N2" i="12" s="1"/>
  <c r="N2" i="13" s="1"/>
  <c r="N2" i="15" s="1"/>
  <c r="N2" i="16" s="1"/>
  <c r="N2" i="18" s="1"/>
  <c r="M2" i="8"/>
  <c r="M2" i="12" s="1"/>
  <c r="M2" i="13" s="1"/>
  <c r="M2" i="15" s="1"/>
  <c r="M2" i="16" s="1"/>
  <c r="M2" i="18" s="1"/>
  <c r="L2" i="8"/>
  <c r="L2" i="12" s="1"/>
  <c r="L2" i="13" s="1"/>
  <c r="L2" i="15" s="1"/>
  <c r="L2" i="16" s="1"/>
  <c r="L2" i="18" s="1"/>
  <c r="K2" i="8"/>
  <c r="K2" i="12" s="1"/>
  <c r="K2" i="13" s="1"/>
  <c r="K2" i="15" s="1"/>
  <c r="K2" i="16" s="1"/>
  <c r="K2" i="18" s="1"/>
  <c r="J2" i="8"/>
  <c r="J2" i="12" s="1"/>
  <c r="J2" i="13" s="1"/>
  <c r="J2" i="15" s="1"/>
  <c r="J2" i="16" s="1"/>
  <c r="J2" i="18" s="1"/>
  <c r="I2" i="8"/>
  <c r="I2" i="12" s="1"/>
  <c r="I2" i="13" s="1"/>
  <c r="I2" i="15" s="1"/>
  <c r="I2" i="16" s="1"/>
  <c r="I2" i="18" s="1"/>
  <c r="H2" i="8"/>
  <c r="H2" i="12" s="1"/>
  <c r="H2" i="13" s="1"/>
  <c r="H2" i="15" s="1"/>
  <c r="H2" i="16" s="1"/>
  <c r="H2" i="18" s="1"/>
  <c r="G2" i="8"/>
  <c r="G2" i="12" s="1"/>
  <c r="G2" i="13" s="1"/>
  <c r="G2" i="15" s="1"/>
  <c r="G2" i="16" s="1"/>
  <c r="G2" i="18" s="1"/>
  <c r="F2" i="8"/>
  <c r="F2" i="12" s="1"/>
  <c r="F2" i="13" s="1"/>
  <c r="F2" i="15" s="1"/>
  <c r="F2" i="16" s="1"/>
  <c r="F2" i="18" s="1"/>
  <c r="E2" i="8"/>
  <c r="E2" i="12" s="1"/>
  <c r="E2" i="13" s="1"/>
  <c r="E2" i="15" s="1"/>
  <c r="E2" i="16" s="1"/>
  <c r="E2" i="18" s="1"/>
  <c r="D2" i="8"/>
  <c r="D2" i="12" s="1"/>
  <c r="D2" i="13" s="1"/>
  <c r="D2" i="15" s="1"/>
  <c r="D2" i="16" s="1"/>
  <c r="D2" i="18" s="1"/>
  <c r="C2" i="8"/>
  <c r="C2" i="12" s="1"/>
  <c r="C2" i="13" s="1"/>
  <c r="C2" i="15" s="1"/>
  <c r="C2" i="16" s="1"/>
  <c r="C2" i="18" s="1"/>
  <c r="B2" i="8"/>
  <c r="B2" i="12" s="1"/>
  <c r="B2" i="13" s="1"/>
  <c r="B2" i="15" s="1"/>
  <c r="B2" i="16" s="1"/>
  <c r="B2" i="18" s="1"/>
  <c r="A2" i="8"/>
  <c r="A2" i="12" s="1"/>
  <c r="A2" i="13" s="1"/>
  <c r="A2" i="15" s="1"/>
  <c r="A2" i="16" s="1"/>
  <c r="A2" i="18" s="1"/>
  <c r="V29" i="10"/>
  <c r="U29" i="10"/>
  <c r="T29" i="10"/>
  <c r="S29" i="10"/>
  <c r="R29" i="10"/>
  <c r="Q29" i="10"/>
  <c r="P29" i="10"/>
  <c r="O29" i="10"/>
  <c r="N29" i="10"/>
  <c r="M29" i="10"/>
  <c r="L29" i="10"/>
  <c r="K29" i="10"/>
  <c r="J29" i="10"/>
  <c r="I29" i="10"/>
  <c r="H29" i="10"/>
  <c r="G29" i="10"/>
  <c r="F29" i="10"/>
  <c r="E29" i="10"/>
  <c r="D29" i="10"/>
  <c r="C29" i="10"/>
  <c r="V28" i="10"/>
  <c r="U28" i="10"/>
  <c r="T28" i="10"/>
  <c r="S28" i="10"/>
  <c r="R28" i="10"/>
  <c r="Q28" i="10"/>
  <c r="P28" i="10"/>
  <c r="O28" i="10"/>
  <c r="N28" i="10"/>
  <c r="M28" i="10"/>
  <c r="L28" i="10"/>
  <c r="K28" i="10"/>
  <c r="J28" i="10"/>
  <c r="I28" i="10"/>
  <c r="H28" i="10"/>
  <c r="G28" i="10"/>
  <c r="F28" i="10"/>
  <c r="E28" i="10"/>
  <c r="D28" i="10"/>
  <c r="C28" i="10"/>
  <c r="V27" i="10"/>
  <c r="U27" i="10"/>
  <c r="T27" i="10"/>
  <c r="S27" i="10"/>
  <c r="R27" i="10"/>
  <c r="Q27" i="10"/>
  <c r="P27" i="10"/>
  <c r="O27" i="10"/>
  <c r="N27" i="10"/>
  <c r="M27" i="10"/>
  <c r="L27" i="10"/>
  <c r="K27" i="10"/>
  <c r="J27" i="10"/>
  <c r="I27" i="10"/>
  <c r="H27" i="10"/>
  <c r="G27" i="10"/>
  <c r="F27" i="10"/>
  <c r="E27" i="10"/>
  <c r="D27" i="10"/>
  <c r="C27" i="10"/>
  <c r="V26" i="10"/>
  <c r="U26" i="10"/>
  <c r="T26" i="10"/>
  <c r="S26" i="10"/>
  <c r="R26" i="10"/>
  <c r="Q26" i="10"/>
  <c r="P26" i="10"/>
  <c r="O26" i="10"/>
  <c r="N26" i="10"/>
  <c r="M26" i="10"/>
  <c r="L26" i="10"/>
  <c r="K26" i="10"/>
  <c r="J26" i="10"/>
  <c r="I26" i="10"/>
  <c r="H26" i="10"/>
  <c r="G26" i="10"/>
  <c r="F26" i="10"/>
  <c r="E26" i="10"/>
  <c r="D26" i="10"/>
  <c r="C26" i="10"/>
  <c r="V25" i="10"/>
  <c r="U25" i="10"/>
  <c r="T25" i="10"/>
  <c r="S25" i="10"/>
  <c r="R25" i="10"/>
  <c r="Q25" i="10"/>
  <c r="P25" i="10"/>
  <c r="O25" i="10"/>
  <c r="N25" i="10"/>
  <c r="M25" i="10"/>
  <c r="L25" i="10"/>
  <c r="K25" i="10"/>
  <c r="J25" i="10"/>
  <c r="I25" i="10"/>
  <c r="H25" i="10"/>
  <c r="G25" i="10"/>
  <c r="F25" i="10"/>
  <c r="E25" i="10"/>
  <c r="D25" i="10"/>
  <c r="C25" i="10"/>
  <c r="B29" i="10"/>
  <c r="B28" i="10"/>
  <c r="B27" i="10"/>
  <c r="B26" i="10"/>
  <c r="B25" i="10"/>
  <c r="A29" i="10"/>
  <c r="A28" i="10"/>
  <c r="A27" i="10"/>
  <c r="A26" i="10"/>
  <c r="A25" i="10"/>
  <c r="V22" i="10"/>
  <c r="U22" i="10"/>
  <c r="T22" i="10"/>
  <c r="S22" i="10"/>
  <c r="R22" i="10"/>
  <c r="Q22" i="10"/>
  <c r="P22" i="10"/>
  <c r="O22" i="10"/>
  <c r="N22" i="10"/>
  <c r="M22" i="10"/>
  <c r="L22" i="10"/>
  <c r="K22" i="10"/>
  <c r="J22" i="10"/>
  <c r="I22" i="10"/>
  <c r="H22" i="10"/>
  <c r="G22" i="10"/>
  <c r="F22" i="10"/>
  <c r="E22" i="10"/>
  <c r="D22" i="10"/>
  <c r="C22" i="10"/>
  <c r="V21" i="10"/>
  <c r="U21" i="10"/>
  <c r="T21" i="10"/>
  <c r="S21" i="10"/>
  <c r="R21" i="10"/>
  <c r="Q21" i="10"/>
  <c r="P21" i="10"/>
  <c r="O21" i="10"/>
  <c r="N21" i="10"/>
  <c r="M21" i="10"/>
  <c r="L21" i="10"/>
  <c r="K21" i="10"/>
  <c r="J21" i="10"/>
  <c r="I21" i="10"/>
  <c r="H21" i="10"/>
  <c r="G21" i="10"/>
  <c r="F21" i="10"/>
  <c r="E21" i="10"/>
  <c r="D21" i="10"/>
  <c r="C21" i="10"/>
  <c r="V20" i="10"/>
  <c r="U20" i="10"/>
  <c r="T20" i="10"/>
  <c r="S20" i="10"/>
  <c r="R20" i="10"/>
  <c r="Q20" i="10"/>
  <c r="P20" i="10"/>
  <c r="O20" i="10"/>
  <c r="N20" i="10"/>
  <c r="M20" i="10"/>
  <c r="L20" i="10"/>
  <c r="K20" i="10"/>
  <c r="J20" i="10"/>
  <c r="I20" i="10"/>
  <c r="H20" i="10"/>
  <c r="G20" i="10"/>
  <c r="F20" i="10"/>
  <c r="E20" i="10"/>
  <c r="D20" i="10"/>
  <c r="C20" i="10"/>
  <c r="V19" i="10"/>
  <c r="U19" i="10"/>
  <c r="T19" i="10"/>
  <c r="S19" i="10"/>
  <c r="R19" i="10"/>
  <c r="Q19" i="10"/>
  <c r="P19" i="10"/>
  <c r="O19" i="10"/>
  <c r="N19" i="10"/>
  <c r="M19" i="10"/>
  <c r="L19" i="10"/>
  <c r="K19" i="10"/>
  <c r="J19" i="10"/>
  <c r="I19" i="10"/>
  <c r="H19" i="10"/>
  <c r="G19" i="10"/>
  <c r="F19" i="10"/>
  <c r="E19" i="10"/>
  <c r="D19" i="10"/>
  <c r="C19" i="10"/>
  <c r="V18" i="10"/>
  <c r="U18" i="10"/>
  <c r="T18" i="10"/>
  <c r="S18" i="10"/>
  <c r="R18" i="10"/>
  <c r="Q18" i="10"/>
  <c r="P18" i="10"/>
  <c r="O18" i="10"/>
  <c r="N18" i="10"/>
  <c r="M18" i="10"/>
  <c r="L18" i="10"/>
  <c r="K18" i="10"/>
  <c r="J18" i="10"/>
  <c r="I18" i="10"/>
  <c r="H18" i="10"/>
  <c r="G18" i="10"/>
  <c r="F18" i="10"/>
  <c r="E18" i="10"/>
  <c r="D18" i="10"/>
  <c r="C18" i="10"/>
  <c r="B22" i="10"/>
  <c r="B21" i="10"/>
  <c r="B20" i="10"/>
  <c r="B19" i="10"/>
  <c r="B18" i="10"/>
  <c r="A22" i="10"/>
  <c r="A21" i="10"/>
  <c r="A20" i="10"/>
  <c r="A19" i="10"/>
  <c r="A18" i="10"/>
  <c r="V15" i="10"/>
  <c r="U15" i="10"/>
  <c r="T15" i="10"/>
  <c r="S15" i="10"/>
  <c r="R15" i="10"/>
  <c r="Q15" i="10"/>
  <c r="P15" i="10"/>
  <c r="O15" i="10"/>
  <c r="N15" i="10"/>
  <c r="M15" i="10"/>
  <c r="L15" i="10"/>
  <c r="K15" i="10"/>
  <c r="J15" i="10"/>
  <c r="I15" i="10"/>
  <c r="H15" i="10"/>
  <c r="G15" i="10"/>
  <c r="F15" i="10"/>
  <c r="E15" i="10"/>
  <c r="D15" i="10"/>
  <c r="C15" i="10"/>
  <c r="V14" i="10"/>
  <c r="U14" i="10"/>
  <c r="T14" i="10"/>
  <c r="S14" i="10"/>
  <c r="R14" i="10"/>
  <c r="Q14" i="10"/>
  <c r="P14" i="10"/>
  <c r="O14" i="10"/>
  <c r="N14" i="10"/>
  <c r="M14" i="10"/>
  <c r="L14" i="10"/>
  <c r="K14" i="10"/>
  <c r="J14" i="10"/>
  <c r="I14" i="10"/>
  <c r="H14" i="10"/>
  <c r="G14" i="10"/>
  <c r="F14" i="10"/>
  <c r="E14" i="10"/>
  <c r="D14" i="10"/>
  <c r="C14" i="10"/>
  <c r="V13" i="10"/>
  <c r="U13" i="10"/>
  <c r="T13" i="10"/>
  <c r="S13" i="10"/>
  <c r="R13" i="10"/>
  <c r="Q13" i="10"/>
  <c r="P13" i="10"/>
  <c r="O13" i="10"/>
  <c r="N13" i="10"/>
  <c r="M13" i="10"/>
  <c r="L13" i="10"/>
  <c r="K13" i="10"/>
  <c r="J13" i="10"/>
  <c r="I13" i="10"/>
  <c r="H13" i="10"/>
  <c r="G13"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U11" i="10"/>
  <c r="T11" i="10"/>
  <c r="S11" i="10"/>
  <c r="R11" i="10"/>
  <c r="Q11" i="10"/>
  <c r="P11" i="10"/>
  <c r="O11" i="10"/>
  <c r="N11" i="10"/>
  <c r="M11" i="10"/>
  <c r="L11" i="10"/>
  <c r="K11" i="10"/>
  <c r="J11" i="10"/>
  <c r="I11" i="10"/>
  <c r="H11" i="10"/>
  <c r="G11" i="10"/>
  <c r="F11" i="10"/>
  <c r="E11" i="10"/>
  <c r="D11" i="10"/>
  <c r="C11" i="10"/>
  <c r="B15" i="10"/>
  <c r="A15" i="10"/>
  <c r="B14" i="10"/>
  <c r="A14" i="10"/>
  <c r="B13" i="10"/>
  <c r="A13" i="10"/>
  <c r="B12" i="10"/>
  <c r="A12" i="10"/>
  <c r="A11" i="10"/>
  <c r="B11" i="10"/>
  <c r="V8" i="10"/>
  <c r="U8" i="10"/>
  <c r="T8" i="10"/>
  <c r="S8" i="10"/>
  <c r="R8" i="10"/>
  <c r="Q8" i="10"/>
  <c r="P8" i="10"/>
  <c r="O8" i="10"/>
  <c r="N8" i="10"/>
  <c r="M8" i="10"/>
  <c r="L8" i="10"/>
  <c r="K8" i="10"/>
  <c r="J8" i="10"/>
  <c r="I8" i="10"/>
  <c r="H8" i="10"/>
  <c r="G8" i="10"/>
  <c r="F8" i="10"/>
  <c r="E8" i="10"/>
  <c r="D8" i="10"/>
  <c r="C8" i="10"/>
  <c r="V7" i="10"/>
  <c r="U7" i="10"/>
  <c r="T7" i="10"/>
  <c r="S7" i="10"/>
  <c r="R7" i="10"/>
  <c r="Q7" i="10"/>
  <c r="P7" i="10"/>
  <c r="O7" i="10"/>
  <c r="N7" i="10"/>
  <c r="M7" i="10"/>
  <c r="L7" i="10"/>
  <c r="K7" i="10"/>
  <c r="J7" i="10"/>
  <c r="I7" i="10"/>
  <c r="H7" i="10"/>
  <c r="G7" i="10"/>
  <c r="F7" i="10"/>
  <c r="E7" i="10"/>
  <c r="D7" i="10"/>
  <c r="C7" i="10"/>
  <c r="V6" i="10"/>
  <c r="U6" i="10"/>
  <c r="T6" i="10"/>
  <c r="S6" i="10"/>
  <c r="R6" i="10"/>
  <c r="Q6" i="10"/>
  <c r="P6" i="10"/>
  <c r="O6" i="10"/>
  <c r="N6" i="10"/>
  <c r="M6" i="10"/>
  <c r="L6" i="10"/>
  <c r="K6" i="10"/>
  <c r="J6" i="10"/>
  <c r="I6" i="10"/>
  <c r="H6" i="10"/>
  <c r="G6" i="10"/>
  <c r="F6" i="10"/>
  <c r="E6" i="10"/>
  <c r="D6" i="10"/>
  <c r="C6" i="10"/>
  <c r="V5" i="10"/>
  <c r="U5" i="10"/>
  <c r="T5" i="10"/>
  <c r="S5" i="10"/>
  <c r="R5" i="10"/>
  <c r="Q5" i="10"/>
  <c r="P5" i="10"/>
  <c r="O5" i="10"/>
  <c r="N5" i="10"/>
  <c r="M5" i="10"/>
  <c r="L5" i="10"/>
  <c r="K5" i="10"/>
  <c r="J5" i="10"/>
  <c r="I5" i="10"/>
  <c r="H5" i="10"/>
  <c r="G5" i="10"/>
  <c r="F5" i="10"/>
  <c r="E5" i="10"/>
  <c r="D5" i="10"/>
  <c r="C5" i="10"/>
  <c r="V4" i="10"/>
  <c r="U4" i="10"/>
  <c r="T4" i="10"/>
  <c r="S4" i="10"/>
  <c r="R4" i="10"/>
  <c r="Q4" i="10"/>
  <c r="P4" i="10"/>
  <c r="O4" i="10"/>
  <c r="N4" i="10"/>
  <c r="M4" i="10"/>
  <c r="L4" i="10"/>
  <c r="K4" i="10"/>
  <c r="J4" i="10"/>
  <c r="I4" i="10"/>
  <c r="H4" i="10"/>
  <c r="G4" i="10"/>
  <c r="F4" i="10"/>
  <c r="E4" i="10"/>
  <c r="D4" i="10"/>
  <c r="C4" i="10"/>
  <c r="B8" i="10"/>
  <c r="A8" i="10"/>
  <c r="B7" i="10"/>
  <c r="A7" i="10"/>
  <c r="B6" i="10"/>
  <c r="A6" i="10"/>
  <c r="B5" i="10"/>
  <c r="A5" i="10"/>
  <c r="B4" i="10"/>
  <c r="A4" i="10"/>
  <c r="V2" i="10"/>
  <c r="U2" i="10"/>
  <c r="T2" i="10"/>
  <c r="S2" i="10"/>
  <c r="R2" i="10"/>
  <c r="Q2" i="10"/>
  <c r="P2" i="10"/>
  <c r="O2" i="10"/>
  <c r="N2" i="10"/>
  <c r="M2" i="10"/>
  <c r="L2" i="10"/>
  <c r="K2" i="10"/>
  <c r="J2" i="10"/>
  <c r="I2" i="10"/>
  <c r="H2" i="10"/>
  <c r="G2" i="10"/>
  <c r="F2" i="10"/>
  <c r="E2" i="10"/>
  <c r="D2" i="10"/>
  <c r="C2" i="10"/>
  <c r="B2" i="10"/>
  <c r="A2" i="10"/>
  <c r="A61" i="2"/>
  <c r="A54" i="2"/>
  <c r="A60" i="2" s="1"/>
  <c r="A53" i="2"/>
  <c r="A59" i="2" s="1"/>
  <c r="A52" i="2"/>
  <c r="A58" i="2" s="1"/>
  <c r="V55" i="2"/>
  <c r="U55" i="2"/>
  <c r="T55" i="2"/>
  <c r="S55" i="2"/>
  <c r="R55" i="2"/>
  <c r="Q55" i="2"/>
  <c r="P55" i="2"/>
  <c r="O55" i="2"/>
  <c r="N55" i="2"/>
  <c r="M55" i="2"/>
  <c r="L55" i="2"/>
  <c r="K55" i="2"/>
  <c r="J55" i="2"/>
  <c r="I55" i="2"/>
  <c r="H55" i="2"/>
  <c r="G55" i="2"/>
  <c r="F55" i="2"/>
  <c r="E55" i="2"/>
  <c r="D55" i="2"/>
  <c r="C55" i="2"/>
  <c r="V54" i="2"/>
  <c r="U54" i="2"/>
  <c r="T54" i="2"/>
  <c r="S54" i="2"/>
  <c r="R54" i="2"/>
  <c r="Q54" i="2"/>
  <c r="P54" i="2"/>
  <c r="O54" i="2"/>
  <c r="N54" i="2"/>
  <c r="M54" i="2"/>
  <c r="L54" i="2"/>
  <c r="K54" i="2"/>
  <c r="J54" i="2"/>
  <c r="I54" i="2"/>
  <c r="H54" i="2"/>
  <c r="G54" i="2"/>
  <c r="F54" i="2"/>
  <c r="E54" i="2"/>
  <c r="D54" i="2"/>
  <c r="C54" i="2"/>
  <c r="V53" i="2"/>
  <c r="U53" i="2"/>
  <c r="T53" i="2"/>
  <c r="S53" i="2"/>
  <c r="R53" i="2"/>
  <c r="Q53" i="2"/>
  <c r="P53" i="2"/>
  <c r="O53" i="2"/>
  <c r="N53" i="2"/>
  <c r="M53" i="2"/>
  <c r="L53" i="2"/>
  <c r="K53" i="2"/>
  <c r="J53" i="2"/>
  <c r="I53" i="2"/>
  <c r="H53" i="2"/>
  <c r="G53" i="2"/>
  <c r="F53" i="2"/>
  <c r="E53" i="2"/>
  <c r="D53" i="2"/>
  <c r="C53" i="2"/>
  <c r="V52" i="2"/>
  <c r="U52" i="2"/>
  <c r="T52" i="2"/>
  <c r="S52" i="2"/>
  <c r="R52" i="2"/>
  <c r="Q52" i="2"/>
  <c r="P52" i="2"/>
  <c r="O52" i="2"/>
  <c r="N52" i="2"/>
  <c r="M52" i="2"/>
  <c r="L52" i="2"/>
  <c r="K52" i="2"/>
  <c r="J52" i="2"/>
  <c r="I52" i="2"/>
  <c r="H52" i="2"/>
  <c r="G52" i="2"/>
  <c r="F52" i="2"/>
  <c r="E52" i="2"/>
  <c r="D52" i="2"/>
  <c r="C52" i="2"/>
  <c r="B55" i="2"/>
  <c r="B54" i="2"/>
  <c r="B53" i="2"/>
  <c r="B52" i="2"/>
  <c r="V49" i="2"/>
  <c r="U49" i="2"/>
  <c r="T49" i="2"/>
  <c r="S49" i="2"/>
  <c r="R49" i="2"/>
  <c r="Q49" i="2"/>
  <c r="P49" i="2"/>
  <c r="O49" i="2"/>
  <c r="N49" i="2"/>
  <c r="M49" i="2"/>
  <c r="L49" i="2"/>
  <c r="K49" i="2"/>
  <c r="J49" i="2"/>
  <c r="I49" i="2"/>
  <c r="H49" i="2"/>
  <c r="G49" i="2"/>
  <c r="F49" i="2"/>
  <c r="E49" i="2"/>
  <c r="D49" i="2"/>
  <c r="C49" i="2"/>
  <c r="B49" i="2"/>
  <c r="A48" i="2"/>
  <c r="A47" i="2"/>
  <c r="A46" i="2"/>
  <c r="A45" i="2"/>
  <c r="V48" i="2"/>
  <c r="U48" i="2"/>
  <c r="T48" i="2"/>
  <c r="S48" i="2"/>
  <c r="R48" i="2"/>
  <c r="Q48" i="2"/>
  <c r="P48" i="2"/>
  <c r="O48" i="2"/>
  <c r="N48" i="2"/>
  <c r="M48" i="2"/>
  <c r="L48" i="2"/>
  <c r="K48" i="2"/>
  <c r="J48" i="2"/>
  <c r="I48" i="2"/>
  <c r="H48" i="2"/>
  <c r="G48" i="2"/>
  <c r="F48" i="2"/>
  <c r="E48" i="2"/>
  <c r="D48" i="2"/>
  <c r="C48" i="2"/>
  <c r="B48" i="2"/>
  <c r="V47" i="2"/>
  <c r="U47" i="2"/>
  <c r="T47" i="2"/>
  <c r="S47" i="2"/>
  <c r="R47" i="2"/>
  <c r="Q47" i="2"/>
  <c r="P47" i="2"/>
  <c r="O47" i="2"/>
  <c r="N47" i="2"/>
  <c r="M47" i="2"/>
  <c r="L47" i="2"/>
  <c r="K47" i="2"/>
  <c r="J47" i="2"/>
  <c r="I47" i="2"/>
  <c r="H47" i="2"/>
  <c r="G47" i="2"/>
  <c r="F47" i="2"/>
  <c r="E47" i="2"/>
  <c r="D47" i="2"/>
  <c r="C47" i="2"/>
  <c r="B47" i="2"/>
  <c r="V46" i="2"/>
  <c r="U46" i="2"/>
  <c r="T46" i="2"/>
  <c r="S46" i="2"/>
  <c r="R46" i="2"/>
  <c r="Q46" i="2"/>
  <c r="P46" i="2"/>
  <c r="O46" i="2"/>
  <c r="N46" i="2"/>
  <c r="M46" i="2"/>
  <c r="L46" i="2"/>
  <c r="K46" i="2"/>
  <c r="J46" i="2"/>
  <c r="I46" i="2"/>
  <c r="H46" i="2"/>
  <c r="G46" i="2"/>
  <c r="F46" i="2"/>
  <c r="E46" i="2"/>
  <c r="D46" i="2"/>
  <c r="C46" i="2"/>
  <c r="B46" i="2"/>
  <c r="V45" i="2"/>
  <c r="U45" i="2"/>
  <c r="T45" i="2"/>
  <c r="S45" i="2"/>
  <c r="R45" i="2"/>
  <c r="Q45" i="2"/>
  <c r="P45" i="2"/>
  <c r="O45" i="2"/>
  <c r="N45" i="2"/>
  <c r="M45" i="2"/>
  <c r="L45" i="2"/>
  <c r="K45" i="2"/>
  <c r="J45" i="2"/>
  <c r="I45" i="2"/>
  <c r="H45" i="2"/>
  <c r="G45" i="2"/>
  <c r="F45" i="2"/>
  <c r="E45" i="2"/>
  <c r="D45" i="2"/>
  <c r="C45" i="2"/>
  <c r="B45" i="2"/>
  <c r="V44" i="2"/>
  <c r="U44" i="2"/>
  <c r="T44" i="2"/>
  <c r="S44" i="2"/>
  <c r="R44" i="2"/>
  <c r="Q44" i="2"/>
  <c r="P44" i="2"/>
  <c r="O44" i="2"/>
  <c r="N44" i="2"/>
  <c r="M44" i="2"/>
  <c r="L44" i="2"/>
  <c r="K44" i="2"/>
  <c r="J44" i="2"/>
  <c r="I44" i="2"/>
  <c r="H44" i="2"/>
  <c r="G44" i="2"/>
  <c r="F44" i="2"/>
  <c r="E44" i="2"/>
  <c r="D44" i="2"/>
  <c r="C44" i="2"/>
  <c r="A44" i="2"/>
  <c r="B44" i="2"/>
  <c r="V29" i="1"/>
  <c r="U29" i="1"/>
  <c r="T29" i="1"/>
  <c r="S29" i="1"/>
  <c r="R29" i="1"/>
  <c r="Q29" i="1"/>
  <c r="P29" i="1"/>
  <c r="O29" i="1"/>
  <c r="N29" i="1"/>
  <c r="M29" i="1"/>
  <c r="L29" i="1"/>
  <c r="K29" i="1"/>
  <c r="J29" i="1"/>
  <c r="I29" i="1"/>
  <c r="H29" i="1"/>
  <c r="G29" i="1"/>
  <c r="F29" i="1"/>
  <c r="E29" i="1"/>
  <c r="D29" i="1"/>
  <c r="C29" i="1"/>
  <c r="B29" i="1"/>
  <c r="V28" i="1"/>
  <c r="U28" i="1"/>
  <c r="T28" i="1"/>
  <c r="S28" i="1"/>
  <c r="R28" i="1"/>
  <c r="Q28" i="1"/>
  <c r="P28" i="1"/>
  <c r="O28" i="1"/>
  <c r="N28" i="1"/>
  <c r="M28" i="1"/>
  <c r="L28" i="1"/>
  <c r="K28" i="1"/>
  <c r="J28" i="1"/>
  <c r="I28" i="1"/>
  <c r="H28" i="1"/>
  <c r="G28" i="1"/>
  <c r="F28" i="1"/>
  <c r="E28" i="1"/>
  <c r="D28" i="1"/>
  <c r="C28" i="1"/>
  <c r="B28" i="1"/>
  <c r="V27" i="1"/>
  <c r="U27" i="1"/>
  <c r="T27" i="1"/>
  <c r="S27" i="1"/>
  <c r="R27" i="1"/>
  <c r="Q27" i="1"/>
  <c r="P27" i="1"/>
  <c r="O27" i="1"/>
  <c r="N27" i="1"/>
  <c r="M27" i="1"/>
  <c r="L27" i="1"/>
  <c r="K27" i="1"/>
  <c r="J27" i="1"/>
  <c r="I27" i="1"/>
  <c r="H27" i="1"/>
  <c r="G27" i="1"/>
  <c r="F27" i="1"/>
  <c r="E27" i="1"/>
  <c r="D27" i="1"/>
  <c r="C27" i="1"/>
  <c r="B27" i="1"/>
  <c r="V26" i="1"/>
  <c r="U26" i="1"/>
  <c r="T26" i="1"/>
  <c r="S26" i="1"/>
  <c r="R26" i="1"/>
  <c r="Q26" i="1"/>
  <c r="P26" i="1"/>
  <c r="O26" i="1"/>
  <c r="N26" i="1"/>
  <c r="M26" i="1"/>
  <c r="L26" i="1"/>
  <c r="K26" i="1"/>
  <c r="J26" i="1"/>
  <c r="I26" i="1"/>
  <c r="H26" i="1"/>
  <c r="G26" i="1"/>
  <c r="F26" i="1"/>
  <c r="E26" i="1"/>
  <c r="D26" i="1"/>
  <c r="C26" i="1"/>
  <c r="B26" i="1"/>
  <c r="V25" i="1"/>
  <c r="U25" i="1"/>
  <c r="T25" i="1"/>
  <c r="S25" i="1"/>
  <c r="R25" i="1"/>
  <c r="Q25" i="1"/>
  <c r="P25" i="1"/>
  <c r="O25" i="1"/>
  <c r="N25" i="1"/>
  <c r="M25" i="1"/>
  <c r="L25" i="1"/>
  <c r="K25" i="1"/>
  <c r="J25" i="1"/>
  <c r="I25" i="1"/>
  <c r="H25" i="1"/>
  <c r="G25" i="1"/>
  <c r="F25" i="1"/>
  <c r="E25" i="1"/>
  <c r="D25" i="1"/>
  <c r="C25" i="1"/>
  <c r="B25" i="1"/>
  <c r="A29" i="1"/>
  <c r="A28" i="1"/>
  <c r="A27" i="1"/>
  <c r="A26" i="1"/>
  <c r="A25" i="1"/>
  <c r="A30" i="11"/>
  <c r="A29" i="11"/>
  <c r="A28" i="11"/>
  <c r="A27" i="11"/>
  <c r="A26" i="11"/>
  <c r="A23" i="11"/>
  <c r="A22" i="11"/>
  <c r="A21" i="11"/>
  <c r="A20" i="11"/>
  <c r="A19" i="11"/>
  <c r="A16" i="11"/>
  <c r="A15" i="11"/>
  <c r="A14" i="11"/>
  <c r="A13" i="11"/>
  <c r="A12" i="11"/>
  <c r="V16" i="9"/>
  <c r="U16" i="9"/>
  <c r="T16" i="9"/>
  <c r="S16" i="9"/>
  <c r="R16" i="9"/>
  <c r="Q16" i="9"/>
  <c r="P16" i="9"/>
  <c r="O16" i="9"/>
  <c r="N16" i="9"/>
  <c r="M16" i="9"/>
  <c r="L16" i="9"/>
  <c r="K16" i="9"/>
  <c r="J16" i="9"/>
  <c r="I16" i="9"/>
  <c r="H16" i="9"/>
  <c r="G16" i="9"/>
  <c r="F16" i="9"/>
  <c r="E16" i="9"/>
  <c r="D16" i="9"/>
  <c r="C16" i="9"/>
  <c r="V15" i="9"/>
  <c r="U15" i="9"/>
  <c r="T15" i="9"/>
  <c r="S15" i="9"/>
  <c r="R15" i="9"/>
  <c r="Q15" i="9"/>
  <c r="P15" i="9"/>
  <c r="O15" i="9"/>
  <c r="N15" i="9"/>
  <c r="M15" i="9"/>
  <c r="L15" i="9"/>
  <c r="K15" i="9"/>
  <c r="J15" i="9"/>
  <c r="I15" i="9"/>
  <c r="H15" i="9"/>
  <c r="G15" i="9"/>
  <c r="F15" i="9"/>
  <c r="E15" i="9"/>
  <c r="D15" i="9"/>
  <c r="C15" i="9"/>
  <c r="B16" i="9"/>
  <c r="A16" i="9"/>
  <c r="B15" i="9"/>
  <c r="A15" i="9"/>
  <c r="V12" i="9"/>
  <c r="U12" i="9"/>
  <c r="T12" i="9"/>
  <c r="S12" i="9"/>
  <c r="R12" i="9"/>
  <c r="Q12" i="9"/>
  <c r="P12" i="9"/>
  <c r="O12" i="9"/>
  <c r="N12" i="9"/>
  <c r="M12" i="9"/>
  <c r="L12" i="9"/>
  <c r="K12" i="9"/>
  <c r="J12" i="9"/>
  <c r="I12" i="9"/>
  <c r="H12" i="9"/>
  <c r="G12" i="9"/>
  <c r="F12" i="9"/>
  <c r="E12" i="9"/>
  <c r="D12" i="9"/>
  <c r="C12" i="9"/>
  <c r="B12" i="9"/>
  <c r="V11" i="9"/>
  <c r="U11" i="9"/>
  <c r="T11" i="9"/>
  <c r="S11" i="9"/>
  <c r="R11" i="9"/>
  <c r="Q11" i="9"/>
  <c r="P11" i="9"/>
  <c r="O11" i="9"/>
  <c r="N11" i="9"/>
  <c r="M11" i="9"/>
  <c r="L11" i="9"/>
  <c r="K11" i="9"/>
  <c r="J11" i="9"/>
  <c r="I11" i="9"/>
  <c r="H11" i="9"/>
  <c r="G11" i="9"/>
  <c r="F11" i="9"/>
  <c r="E11" i="9"/>
  <c r="D11" i="9"/>
  <c r="C11" i="9"/>
  <c r="B11" i="9"/>
  <c r="V8" i="9"/>
  <c r="U8" i="9"/>
  <c r="T8" i="9"/>
  <c r="S8" i="9"/>
  <c r="R8" i="9"/>
  <c r="Q8" i="9"/>
  <c r="P8" i="9"/>
  <c r="O8" i="9"/>
  <c r="N8" i="9"/>
  <c r="M8" i="9"/>
  <c r="L8" i="9"/>
  <c r="K8" i="9"/>
  <c r="J8" i="9"/>
  <c r="I8" i="9"/>
  <c r="H8" i="9"/>
  <c r="G8" i="9"/>
  <c r="F8" i="9"/>
  <c r="E8" i="9"/>
  <c r="D8" i="9"/>
  <c r="C8" i="9"/>
  <c r="V7" i="9"/>
  <c r="U7" i="9"/>
  <c r="T7" i="9"/>
  <c r="S7" i="9"/>
  <c r="R7" i="9"/>
  <c r="Q7" i="9"/>
  <c r="P7" i="9"/>
  <c r="O7" i="9"/>
  <c r="N7" i="9"/>
  <c r="M7" i="9"/>
  <c r="L7" i="9"/>
  <c r="K7" i="9"/>
  <c r="J7" i="9"/>
  <c r="I7" i="9"/>
  <c r="H7" i="9"/>
  <c r="G7" i="9"/>
  <c r="F7" i="9"/>
  <c r="E7" i="9"/>
  <c r="D7" i="9"/>
  <c r="C7" i="9"/>
  <c r="V6" i="9"/>
  <c r="U6" i="9"/>
  <c r="T6" i="9"/>
  <c r="S6" i="9"/>
  <c r="R6" i="9"/>
  <c r="Q6" i="9"/>
  <c r="P6" i="9"/>
  <c r="O6" i="9"/>
  <c r="N6" i="9"/>
  <c r="M6" i="9"/>
  <c r="L6" i="9"/>
  <c r="K6" i="9"/>
  <c r="J6" i="9"/>
  <c r="I6" i="9"/>
  <c r="H6" i="9"/>
  <c r="G6" i="9"/>
  <c r="F6" i="9"/>
  <c r="E6" i="9"/>
  <c r="D6" i="9"/>
  <c r="C6" i="9"/>
  <c r="V5" i="9"/>
  <c r="U5" i="9"/>
  <c r="T5" i="9"/>
  <c r="S5" i="9"/>
  <c r="R5" i="9"/>
  <c r="Q5" i="9"/>
  <c r="P5" i="9"/>
  <c r="O5" i="9"/>
  <c r="N5" i="9"/>
  <c r="M5" i="9"/>
  <c r="L5" i="9"/>
  <c r="K5" i="9"/>
  <c r="J5" i="9"/>
  <c r="I5" i="9"/>
  <c r="H5" i="9"/>
  <c r="G5" i="9"/>
  <c r="F5" i="9"/>
  <c r="E5" i="9"/>
  <c r="D5" i="9"/>
  <c r="C5" i="9"/>
  <c r="V4" i="9"/>
  <c r="U4" i="9"/>
  <c r="T4" i="9"/>
  <c r="S4" i="9"/>
  <c r="R4" i="9"/>
  <c r="Q4" i="9"/>
  <c r="P4" i="9"/>
  <c r="O4" i="9"/>
  <c r="N4" i="9"/>
  <c r="M4" i="9"/>
  <c r="L4" i="9"/>
  <c r="K4" i="9"/>
  <c r="J4" i="9"/>
  <c r="I4" i="9"/>
  <c r="H4" i="9"/>
  <c r="G4" i="9"/>
  <c r="F4" i="9"/>
  <c r="E4" i="9"/>
  <c r="D4" i="9"/>
  <c r="C4" i="9"/>
  <c r="B8" i="9"/>
  <c r="B7" i="9"/>
  <c r="B6" i="9"/>
  <c r="B5" i="9"/>
  <c r="B4" i="9"/>
  <c r="A12" i="9"/>
  <c r="A11" i="9"/>
  <c r="A10" i="9"/>
  <c r="A8" i="9"/>
  <c r="A7" i="9"/>
  <c r="A6" i="9"/>
  <c r="A5" i="9"/>
  <c r="A4" i="9"/>
  <c r="V47" i="7"/>
  <c r="U47" i="7"/>
  <c r="T47" i="7"/>
  <c r="S47" i="7"/>
  <c r="R47" i="7"/>
  <c r="Q47" i="7"/>
  <c r="P47" i="7"/>
  <c r="O47" i="7"/>
  <c r="N47" i="7"/>
  <c r="M47" i="7"/>
  <c r="L47" i="7"/>
  <c r="K47" i="7"/>
  <c r="J47" i="7"/>
  <c r="I47" i="7"/>
  <c r="H47" i="7"/>
  <c r="G47" i="7"/>
  <c r="F47" i="7"/>
  <c r="E47" i="7"/>
  <c r="D47" i="7"/>
  <c r="C47" i="7"/>
  <c r="V46" i="7"/>
  <c r="U46" i="7"/>
  <c r="T46" i="7"/>
  <c r="S46" i="7"/>
  <c r="R46" i="7"/>
  <c r="Q46" i="7"/>
  <c r="P46" i="7"/>
  <c r="O46" i="7"/>
  <c r="N46" i="7"/>
  <c r="M46" i="7"/>
  <c r="L46" i="7"/>
  <c r="K46" i="7"/>
  <c r="J46" i="7"/>
  <c r="I46" i="7"/>
  <c r="H46" i="7"/>
  <c r="G46" i="7"/>
  <c r="F46" i="7"/>
  <c r="E46" i="7"/>
  <c r="D46" i="7"/>
  <c r="C46" i="7"/>
  <c r="V45" i="7"/>
  <c r="U45" i="7"/>
  <c r="T45" i="7"/>
  <c r="S45" i="7"/>
  <c r="R45" i="7"/>
  <c r="Q45" i="7"/>
  <c r="P45" i="7"/>
  <c r="O45" i="7"/>
  <c r="N45" i="7"/>
  <c r="M45" i="7"/>
  <c r="L45" i="7"/>
  <c r="K45" i="7"/>
  <c r="J45" i="7"/>
  <c r="I45" i="7"/>
  <c r="H45" i="7"/>
  <c r="G45" i="7"/>
  <c r="F45" i="7"/>
  <c r="E45" i="7"/>
  <c r="D45" i="7"/>
  <c r="C45" i="7"/>
  <c r="V44" i="7"/>
  <c r="U44" i="7"/>
  <c r="T44" i="7"/>
  <c r="S44" i="7"/>
  <c r="R44" i="7"/>
  <c r="Q44" i="7"/>
  <c r="P44" i="7"/>
  <c r="O44" i="7"/>
  <c r="N44" i="7"/>
  <c r="M44" i="7"/>
  <c r="L44" i="7"/>
  <c r="K44" i="7"/>
  <c r="J44" i="7"/>
  <c r="I44" i="7"/>
  <c r="H44" i="7"/>
  <c r="G44" i="7"/>
  <c r="F44" i="7"/>
  <c r="E44" i="7"/>
  <c r="D44" i="7"/>
  <c r="C44" i="7"/>
  <c r="A47" i="7"/>
  <c r="A46" i="7"/>
  <c r="A45" i="7"/>
  <c r="A44" i="7"/>
  <c r="B47" i="7"/>
  <c r="B46" i="7"/>
  <c r="B45" i="7"/>
  <c r="B44" i="7"/>
  <c r="A26" i="7"/>
  <c r="A22" i="7"/>
  <c r="A21" i="7"/>
  <c r="A20" i="7"/>
  <c r="A19" i="7"/>
  <c r="A18" i="7"/>
  <c r="A15" i="7"/>
  <c r="A14" i="7"/>
  <c r="A13" i="7"/>
  <c r="A12" i="7"/>
  <c r="A11" i="7"/>
  <c r="V8" i="7"/>
  <c r="U8" i="7"/>
  <c r="T8" i="7"/>
  <c r="S8" i="7"/>
  <c r="R8" i="7"/>
  <c r="Q8" i="7"/>
  <c r="P8" i="7"/>
  <c r="O8" i="7"/>
  <c r="N8" i="7"/>
  <c r="M8" i="7"/>
  <c r="L8" i="7"/>
  <c r="K8" i="7"/>
  <c r="J8" i="7"/>
  <c r="I8" i="7"/>
  <c r="H8" i="7"/>
  <c r="G8" i="7"/>
  <c r="F8" i="7"/>
  <c r="E8" i="7"/>
  <c r="D8" i="7"/>
  <c r="C8" i="7"/>
  <c r="V7" i="7"/>
  <c r="U7" i="7"/>
  <c r="T7" i="7"/>
  <c r="S7" i="7"/>
  <c r="R7" i="7"/>
  <c r="Q7" i="7"/>
  <c r="P7" i="7"/>
  <c r="O7" i="7"/>
  <c r="N7" i="7"/>
  <c r="M7" i="7"/>
  <c r="L7" i="7"/>
  <c r="K7" i="7"/>
  <c r="J7" i="7"/>
  <c r="I7" i="7"/>
  <c r="H7" i="7"/>
  <c r="G7" i="7"/>
  <c r="F7" i="7"/>
  <c r="E7" i="7"/>
  <c r="D7" i="7"/>
  <c r="C7" i="7"/>
  <c r="V6" i="7"/>
  <c r="U6" i="7"/>
  <c r="T6" i="7"/>
  <c r="S6" i="7"/>
  <c r="R6" i="7"/>
  <c r="Q6" i="7"/>
  <c r="P6" i="7"/>
  <c r="O6" i="7"/>
  <c r="N6" i="7"/>
  <c r="M6" i="7"/>
  <c r="L6" i="7"/>
  <c r="K6" i="7"/>
  <c r="J6" i="7"/>
  <c r="I6" i="7"/>
  <c r="H6" i="7"/>
  <c r="G6" i="7"/>
  <c r="F6" i="7"/>
  <c r="E6" i="7"/>
  <c r="D6" i="7"/>
  <c r="C6" i="7"/>
  <c r="V5" i="7"/>
  <c r="U5" i="7"/>
  <c r="T5" i="7"/>
  <c r="S5" i="7"/>
  <c r="R5" i="7"/>
  <c r="Q5" i="7"/>
  <c r="P5" i="7"/>
  <c r="O5" i="7"/>
  <c r="N5" i="7"/>
  <c r="M5" i="7"/>
  <c r="L5" i="7"/>
  <c r="K5" i="7"/>
  <c r="J5" i="7"/>
  <c r="I5" i="7"/>
  <c r="H5" i="7"/>
  <c r="G5" i="7"/>
  <c r="F5" i="7"/>
  <c r="E5" i="7"/>
  <c r="D5" i="7"/>
  <c r="C5" i="7"/>
  <c r="V4" i="7"/>
  <c r="U4" i="7"/>
  <c r="T4" i="7"/>
  <c r="S4" i="7"/>
  <c r="R4" i="7"/>
  <c r="Q4" i="7"/>
  <c r="P4" i="7"/>
  <c r="O4" i="7"/>
  <c r="N4" i="7"/>
  <c r="M4" i="7"/>
  <c r="L4" i="7"/>
  <c r="K4" i="7"/>
  <c r="J4" i="7"/>
  <c r="I4" i="7"/>
  <c r="H4" i="7"/>
  <c r="G4" i="7"/>
  <c r="F4" i="7"/>
  <c r="E4" i="7"/>
  <c r="D4" i="7"/>
  <c r="C4" i="7"/>
  <c r="A8" i="7"/>
  <c r="A7" i="7"/>
  <c r="A6" i="7"/>
  <c r="A5" i="7"/>
  <c r="B8" i="7"/>
  <c r="B7" i="7"/>
  <c r="B6" i="7"/>
  <c r="B5" i="7"/>
  <c r="B4" i="7"/>
  <c r="A4" i="7"/>
  <c r="A11" i="4"/>
  <c r="A15" i="4"/>
  <c r="A14" i="4"/>
  <c r="A13" i="4"/>
  <c r="A12" i="4"/>
  <c r="V18" i="6"/>
  <c r="U18" i="6"/>
  <c r="T18" i="6"/>
  <c r="S18" i="6"/>
  <c r="R18" i="6"/>
  <c r="Q18" i="6"/>
  <c r="P18" i="6"/>
  <c r="O18" i="6"/>
  <c r="N18" i="6"/>
  <c r="M18" i="6"/>
  <c r="L18" i="6"/>
  <c r="K18" i="6"/>
  <c r="J18" i="6"/>
  <c r="I18" i="6"/>
  <c r="H18" i="6"/>
  <c r="G18" i="6"/>
  <c r="F18" i="6"/>
  <c r="E18" i="6"/>
  <c r="D18" i="6"/>
  <c r="C18" i="6"/>
  <c r="B18" i="6"/>
  <c r="V17" i="6"/>
  <c r="U17" i="6"/>
  <c r="T17" i="6"/>
  <c r="S17" i="6"/>
  <c r="R17" i="6"/>
  <c r="Q17" i="6"/>
  <c r="P17" i="6"/>
  <c r="O17" i="6"/>
  <c r="N17" i="6"/>
  <c r="M17" i="6"/>
  <c r="L17" i="6"/>
  <c r="K17" i="6"/>
  <c r="J17" i="6"/>
  <c r="I17" i="6"/>
  <c r="H17" i="6"/>
  <c r="G17" i="6"/>
  <c r="F17" i="6"/>
  <c r="E17" i="6"/>
  <c r="D17" i="6"/>
  <c r="C17" i="6"/>
  <c r="V16" i="6"/>
  <c r="U16" i="6"/>
  <c r="T16" i="6"/>
  <c r="S16" i="6"/>
  <c r="R16" i="6"/>
  <c r="Q16" i="6"/>
  <c r="P16" i="6"/>
  <c r="O16" i="6"/>
  <c r="N16" i="6"/>
  <c r="M16" i="6"/>
  <c r="L16" i="6"/>
  <c r="K16" i="6"/>
  <c r="J16" i="6"/>
  <c r="I16" i="6"/>
  <c r="H16" i="6"/>
  <c r="G16" i="6"/>
  <c r="F16" i="6"/>
  <c r="E16" i="6"/>
  <c r="D16" i="6"/>
  <c r="C16" i="6"/>
  <c r="V15" i="6"/>
  <c r="U15" i="6"/>
  <c r="T15" i="6"/>
  <c r="S15" i="6"/>
  <c r="R15" i="6"/>
  <c r="Q15" i="6"/>
  <c r="P15" i="6"/>
  <c r="O15" i="6"/>
  <c r="N15" i="6"/>
  <c r="M15" i="6"/>
  <c r="L15" i="6"/>
  <c r="K15" i="6"/>
  <c r="J15" i="6"/>
  <c r="I15" i="6"/>
  <c r="H15" i="6"/>
  <c r="G15" i="6"/>
  <c r="F15" i="6"/>
  <c r="E15" i="6"/>
  <c r="D15" i="6"/>
  <c r="C15" i="6"/>
  <c r="V14" i="6"/>
  <c r="U14" i="6"/>
  <c r="T14" i="6"/>
  <c r="S14" i="6"/>
  <c r="R14" i="6"/>
  <c r="Q14" i="6"/>
  <c r="P14" i="6"/>
  <c r="O14" i="6"/>
  <c r="N14" i="6"/>
  <c r="M14" i="6"/>
  <c r="L14" i="6"/>
  <c r="K14" i="6"/>
  <c r="J14" i="6"/>
  <c r="I14" i="6"/>
  <c r="H14" i="6"/>
  <c r="G14" i="6"/>
  <c r="F14" i="6"/>
  <c r="E14" i="6"/>
  <c r="D14" i="6"/>
  <c r="C14" i="6"/>
  <c r="V13" i="6"/>
  <c r="U13" i="6"/>
  <c r="T13" i="6"/>
  <c r="S13" i="6"/>
  <c r="R13" i="6"/>
  <c r="Q13" i="6"/>
  <c r="P13" i="6"/>
  <c r="O13" i="6"/>
  <c r="N13" i="6"/>
  <c r="M13" i="6"/>
  <c r="L13" i="6"/>
  <c r="K13" i="6"/>
  <c r="J13" i="6"/>
  <c r="I13" i="6"/>
  <c r="H13" i="6"/>
  <c r="G13" i="6"/>
  <c r="F13" i="6"/>
  <c r="E13" i="6"/>
  <c r="D13" i="6"/>
  <c r="C13" i="6"/>
  <c r="V12" i="6"/>
  <c r="U12" i="6"/>
  <c r="T12" i="6"/>
  <c r="S12" i="6"/>
  <c r="R12" i="6"/>
  <c r="Q12" i="6"/>
  <c r="P12" i="6"/>
  <c r="O12" i="6"/>
  <c r="N12" i="6"/>
  <c r="M12" i="6"/>
  <c r="L12" i="6"/>
  <c r="K12" i="6"/>
  <c r="J12" i="6"/>
  <c r="I12" i="6"/>
  <c r="H12" i="6"/>
  <c r="G12" i="6"/>
  <c r="F12" i="6"/>
  <c r="E12" i="6"/>
  <c r="D12" i="6"/>
  <c r="C12" i="6"/>
  <c r="A17" i="6"/>
  <c r="A16" i="6"/>
  <c r="A15" i="6"/>
  <c r="A14" i="6"/>
  <c r="A13" i="6"/>
  <c r="B17" i="6"/>
  <c r="B16" i="6"/>
  <c r="B15" i="6"/>
  <c r="B14" i="6"/>
  <c r="B13" i="6"/>
  <c r="B12" i="6"/>
  <c r="A12" i="6"/>
  <c r="V9" i="6"/>
  <c r="U9" i="6"/>
  <c r="T9" i="6"/>
  <c r="S9" i="6"/>
  <c r="R9" i="6"/>
  <c r="Q9" i="6"/>
  <c r="P9" i="6"/>
  <c r="O9" i="6"/>
  <c r="N9" i="6"/>
  <c r="M9" i="6"/>
  <c r="L9" i="6"/>
  <c r="K9" i="6"/>
  <c r="J9" i="6"/>
  <c r="I9" i="6"/>
  <c r="H9" i="6"/>
  <c r="G9" i="6"/>
  <c r="F9" i="6"/>
  <c r="E9" i="6"/>
  <c r="D9" i="6"/>
  <c r="C9" i="6"/>
  <c r="V8" i="6"/>
  <c r="U8" i="6"/>
  <c r="T8" i="6"/>
  <c r="S8" i="6"/>
  <c r="R8" i="6"/>
  <c r="Q8" i="6"/>
  <c r="P8" i="6"/>
  <c r="O8" i="6"/>
  <c r="N8" i="6"/>
  <c r="M8" i="6"/>
  <c r="L8" i="6"/>
  <c r="K8" i="6"/>
  <c r="J8" i="6"/>
  <c r="I8" i="6"/>
  <c r="H8" i="6"/>
  <c r="G8" i="6"/>
  <c r="F8" i="6"/>
  <c r="E8" i="6"/>
  <c r="D8" i="6"/>
  <c r="C8" i="6"/>
  <c r="V7" i="6"/>
  <c r="U7" i="6"/>
  <c r="T7" i="6"/>
  <c r="S7" i="6"/>
  <c r="R7" i="6"/>
  <c r="Q7" i="6"/>
  <c r="P7" i="6"/>
  <c r="O7" i="6"/>
  <c r="N7" i="6"/>
  <c r="M7" i="6"/>
  <c r="L7" i="6"/>
  <c r="K7" i="6"/>
  <c r="J7" i="6"/>
  <c r="I7" i="6"/>
  <c r="H7" i="6"/>
  <c r="G7" i="6"/>
  <c r="F7" i="6"/>
  <c r="E7" i="6"/>
  <c r="D7" i="6"/>
  <c r="C7" i="6"/>
  <c r="V6" i="6"/>
  <c r="U6" i="6"/>
  <c r="T6" i="6"/>
  <c r="S6" i="6"/>
  <c r="R6" i="6"/>
  <c r="Q6" i="6"/>
  <c r="P6" i="6"/>
  <c r="O6" i="6"/>
  <c r="N6" i="6"/>
  <c r="M6" i="6"/>
  <c r="L6" i="6"/>
  <c r="K6" i="6"/>
  <c r="J6" i="6"/>
  <c r="I6" i="6"/>
  <c r="H6" i="6"/>
  <c r="G6" i="6"/>
  <c r="F6" i="6"/>
  <c r="E6" i="6"/>
  <c r="D6" i="6"/>
  <c r="C6" i="6"/>
  <c r="V5" i="6"/>
  <c r="U5" i="6"/>
  <c r="T5" i="6"/>
  <c r="S5" i="6"/>
  <c r="R5" i="6"/>
  <c r="Q5" i="6"/>
  <c r="P5" i="6"/>
  <c r="O5" i="6"/>
  <c r="N5" i="6"/>
  <c r="M5" i="6"/>
  <c r="L5" i="6"/>
  <c r="K5" i="6"/>
  <c r="J5" i="6"/>
  <c r="I5" i="6"/>
  <c r="H5" i="6"/>
  <c r="G5" i="6"/>
  <c r="F5" i="6"/>
  <c r="E5" i="6"/>
  <c r="D5" i="6"/>
  <c r="C5" i="6"/>
  <c r="V4" i="6"/>
  <c r="U4" i="6"/>
  <c r="T4" i="6"/>
  <c r="S4" i="6"/>
  <c r="R4" i="6"/>
  <c r="Q4" i="6"/>
  <c r="P4" i="6"/>
  <c r="O4" i="6"/>
  <c r="N4" i="6"/>
  <c r="M4" i="6"/>
  <c r="L4" i="6"/>
  <c r="K4" i="6"/>
  <c r="J4" i="6"/>
  <c r="I4" i="6"/>
  <c r="H4" i="6"/>
  <c r="G4" i="6"/>
  <c r="F4" i="6"/>
  <c r="E4" i="6"/>
  <c r="D4" i="6"/>
  <c r="C4" i="6"/>
  <c r="B9" i="6"/>
  <c r="A9" i="6"/>
  <c r="B8" i="6"/>
  <c r="A8" i="6"/>
  <c r="B7" i="6"/>
  <c r="A7" i="6"/>
  <c r="B6" i="6"/>
  <c r="A6" i="6"/>
  <c r="B5" i="6"/>
  <c r="A5" i="6"/>
  <c r="B4" i="6"/>
  <c r="A4" i="6"/>
  <c r="V37" i="4"/>
  <c r="U37" i="4"/>
  <c r="T37" i="4"/>
  <c r="S37" i="4"/>
  <c r="R37" i="4"/>
  <c r="Q37" i="4"/>
  <c r="P37" i="4"/>
  <c r="O37" i="4"/>
  <c r="N37" i="4"/>
  <c r="M37" i="4"/>
  <c r="L37" i="4"/>
  <c r="K37" i="4"/>
  <c r="J37" i="4"/>
  <c r="I37" i="4"/>
  <c r="H37" i="4"/>
  <c r="G37" i="4"/>
  <c r="F37" i="4"/>
  <c r="E37" i="4"/>
  <c r="D37" i="4"/>
  <c r="C37" i="4"/>
  <c r="B37" i="4"/>
  <c r="V36" i="4"/>
  <c r="U36" i="4"/>
  <c r="T36" i="4"/>
  <c r="S36" i="4"/>
  <c r="R36" i="4"/>
  <c r="Q36" i="4"/>
  <c r="P36" i="4"/>
  <c r="O36" i="4"/>
  <c r="N36" i="4"/>
  <c r="M36" i="4"/>
  <c r="L36" i="4"/>
  <c r="K36" i="4"/>
  <c r="J36" i="4"/>
  <c r="I36" i="4"/>
  <c r="H36" i="4"/>
  <c r="G36" i="4"/>
  <c r="F36" i="4"/>
  <c r="E36" i="4"/>
  <c r="D36" i="4"/>
  <c r="C36" i="4"/>
  <c r="B36" i="4"/>
  <c r="V35" i="4"/>
  <c r="U35" i="4"/>
  <c r="T35" i="4"/>
  <c r="S35" i="4"/>
  <c r="R35" i="4"/>
  <c r="Q35" i="4"/>
  <c r="P35" i="4"/>
  <c r="O35" i="4"/>
  <c r="N35" i="4"/>
  <c r="M35" i="4"/>
  <c r="L35" i="4"/>
  <c r="K35" i="4"/>
  <c r="J35" i="4"/>
  <c r="I35" i="4"/>
  <c r="H35" i="4"/>
  <c r="G35" i="4"/>
  <c r="F35" i="4"/>
  <c r="E35" i="4"/>
  <c r="D35" i="4"/>
  <c r="C35" i="4"/>
  <c r="B35" i="4"/>
  <c r="V34" i="4"/>
  <c r="U34" i="4"/>
  <c r="T34" i="4"/>
  <c r="S34" i="4"/>
  <c r="R34" i="4"/>
  <c r="Q34" i="4"/>
  <c r="P34" i="4"/>
  <c r="O34" i="4"/>
  <c r="N34" i="4"/>
  <c r="M34" i="4"/>
  <c r="L34" i="4"/>
  <c r="K34" i="4"/>
  <c r="J34" i="4"/>
  <c r="I34" i="4"/>
  <c r="H34" i="4"/>
  <c r="G34" i="4"/>
  <c r="F34" i="4"/>
  <c r="E34" i="4"/>
  <c r="D34" i="4"/>
  <c r="C34" i="4"/>
  <c r="B34" i="4"/>
  <c r="V33" i="4"/>
  <c r="U33" i="4"/>
  <c r="T33" i="4"/>
  <c r="S33" i="4"/>
  <c r="R33" i="4"/>
  <c r="Q33" i="4"/>
  <c r="P33" i="4"/>
  <c r="O33" i="4"/>
  <c r="N33" i="4"/>
  <c r="M33" i="4"/>
  <c r="L33" i="4"/>
  <c r="K33" i="4"/>
  <c r="J33" i="4"/>
  <c r="I33" i="4"/>
  <c r="H33" i="4"/>
  <c r="G33" i="4"/>
  <c r="F33" i="4"/>
  <c r="E33" i="4"/>
  <c r="D33" i="4"/>
  <c r="C33" i="4"/>
  <c r="B33" i="4"/>
  <c r="A37" i="4"/>
  <c r="A36" i="4"/>
  <c r="A35" i="4"/>
  <c r="A34" i="4"/>
  <c r="A33" i="4"/>
  <c r="A30" i="4"/>
  <c r="A29" i="4"/>
  <c r="A28" i="4"/>
  <c r="A27" i="4"/>
  <c r="A26" i="4"/>
  <c r="V23" i="4"/>
  <c r="U23" i="4"/>
  <c r="T23" i="4"/>
  <c r="S23" i="4"/>
  <c r="R23" i="4"/>
  <c r="Q23" i="4"/>
  <c r="P23" i="4"/>
  <c r="O23" i="4"/>
  <c r="N23" i="4"/>
  <c r="M23" i="4"/>
  <c r="L23" i="4"/>
  <c r="K23" i="4"/>
  <c r="J23" i="4"/>
  <c r="I23" i="4"/>
  <c r="H23" i="4"/>
  <c r="G23" i="4"/>
  <c r="F23" i="4"/>
  <c r="E23" i="4"/>
  <c r="D23" i="4"/>
  <c r="C23" i="4"/>
  <c r="B23" i="4"/>
  <c r="V22" i="4"/>
  <c r="U22" i="4"/>
  <c r="T22" i="4"/>
  <c r="S22" i="4"/>
  <c r="R22" i="4"/>
  <c r="Q22" i="4"/>
  <c r="P22" i="4"/>
  <c r="O22" i="4"/>
  <c r="N22" i="4"/>
  <c r="M22" i="4"/>
  <c r="L22" i="4"/>
  <c r="K22" i="4"/>
  <c r="J22" i="4"/>
  <c r="I22" i="4"/>
  <c r="H22" i="4"/>
  <c r="G22" i="4"/>
  <c r="F22" i="4"/>
  <c r="E22" i="4"/>
  <c r="D22" i="4"/>
  <c r="C22" i="4"/>
  <c r="V21" i="4"/>
  <c r="U21" i="4"/>
  <c r="T21" i="4"/>
  <c r="S21" i="4"/>
  <c r="R21" i="4"/>
  <c r="Q21" i="4"/>
  <c r="P21" i="4"/>
  <c r="O21" i="4"/>
  <c r="N21" i="4"/>
  <c r="M21" i="4"/>
  <c r="L21" i="4"/>
  <c r="K21" i="4"/>
  <c r="J21" i="4"/>
  <c r="I21" i="4"/>
  <c r="H21" i="4"/>
  <c r="G21" i="4"/>
  <c r="F21" i="4"/>
  <c r="E21" i="4"/>
  <c r="D21" i="4"/>
  <c r="C21" i="4"/>
  <c r="V20" i="4"/>
  <c r="U20" i="4"/>
  <c r="T20" i="4"/>
  <c r="S20" i="4"/>
  <c r="R20" i="4"/>
  <c r="Q20" i="4"/>
  <c r="P20" i="4"/>
  <c r="O20" i="4"/>
  <c r="N20" i="4"/>
  <c r="M20" i="4"/>
  <c r="L20" i="4"/>
  <c r="K20" i="4"/>
  <c r="J20" i="4"/>
  <c r="I20" i="4"/>
  <c r="H20" i="4"/>
  <c r="G20" i="4"/>
  <c r="F20" i="4"/>
  <c r="E20" i="4"/>
  <c r="D20" i="4"/>
  <c r="C20" i="4"/>
  <c r="V19" i="4"/>
  <c r="U19" i="4"/>
  <c r="T19" i="4"/>
  <c r="S19" i="4"/>
  <c r="R19" i="4"/>
  <c r="Q19" i="4"/>
  <c r="P19" i="4"/>
  <c r="O19" i="4"/>
  <c r="N19" i="4"/>
  <c r="M19" i="4"/>
  <c r="L19" i="4"/>
  <c r="K19" i="4"/>
  <c r="J19" i="4"/>
  <c r="I19" i="4"/>
  <c r="H19" i="4"/>
  <c r="G19" i="4"/>
  <c r="F19" i="4"/>
  <c r="E19" i="4"/>
  <c r="D19" i="4"/>
  <c r="C19" i="4"/>
  <c r="V18" i="4"/>
  <c r="U18" i="4"/>
  <c r="T18" i="4"/>
  <c r="S18" i="4"/>
  <c r="R18" i="4"/>
  <c r="Q18" i="4"/>
  <c r="P18" i="4"/>
  <c r="O18" i="4"/>
  <c r="N18" i="4"/>
  <c r="M18" i="4"/>
  <c r="L18" i="4"/>
  <c r="K18" i="4"/>
  <c r="J18" i="4"/>
  <c r="I18" i="4"/>
  <c r="H18" i="4"/>
  <c r="G18" i="4"/>
  <c r="F18" i="4"/>
  <c r="E18" i="4"/>
  <c r="D18" i="4"/>
  <c r="C18" i="4"/>
  <c r="B22" i="4"/>
  <c r="A22" i="4"/>
  <c r="B21" i="4"/>
  <c r="A21" i="4"/>
  <c r="B20" i="4"/>
  <c r="A20" i="4"/>
  <c r="B19" i="4"/>
  <c r="A19" i="4"/>
  <c r="A18" i="4"/>
  <c r="B18" i="4"/>
  <c r="A8" i="4"/>
  <c r="A7" i="4"/>
  <c r="A6" i="4"/>
  <c r="A5" i="4"/>
  <c r="A4" i="4"/>
  <c r="Z2" i="4"/>
  <c r="Z2" i="6" s="1"/>
  <c r="X2" i="4"/>
  <c r="X2" i="6" s="1"/>
  <c r="A17" i="3"/>
  <c r="A16" i="3"/>
  <c r="A15" i="3"/>
  <c r="A14" i="3"/>
  <c r="A13" i="3"/>
  <c r="A7" i="3"/>
  <c r="A6" i="3"/>
  <c r="A5" i="3"/>
  <c r="A4" i="3"/>
  <c r="V41" i="2"/>
  <c r="U41" i="2"/>
  <c r="T41" i="2"/>
  <c r="S41" i="2"/>
  <c r="R41" i="2"/>
  <c r="Q41" i="2"/>
  <c r="P41" i="2"/>
  <c r="O41" i="2"/>
  <c r="N41" i="2"/>
  <c r="M41" i="2"/>
  <c r="L41" i="2"/>
  <c r="K41" i="2"/>
  <c r="J41" i="2"/>
  <c r="I41" i="2"/>
  <c r="H41" i="2"/>
  <c r="G41" i="2"/>
  <c r="F41" i="2"/>
  <c r="E41" i="2"/>
  <c r="D41" i="2"/>
  <c r="C41" i="2"/>
  <c r="B41" i="2"/>
  <c r="V40" i="2"/>
  <c r="U40" i="2"/>
  <c r="T40" i="2"/>
  <c r="S40" i="2"/>
  <c r="R40" i="2"/>
  <c r="Q40" i="2"/>
  <c r="P40" i="2"/>
  <c r="O40" i="2"/>
  <c r="N40" i="2"/>
  <c r="M40" i="2"/>
  <c r="L40" i="2"/>
  <c r="K40" i="2"/>
  <c r="J40" i="2"/>
  <c r="I40" i="2"/>
  <c r="H40" i="2"/>
  <c r="G40" i="2"/>
  <c r="F40" i="2"/>
  <c r="E40" i="2"/>
  <c r="D40" i="2"/>
  <c r="C40" i="2"/>
  <c r="V39" i="2"/>
  <c r="U39" i="2"/>
  <c r="T39" i="2"/>
  <c r="S39" i="2"/>
  <c r="R39" i="2"/>
  <c r="Q39" i="2"/>
  <c r="P39" i="2"/>
  <c r="O39" i="2"/>
  <c r="N39" i="2"/>
  <c r="M39" i="2"/>
  <c r="L39" i="2"/>
  <c r="K39" i="2"/>
  <c r="J39" i="2"/>
  <c r="I39" i="2"/>
  <c r="H39" i="2"/>
  <c r="G39" i="2"/>
  <c r="F39" i="2"/>
  <c r="E39" i="2"/>
  <c r="D39" i="2"/>
  <c r="C39" i="2"/>
  <c r="V38" i="2"/>
  <c r="U38" i="2"/>
  <c r="T38" i="2"/>
  <c r="S38" i="2"/>
  <c r="R38" i="2"/>
  <c r="Q38" i="2"/>
  <c r="P38" i="2"/>
  <c r="O38" i="2"/>
  <c r="N38" i="2"/>
  <c r="M38" i="2"/>
  <c r="L38" i="2"/>
  <c r="K38" i="2"/>
  <c r="J38" i="2"/>
  <c r="I38" i="2"/>
  <c r="H38" i="2"/>
  <c r="G38" i="2"/>
  <c r="F38" i="2"/>
  <c r="E38" i="2"/>
  <c r="D38" i="2"/>
  <c r="C38" i="2"/>
  <c r="V37" i="2"/>
  <c r="U37" i="2"/>
  <c r="T37" i="2"/>
  <c r="S37" i="2"/>
  <c r="R37" i="2"/>
  <c r="Q37" i="2"/>
  <c r="P37" i="2"/>
  <c r="O37" i="2"/>
  <c r="N37" i="2"/>
  <c r="M37" i="2"/>
  <c r="L37" i="2"/>
  <c r="K37" i="2"/>
  <c r="J37" i="2"/>
  <c r="I37" i="2"/>
  <c r="H37" i="2"/>
  <c r="G37" i="2"/>
  <c r="F37" i="2"/>
  <c r="E37" i="2"/>
  <c r="D37" i="2"/>
  <c r="C37" i="2"/>
  <c r="V36" i="2"/>
  <c r="U36" i="2"/>
  <c r="T36" i="2"/>
  <c r="S36" i="2"/>
  <c r="R36" i="2"/>
  <c r="Q36" i="2"/>
  <c r="P36" i="2"/>
  <c r="O36" i="2"/>
  <c r="N36" i="2"/>
  <c r="M36" i="2"/>
  <c r="L36" i="2"/>
  <c r="K36" i="2"/>
  <c r="J36" i="2"/>
  <c r="I36" i="2"/>
  <c r="H36" i="2"/>
  <c r="G36" i="2"/>
  <c r="F36" i="2"/>
  <c r="E36" i="2"/>
  <c r="D36" i="2"/>
  <c r="C36" i="2"/>
  <c r="B40" i="2"/>
  <c r="B39" i="2"/>
  <c r="B38" i="2"/>
  <c r="B37" i="2"/>
  <c r="A40" i="2"/>
  <c r="A39" i="2"/>
  <c r="A38" i="2"/>
  <c r="A37" i="2"/>
  <c r="A36" i="2"/>
  <c r="B36" i="2"/>
  <c r="V23" i="2"/>
  <c r="P24" i="2"/>
  <c r="O23" i="2"/>
  <c r="N23" i="2"/>
  <c r="R23" i="2"/>
  <c r="Q22" i="2"/>
  <c r="P22" i="2"/>
  <c r="U22" i="2"/>
  <c r="S21" i="2"/>
  <c r="R21" i="2"/>
  <c r="M22" i="2"/>
  <c r="U20" i="2"/>
  <c r="T20" i="2"/>
  <c r="P21" i="2"/>
  <c r="O21" i="2"/>
  <c r="M20" i="2"/>
  <c r="R20" i="2"/>
  <c r="Q20" i="2"/>
  <c r="L23" i="2"/>
  <c r="L25" i="2"/>
  <c r="V33" i="2"/>
  <c r="U33" i="2"/>
  <c r="T33" i="2"/>
  <c r="S33" i="2"/>
  <c r="R33" i="2"/>
  <c r="Q33" i="2"/>
  <c r="P33" i="2"/>
  <c r="O33" i="2"/>
  <c r="N33" i="2"/>
  <c r="M33" i="2"/>
  <c r="L33" i="2"/>
  <c r="K33" i="2"/>
  <c r="J33" i="2"/>
  <c r="I33" i="2"/>
  <c r="H33" i="2"/>
  <c r="G33" i="2"/>
  <c r="F33" i="2"/>
  <c r="E33" i="2"/>
  <c r="D33" i="2"/>
  <c r="C33" i="2"/>
  <c r="B33" i="2"/>
  <c r="V32" i="2"/>
  <c r="U32" i="2"/>
  <c r="T32" i="2"/>
  <c r="S32" i="2"/>
  <c r="R32" i="2"/>
  <c r="Q32" i="2"/>
  <c r="P32" i="2"/>
  <c r="O32" i="2"/>
  <c r="N32" i="2"/>
  <c r="M32" i="2"/>
  <c r="L32" i="2"/>
  <c r="K32" i="2"/>
  <c r="J32" i="2"/>
  <c r="I32" i="2"/>
  <c r="H32" i="2"/>
  <c r="G32" i="2"/>
  <c r="F32" i="2"/>
  <c r="E32" i="2"/>
  <c r="D32" i="2"/>
  <c r="C32" i="2"/>
  <c r="V31" i="2"/>
  <c r="U31" i="2"/>
  <c r="T31" i="2"/>
  <c r="S31" i="2"/>
  <c r="R31" i="2"/>
  <c r="Q31" i="2"/>
  <c r="P31" i="2"/>
  <c r="O31" i="2"/>
  <c r="N31" i="2"/>
  <c r="M31" i="2"/>
  <c r="L31" i="2"/>
  <c r="K31" i="2"/>
  <c r="J31" i="2"/>
  <c r="I31" i="2"/>
  <c r="H31" i="2"/>
  <c r="G31" i="2"/>
  <c r="F31" i="2"/>
  <c r="E31" i="2"/>
  <c r="D31" i="2"/>
  <c r="C31" i="2"/>
  <c r="V30" i="2"/>
  <c r="U30" i="2"/>
  <c r="T30" i="2"/>
  <c r="S30" i="2"/>
  <c r="R30" i="2"/>
  <c r="Q30" i="2"/>
  <c r="P30" i="2"/>
  <c r="O30" i="2"/>
  <c r="N30" i="2"/>
  <c r="M30" i="2"/>
  <c r="L30" i="2"/>
  <c r="K30" i="2"/>
  <c r="J30" i="2"/>
  <c r="I30" i="2"/>
  <c r="H30" i="2"/>
  <c r="G30" i="2"/>
  <c r="F30" i="2"/>
  <c r="E30" i="2"/>
  <c r="D30" i="2"/>
  <c r="C30" i="2"/>
  <c r="V29" i="2"/>
  <c r="U29" i="2"/>
  <c r="T29" i="2"/>
  <c r="S29" i="2"/>
  <c r="R29" i="2"/>
  <c r="Q29" i="2"/>
  <c r="P29" i="2"/>
  <c r="O29" i="2"/>
  <c r="N29" i="2"/>
  <c r="M29" i="2"/>
  <c r="L29" i="2"/>
  <c r="K29" i="2"/>
  <c r="J29" i="2"/>
  <c r="I29" i="2"/>
  <c r="H29" i="2"/>
  <c r="G29" i="2"/>
  <c r="F29" i="2"/>
  <c r="E29" i="2"/>
  <c r="D29" i="2"/>
  <c r="C29" i="2"/>
  <c r="V28" i="2"/>
  <c r="U28" i="2"/>
  <c r="T28" i="2"/>
  <c r="S28" i="2"/>
  <c r="R28" i="2"/>
  <c r="Q28" i="2"/>
  <c r="P28" i="2"/>
  <c r="O28" i="2"/>
  <c r="N28" i="2"/>
  <c r="M28" i="2"/>
  <c r="L28" i="2"/>
  <c r="K28" i="2"/>
  <c r="J28" i="2"/>
  <c r="I28" i="2"/>
  <c r="H28" i="2"/>
  <c r="G28" i="2"/>
  <c r="F28" i="2"/>
  <c r="E28" i="2"/>
  <c r="D28" i="2"/>
  <c r="C28" i="2"/>
  <c r="B32" i="2"/>
  <c r="A32" i="2"/>
  <c r="B31" i="2"/>
  <c r="A31" i="2"/>
  <c r="B30" i="2"/>
  <c r="A30" i="2"/>
  <c r="B29" i="2"/>
  <c r="A29" i="2"/>
  <c r="B28" i="2"/>
  <c r="A28" i="2"/>
  <c r="S25" i="2"/>
  <c r="R25" i="2"/>
  <c r="Q25" i="2"/>
  <c r="M25" i="2"/>
  <c r="A24" i="2"/>
  <c r="A23" i="2"/>
  <c r="A22" i="2"/>
  <c r="A21" i="2"/>
  <c r="A20" i="2"/>
  <c r="V22" i="1"/>
  <c r="U22" i="1"/>
  <c r="T22" i="1"/>
  <c r="S22" i="1"/>
  <c r="R22" i="1"/>
  <c r="Q22" i="1"/>
  <c r="P22" i="1"/>
  <c r="O22" i="1"/>
  <c r="N22" i="1"/>
  <c r="M22" i="1"/>
  <c r="L22" i="1"/>
  <c r="K22" i="1"/>
  <c r="J22" i="1"/>
  <c r="I22" i="1"/>
  <c r="H22" i="1"/>
  <c r="G22" i="1"/>
  <c r="F22" i="1"/>
  <c r="E22" i="1"/>
  <c r="D22" i="1"/>
  <c r="C22" i="1"/>
  <c r="V21" i="1"/>
  <c r="U21" i="1"/>
  <c r="T21" i="1"/>
  <c r="S21" i="1"/>
  <c r="R21" i="1"/>
  <c r="Q21" i="1"/>
  <c r="P21" i="1"/>
  <c r="O21" i="1"/>
  <c r="N21" i="1"/>
  <c r="M21" i="1"/>
  <c r="L21" i="1"/>
  <c r="K21" i="1"/>
  <c r="J21" i="1"/>
  <c r="I21" i="1"/>
  <c r="H21" i="1"/>
  <c r="G21" i="1"/>
  <c r="F21" i="1"/>
  <c r="E21" i="1"/>
  <c r="D21" i="1"/>
  <c r="C21" i="1"/>
  <c r="V20" i="1"/>
  <c r="U20" i="1"/>
  <c r="T20" i="1"/>
  <c r="S20" i="1"/>
  <c r="R20" i="1"/>
  <c r="Q20" i="1"/>
  <c r="P20" i="1"/>
  <c r="O20" i="1"/>
  <c r="N20" i="1"/>
  <c r="M20" i="1"/>
  <c r="L20" i="1"/>
  <c r="K20" i="1"/>
  <c r="J20" i="1"/>
  <c r="I20" i="1"/>
  <c r="H20" i="1"/>
  <c r="G20" i="1"/>
  <c r="F20" i="1"/>
  <c r="E20" i="1"/>
  <c r="D20" i="1"/>
  <c r="C20" i="1"/>
  <c r="V19" i="1"/>
  <c r="U19" i="1"/>
  <c r="T19" i="1"/>
  <c r="S19" i="1"/>
  <c r="R19" i="1"/>
  <c r="Q19" i="1"/>
  <c r="P19" i="1"/>
  <c r="O19" i="1"/>
  <c r="N19" i="1"/>
  <c r="M19" i="1"/>
  <c r="L19" i="1"/>
  <c r="K19" i="1"/>
  <c r="J19" i="1"/>
  <c r="I19" i="1"/>
  <c r="H19" i="1"/>
  <c r="G19" i="1"/>
  <c r="F19" i="1"/>
  <c r="E19" i="1"/>
  <c r="D19" i="1"/>
  <c r="C19" i="1"/>
  <c r="V18" i="1"/>
  <c r="U18" i="1"/>
  <c r="T18" i="1"/>
  <c r="S18" i="1"/>
  <c r="R18" i="1"/>
  <c r="Q18" i="1"/>
  <c r="P18" i="1"/>
  <c r="O18" i="1"/>
  <c r="N18" i="1"/>
  <c r="M18" i="1"/>
  <c r="L18" i="1"/>
  <c r="K18" i="1"/>
  <c r="J18" i="1"/>
  <c r="I18" i="1"/>
  <c r="H18" i="1"/>
  <c r="G18" i="1"/>
  <c r="F18" i="1"/>
  <c r="E18" i="1"/>
  <c r="D18" i="1"/>
  <c r="C18" i="1"/>
  <c r="B22" i="1"/>
  <c r="B21" i="1"/>
  <c r="B20" i="1"/>
  <c r="B19" i="1"/>
  <c r="A22" i="1"/>
  <c r="A21" i="1"/>
  <c r="A20" i="1"/>
  <c r="A19" i="1"/>
  <c r="B18" i="1"/>
  <c r="A18"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C12" i="1"/>
  <c r="K11" i="1"/>
  <c r="J11" i="1"/>
  <c r="I11" i="1"/>
  <c r="H11" i="1"/>
  <c r="G11" i="1"/>
  <c r="F11" i="1"/>
  <c r="E11" i="1"/>
  <c r="D11" i="1"/>
  <c r="C11" i="1"/>
  <c r="A15" i="1"/>
  <c r="A14" i="1"/>
  <c r="A13" i="1"/>
  <c r="A12" i="1"/>
  <c r="A11" i="1"/>
  <c r="B15" i="1"/>
  <c r="B14" i="1"/>
  <c r="B13" i="1"/>
  <c r="B12" i="1"/>
  <c r="B11" i="1"/>
  <c r="V16" i="2"/>
  <c r="U16" i="2"/>
  <c r="T16" i="2"/>
  <c r="S16" i="2"/>
  <c r="R16" i="2"/>
  <c r="Q16" i="2"/>
  <c r="P16" i="2"/>
  <c r="O16" i="2"/>
  <c r="N16" i="2"/>
  <c r="M16" i="2"/>
  <c r="L16" i="2"/>
  <c r="K16" i="2"/>
  <c r="J16" i="2"/>
  <c r="I16" i="2"/>
  <c r="H16" i="2"/>
  <c r="G16" i="2"/>
  <c r="F16" i="2"/>
  <c r="E16" i="2"/>
  <c r="D16" i="2"/>
  <c r="C16" i="2"/>
  <c r="V15" i="2"/>
  <c r="U15" i="2"/>
  <c r="T15" i="2"/>
  <c r="S15" i="2"/>
  <c r="R15" i="2"/>
  <c r="Q15" i="2"/>
  <c r="P15" i="2"/>
  <c r="O15" i="2"/>
  <c r="N15" i="2"/>
  <c r="M15" i="2"/>
  <c r="L15" i="2"/>
  <c r="K15" i="2"/>
  <c r="J15" i="2"/>
  <c r="I15" i="2"/>
  <c r="H15" i="2"/>
  <c r="G15" i="2"/>
  <c r="F15" i="2"/>
  <c r="E15" i="2"/>
  <c r="D15" i="2"/>
  <c r="C15" i="2"/>
  <c r="V14" i="2"/>
  <c r="U14" i="2"/>
  <c r="T14" i="2"/>
  <c r="S14" i="2"/>
  <c r="R14" i="2"/>
  <c r="Q14" i="2"/>
  <c r="P14" i="2"/>
  <c r="O14" i="2"/>
  <c r="N14" i="2"/>
  <c r="M14" i="2"/>
  <c r="L14" i="2"/>
  <c r="K14" i="2"/>
  <c r="J14" i="2"/>
  <c r="I14" i="2"/>
  <c r="H14" i="2"/>
  <c r="G14" i="2"/>
  <c r="F14" i="2"/>
  <c r="E14" i="2"/>
  <c r="D14" i="2"/>
  <c r="C14" i="2"/>
  <c r="V13" i="2"/>
  <c r="U13" i="2"/>
  <c r="T13" i="2"/>
  <c r="S13" i="2"/>
  <c r="R13" i="2"/>
  <c r="Q13" i="2"/>
  <c r="P13" i="2"/>
  <c r="O13" i="2"/>
  <c r="N13" i="2"/>
  <c r="M13" i="2"/>
  <c r="L13" i="2"/>
  <c r="K13" i="2"/>
  <c r="J13" i="2"/>
  <c r="I13" i="2"/>
  <c r="H13" i="2"/>
  <c r="G13" i="2"/>
  <c r="F13" i="2"/>
  <c r="E13" i="2"/>
  <c r="D13" i="2"/>
  <c r="C13" i="2"/>
  <c r="V12" i="2"/>
  <c r="U12" i="2"/>
  <c r="T12" i="2"/>
  <c r="S12" i="2"/>
  <c r="R12" i="2"/>
  <c r="Q12" i="2"/>
  <c r="P12" i="2"/>
  <c r="O12" i="2"/>
  <c r="N12" i="2"/>
  <c r="M12" i="2"/>
  <c r="L12" i="2"/>
  <c r="K12" i="2"/>
  <c r="J12" i="2"/>
  <c r="I12" i="2"/>
  <c r="H12" i="2"/>
  <c r="G12" i="2"/>
  <c r="F12" i="2"/>
  <c r="E12" i="2"/>
  <c r="D12" i="2"/>
  <c r="C12" i="2"/>
  <c r="B16" i="2"/>
  <c r="B15" i="2"/>
  <c r="B14" i="2"/>
  <c r="B13" i="2"/>
  <c r="B12" i="2"/>
  <c r="V17" i="2"/>
  <c r="U17" i="2"/>
  <c r="T17" i="2"/>
  <c r="S17" i="2"/>
  <c r="R17" i="2"/>
  <c r="Q17" i="2"/>
  <c r="P17" i="2"/>
  <c r="O17" i="2"/>
  <c r="N17" i="2"/>
  <c r="M17" i="2"/>
  <c r="L17" i="2"/>
  <c r="K17" i="2"/>
  <c r="J17" i="2"/>
  <c r="I17" i="2"/>
  <c r="H17" i="2"/>
  <c r="G17" i="2"/>
  <c r="F17" i="2"/>
  <c r="E17" i="2"/>
  <c r="D17" i="2"/>
  <c r="C17" i="2"/>
  <c r="B17" i="2"/>
  <c r="A17" i="2"/>
  <c r="A25" i="2" s="1"/>
  <c r="A33" i="2" s="1"/>
  <c r="A41" i="2" s="1"/>
  <c r="A49" i="2" s="1"/>
  <c r="A16" i="2"/>
  <c r="A15" i="2"/>
  <c r="A14" i="2"/>
  <c r="A13" i="2"/>
  <c r="A12" i="2"/>
  <c r="V2" i="2"/>
  <c r="V2" i="28" s="1"/>
  <c r="U2" i="2"/>
  <c r="U2" i="28" s="1"/>
  <c r="T2" i="2"/>
  <c r="T2" i="28" s="1"/>
  <c r="S2" i="2"/>
  <c r="R2" i="2"/>
  <c r="R2" i="28" s="1"/>
  <c r="Q2" i="2"/>
  <c r="Q2" i="28" s="1"/>
  <c r="P2" i="2"/>
  <c r="P2" i="4" s="1"/>
  <c r="P2" i="6" s="1"/>
  <c r="P2" i="7" s="1"/>
  <c r="P2" i="9" s="1"/>
  <c r="P2" i="11" s="1"/>
  <c r="O2" i="2"/>
  <c r="O2" i="28" s="1"/>
  <c r="N2" i="2"/>
  <c r="N2" i="28" s="1"/>
  <c r="M2" i="2"/>
  <c r="M2" i="28" s="1"/>
  <c r="V9" i="2"/>
  <c r="U9" i="2"/>
  <c r="T9" i="2"/>
  <c r="S9" i="2"/>
  <c r="R9" i="2"/>
  <c r="Q9" i="2"/>
  <c r="P9" i="2"/>
  <c r="O9" i="2"/>
  <c r="N9" i="2"/>
  <c r="M9" i="2"/>
  <c r="V8" i="2"/>
  <c r="U8" i="2"/>
  <c r="T8" i="2"/>
  <c r="S8" i="2"/>
  <c r="R8" i="2"/>
  <c r="Q8" i="2"/>
  <c r="P8" i="2"/>
  <c r="O8" i="2"/>
  <c r="N8" i="2"/>
  <c r="M8" i="2"/>
  <c r="V7" i="2"/>
  <c r="U7" i="2"/>
  <c r="T7" i="2"/>
  <c r="S7" i="2"/>
  <c r="R7" i="2"/>
  <c r="Q7" i="2"/>
  <c r="P7" i="2"/>
  <c r="O7" i="2"/>
  <c r="N7" i="2"/>
  <c r="M7" i="2"/>
  <c r="V6" i="2"/>
  <c r="U6" i="2"/>
  <c r="T6" i="2"/>
  <c r="S6" i="2"/>
  <c r="R6" i="2"/>
  <c r="Q6" i="2"/>
  <c r="P6" i="2"/>
  <c r="O6" i="2"/>
  <c r="N6" i="2"/>
  <c r="M6" i="2"/>
  <c r="V5" i="2"/>
  <c r="U5" i="2"/>
  <c r="T5" i="2"/>
  <c r="S5" i="2"/>
  <c r="R5" i="2"/>
  <c r="Q5" i="2"/>
  <c r="P5" i="2"/>
  <c r="O5" i="2"/>
  <c r="N5" i="2"/>
  <c r="M5" i="2"/>
  <c r="V4" i="2"/>
  <c r="U4" i="2"/>
  <c r="T4" i="2"/>
  <c r="S4" i="2"/>
  <c r="R4" i="2"/>
  <c r="Q4" i="2"/>
  <c r="P4" i="2"/>
  <c r="O4" i="2"/>
  <c r="N4" i="2"/>
  <c r="M4" i="2"/>
  <c r="L9" i="2"/>
  <c r="K9" i="2"/>
  <c r="J9" i="2"/>
  <c r="I9" i="2"/>
  <c r="H9" i="2"/>
  <c r="G9" i="2"/>
  <c r="F9" i="2"/>
  <c r="E9" i="2"/>
  <c r="D9" i="2"/>
  <c r="C9" i="2"/>
  <c r="B9" i="2"/>
  <c r="L2" i="2"/>
  <c r="L2" i="28" s="1"/>
  <c r="K2" i="2"/>
  <c r="J2" i="2"/>
  <c r="J2" i="28" s="1"/>
  <c r="I2" i="2"/>
  <c r="I2" i="28" s="1"/>
  <c r="H2" i="2"/>
  <c r="H2" i="28" s="1"/>
  <c r="G2" i="2"/>
  <c r="G2" i="28" s="1"/>
  <c r="F2" i="2"/>
  <c r="F2" i="28" s="1"/>
  <c r="E2" i="2"/>
  <c r="E2" i="28" s="1"/>
  <c r="D2" i="2"/>
  <c r="D2" i="28" s="1"/>
  <c r="C2" i="2"/>
  <c r="L8" i="2"/>
  <c r="K8" i="2"/>
  <c r="J8" i="2"/>
  <c r="I8" i="2"/>
  <c r="H8" i="2"/>
  <c r="G8" i="2"/>
  <c r="F8" i="2"/>
  <c r="E8" i="2"/>
  <c r="D8" i="2"/>
  <c r="C8" i="2"/>
  <c r="L7" i="2"/>
  <c r="K7" i="2"/>
  <c r="J7" i="2"/>
  <c r="I7" i="2"/>
  <c r="H7" i="2"/>
  <c r="G7" i="2"/>
  <c r="F7" i="2"/>
  <c r="E7" i="2"/>
  <c r="D7" i="2"/>
  <c r="C7" i="2"/>
  <c r="L6" i="2"/>
  <c r="K6" i="2"/>
  <c r="J6" i="2"/>
  <c r="I6" i="2"/>
  <c r="H6" i="2"/>
  <c r="G6" i="2"/>
  <c r="F6" i="2"/>
  <c r="E6" i="2"/>
  <c r="D6" i="2"/>
  <c r="C6" i="2"/>
  <c r="L5" i="2"/>
  <c r="K5" i="2"/>
  <c r="J5" i="2"/>
  <c r="I5" i="2"/>
  <c r="H5" i="2"/>
  <c r="G5" i="2"/>
  <c r="F5" i="2"/>
  <c r="E5" i="2"/>
  <c r="D5" i="2"/>
  <c r="C5" i="2"/>
  <c r="L4" i="2"/>
  <c r="K4" i="2"/>
  <c r="J4" i="2"/>
  <c r="I4" i="2"/>
  <c r="H4" i="2"/>
  <c r="G4" i="2"/>
  <c r="F4" i="2"/>
  <c r="E4" i="2"/>
  <c r="D4" i="2"/>
  <c r="C4" i="2"/>
  <c r="B8" i="2"/>
  <c r="B7" i="2"/>
  <c r="B6" i="2"/>
  <c r="B5" i="2"/>
  <c r="B4" i="2"/>
  <c r="A8" i="2"/>
  <c r="A7" i="2"/>
  <c r="A6" i="2"/>
  <c r="A5" i="2"/>
  <c r="A4" i="2"/>
  <c r="B2" i="2"/>
  <c r="B2" i="28" s="1"/>
  <c r="A2" i="2"/>
  <c r="U24" i="2"/>
  <c r="S24" i="2"/>
  <c r="M24" i="2"/>
  <c r="U23" i="2"/>
  <c r="T23" i="2"/>
  <c r="M23" i="2"/>
  <c r="V22" i="2"/>
  <c r="O22" i="2"/>
  <c r="N22" i="2"/>
  <c r="L22" i="2"/>
  <c r="Q21" i="2"/>
  <c r="L21" i="2"/>
  <c r="S20" i="2"/>
  <c r="V8" i="1"/>
  <c r="U8" i="1"/>
  <c r="T8" i="1"/>
  <c r="S8" i="1"/>
  <c r="R8" i="1"/>
  <c r="Q8" i="1"/>
  <c r="P8" i="1"/>
  <c r="O8" i="1"/>
  <c r="N8" i="1"/>
  <c r="M8" i="1"/>
  <c r="L8" i="1"/>
  <c r="K8" i="1"/>
  <c r="J8" i="1"/>
  <c r="I8" i="1"/>
  <c r="H8" i="1"/>
  <c r="G8" i="1"/>
  <c r="F8" i="1"/>
  <c r="E8" i="1"/>
  <c r="D8" i="1"/>
  <c r="C8" i="1"/>
  <c r="B8" i="1"/>
  <c r="V7" i="1"/>
  <c r="U7" i="1"/>
  <c r="T7" i="1"/>
  <c r="S7" i="1"/>
  <c r="R7" i="1"/>
  <c r="Q7" i="1"/>
  <c r="P7" i="1"/>
  <c r="O7" i="1"/>
  <c r="N7" i="1"/>
  <c r="M7" i="1"/>
  <c r="L7" i="1"/>
  <c r="K7" i="1"/>
  <c r="J7" i="1"/>
  <c r="I7" i="1"/>
  <c r="H7" i="1"/>
  <c r="G7" i="1"/>
  <c r="F7" i="1"/>
  <c r="E7" i="1"/>
  <c r="D7" i="1"/>
  <c r="C7" i="1"/>
  <c r="B7" i="1"/>
  <c r="V6" i="1"/>
  <c r="U6" i="1"/>
  <c r="T6" i="1"/>
  <c r="S6" i="1"/>
  <c r="R6" i="1"/>
  <c r="Q6" i="1"/>
  <c r="P6" i="1"/>
  <c r="O6" i="1"/>
  <c r="N6" i="1"/>
  <c r="M6" i="1"/>
  <c r="L6" i="1"/>
  <c r="K6" i="1"/>
  <c r="J6" i="1"/>
  <c r="I6" i="1"/>
  <c r="H6" i="1"/>
  <c r="G6" i="1"/>
  <c r="F6" i="1"/>
  <c r="E6" i="1"/>
  <c r="D6" i="1"/>
  <c r="C6" i="1"/>
  <c r="B6" i="1"/>
  <c r="V5" i="1"/>
  <c r="U5" i="1"/>
  <c r="T5" i="1"/>
  <c r="S5" i="1"/>
  <c r="R5" i="1"/>
  <c r="Q5" i="1"/>
  <c r="P5" i="1"/>
  <c r="O5" i="1"/>
  <c r="N5" i="1"/>
  <c r="M5" i="1"/>
  <c r="L5" i="1"/>
  <c r="K5" i="1"/>
  <c r="J5" i="1"/>
  <c r="I5" i="1"/>
  <c r="H5" i="1"/>
  <c r="G5" i="1"/>
  <c r="F5" i="1"/>
  <c r="E5" i="1"/>
  <c r="D5" i="1"/>
  <c r="C5" i="1"/>
  <c r="B5" i="1"/>
  <c r="V4" i="1"/>
  <c r="U4" i="1"/>
  <c r="T4" i="1"/>
  <c r="S4" i="1"/>
  <c r="R4" i="1"/>
  <c r="Q4" i="1"/>
  <c r="P4" i="1"/>
  <c r="O4" i="1"/>
  <c r="N4" i="1"/>
  <c r="M4" i="1"/>
  <c r="L4" i="1"/>
  <c r="K4" i="1"/>
  <c r="J4" i="1"/>
  <c r="I4" i="1"/>
  <c r="H4" i="1"/>
  <c r="G4" i="1"/>
  <c r="F4" i="1"/>
  <c r="E4" i="1"/>
  <c r="D4" i="1"/>
  <c r="C4" i="1"/>
  <c r="B4" i="1"/>
  <c r="A8" i="1"/>
  <c r="A7" i="1"/>
  <c r="A6" i="1"/>
  <c r="A5" i="1"/>
  <c r="A4" i="1"/>
  <c r="V30" i="4"/>
  <c r="U30" i="4"/>
  <c r="T30" i="4"/>
  <c r="S30" i="4"/>
  <c r="R30" i="4"/>
  <c r="Q30" i="4"/>
  <c r="P30" i="4"/>
  <c r="O30" i="4"/>
  <c r="N30" i="4"/>
  <c r="M30" i="4"/>
  <c r="L30" i="4"/>
  <c r="V29" i="4"/>
  <c r="U29" i="4"/>
  <c r="T29" i="4"/>
  <c r="S29" i="4"/>
  <c r="R29" i="4"/>
  <c r="Q29" i="4"/>
  <c r="P29" i="4"/>
  <c r="O29" i="4"/>
  <c r="N29" i="4"/>
  <c r="M29" i="4"/>
  <c r="L29" i="4"/>
  <c r="V28" i="4"/>
  <c r="U28" i="4"/>
  <c r="T28" i="4"/>
  <c r="S28" i="4"/>
  <c r="R28" i="4"/>
  <c r="Q28" i="4"/>
  <c r="P28" i="4"/>
  <c r="O28" i="4"/>
  <c r="N28" i="4"/>
  <c r="M28" i="4"/>
  <c r="L28" i="4"/>
  <c r="V27" i="4"/>
  <c r="U27" i="4"/>
  <c r="T27" i="4"/>
  <c r="S27" i="4"/>
  <c r="R27" i="4"/>
  <c r="Q27" i="4"/>
  <c r="P27" i="4"/>
  <c r="O27" i="4"/>
  <c r="N27" i="4"/>
  <c r="M27" i="4"/>
  <c r="L27" i="4"/>
  <c r="V26" i="4"/>
  <c r="U26" i="4"/>
  <c r="T26" i="4"/>
  <c r="S26" i="4"/>
  <c r="R26" i="4"/>
  <c r="Q26" i="4"/>
  <c r="P26" i="4"/>
  <c r="O26" i="4"/>
  <c r="N26" i="4"/>
  <c r="M26" i="4"/>
  <c r="L26" i="4"/>
  <c r="Y4" i="2" l="1"/>
  <c r="X4" i="2" s="1"/>
  <c r="Y8" i="2"/>
  <c r="X8" i="2" s="1"/>
  <c r="S2" i="4"/>
  <c r="S2" i="6" s="1"/>
  <c r="S2" i="7" s="1"/>
  <c r="S2" i="9" s="1"/>
  <c r="S2" i="11" s="1"/>
  <c r="S2" i="28"/>
  <c r="Y30" i="2"/>
  <c r="X30" i="2" s="1"/>
  <c r="AA36" i="2"/>
  <c r="Z36" i="2" s="1"/>
  <c r="AA38" i="2"/>
  <c r="Z38" i="2" s="1"/>
  <c r="AA40" i="2"/>
  <c r="Z40" i="2" s="1"/>
  <c r="AA16" i="9"/>
  <c r="Z16" i="9" s="1"/>
  <c r="Y44" i="2"/>
  <c r="X44" i="2" s="1"/>
  <c r="AA46" i="2"/>
  <c r="Z46" i="2" s="1"/>
  <c r="K2" i="3"/>
  <c r="K2" i="28"/>
  <c r="C2" i="3"/>
  <c r="C2" i="28"/>
  <c r="Y14" i="8"/>
  <c r="X14" i="8" s="1"/>
  <c r="P2" i="3"/>
  <c r="P2" i="28"/>
  <c r="V2" i="3"/>
  <c r="AA12" i="8"/>
  <c r="Z12" i="8" s="1"/>
  <c r="I9" i="29"/>
  <c r="K9" i="29"/>
  <c r="K6" i="29"/>
  <c r="V9" i="29"/>
  <c r="R8" i="29"/>
  <c r="I8" i="29"/>
  <c r="T7" i="29"/>
  <c r="K7" i="29"/>
  <c r="B8" i="29"/>
  <c r="S8" i="29"/>
  <c r="Q8" i="29"/>
  <c r="H8" i="29"/>
  <c r="S7" i="29"/>
  <c r="J7" i="29"/>
  <c r="B7" i="29"/>
  <c r="J8" i="29"/>
  <c r="P8" i="29"/>
  <c r="F8" i="29"/>
  <c r="R7" i="29"/>
  <c r="I7" i="29"/>
  <c r="N8" i="29"/>
  <c r="E8" i="29"/>
  <c r="Q7" i="29"/>
  <c r="H7" i="29"/>
  <c r="U7" i="29"/>
  <c r="C7" i="29"/>
  <c r="V8" i="29"/>
  <c r="M8" i="29"/>
  <c r="D8" i="29"/>
  <c r="P7" i="29"/>
  <c r="F7" i="29"/>
  <c r="U8" i="29"/>
  <c r="L8" i="29"/>
  <c r="C8" i="29"/>
  <c r="N7" i="29"/>
  <c r="E7" i="29"/>
  <c r="T8" i="29"/>
  <c r="K8" i="29"/>
  <c r="V7" i="29"/>
  <c r="M7" i="29"/>
  <c r="D7" i="29"/>
  <c r="L7" i="29"/>
  <c r="I6" i="29"/>
  <c r="I5" i="29"/>
  <c r="V6" i="29"/>
  <c r="V5" i="29"/>
  <c r="I2" i="4"/>
  <c r="I2" i="6" s="1"/>
  <c r="I2" i="7" s="1"/>
  <c r="I2" i="9" s="1"/>
  <c r="I2" i="11" s="1"/>
  <c r="I2" i="21"/>
  <c r="I2" i="26"/>
  <c r="P2" i="24"/>
  <c r="I2" i="25"/>
  <c r="I2" i="23"/>
  <c r="I2" i="22"/>
  <c r="R2" i="3"/>
  <c r="R2" i="26"/>
  <c r="AH2" i="24"/>
  <c r="R2" i="25"/>
  <c r="R2" i="23"/>
  <c r="R2" i="22"/>
  <c r="R2" i="21"/>
  <c r="AA33" i="2"/>
  <c r="Z33" i="2" s="1"/>
  <c r="AA41" i="2"/>
  <c r="Z41" i="2" s="1"/>
  <c r="C2" i="4"/>
  <c r="C2" i="6" s="1"/>
  <c r="C2" i="7" s="1"/>
  <c r="C2" i="9" s="1"/>
  <c r="C2" i="11" s="1"/>
  <c r="AA34" i="4"/>
  <c r="Z34" i="4" s="1"/>
  <c r="Y5" i="6"/>
  <c r="X5" i="6" s="1"/>
  <c r="AA6" i="6"/>
  <c r="Z6" i="6" s="1"/>
  <c r="AA7" i="6"/>
  <c r="Z7" i="6" s="1"/>
  <c r="AA44" i="2"/>
  <c r="Z44" i="2" s="1"/>
  <c r="AA5" i="8"/>
  <c r="Z5" i="8" s="1"/>
  <c r="S2" i="3"/>
  <c r="K2" i="4"/>
  <c r="K2" i="6" s="1"/>
  <c r="K2" i="7" s="1"/>
  <c r="K2" i="9" s="1"/>
  <c r="K2" i="11" s="1"/>
  <c r="AA11" i="9"/>
  <c r="Z11" i="9" s="1"/>
  <c r="AA4" i="10"/>
  <c r="Z4" i="10" s="1"/>
  <c r="Y4" i="10"/>
  <c r="X4" i="10" s="1"/>
  <c r="AA6" i="10"/>
  <c r="Z6" i="10" s="1"/>
  <c r="Y6" i="10"/>
  <c r="X6" i="10" s="1"/>
  <c r="AA8" i="10"/>
  <c r="Z8" i="10" s="1"/>
  <c r="Y8" i="10"/>
  <c r="X8" i="10" s="1"/>
  <c r="AA19" i="10"/>
  <c r="Z19" i="10" s="1"/>
  <c r="Y19" i="10"/>
  <c r="X19" i="10" s="1"/>
  <c r="Y21" i="10"/>
  <c r="X21" i="10" s="1"/>
  <c r="AA21" i="10"/>
  <c r="Z21" i="10" s="1"/>
  <c r="AA7" i="8"/>
  <c r="Z7" i="8" s="1"/>
  <c r="AA11" i="8"/>
  <c r="Z11" i="8" s="1"/>
  <c r="T2" i="4"/>
  <c r="T2" i="6" s="1"/>
  <c r="T2" i="7" s="1"/>
  <c r="T2" i="9" s="1"/>
  <c r="T2" i="11" s="1"/>
  <c r="T2" i="25"/>
  <c r="T2" i="22"/>
  <c r="T2" i="26"/>
  <c r="AL2" i="24"/>
  <c r="T2" i="21"/>
  <c r="T2" i="23"/>
  <c r="Y15" i="2"/>
  <c r="X15" i="2" s="1"/>
  <c r="AA5" i="2"/>
  <c r="Z5" i="2" s="1"/>
  <c r="D2" i="4"/>
  <c r="D2" i="6" s="1"/>
  <c r="D2" i="7" s="1"/>
  <c r="D2" i="9" s="1"/>
  <c r="D2" i="11" s="1"/>
  <c r="D2" i="25"/>
  <c r="D2" i="22"/>
  <c r="D2" i="26"/>
  <c r="F2" i="24"/>
  <c r="D2" i="21"/>
  <c r="D2" i="23"/>
  <c r="L2" i="4"/>
  <c r="L2" i="6" s="1"/>
  <c r="L2" i="7" s="1"/>
  <c r="L2" i="9" s="1"/>
  <c r="L2" i="11" s="1"/>
  <c r="L2" i="25"/>
  <c r="L2" i="22"/>
  <c r="L2" i="26"/>
  <c r="V2" i="24"/>
  <c r="L2" i="23"/>
  <c r="L2" i="21"/>
  <c r="M2" i="4"/>
  <c r="M2" i="6" s="1"/>
  <c r="M2" i="7" s="1"/>
  <c r="M2" i="9" s="1"/>
  <c r="M2" i="11" s="1"/>
  <c r="M2" i="25"/>
  <c r="M2" i="23"/>
  <c r="M2" i="21"/>
  <c r="M2" i="26"/>
  <c r="X2" i="24"/>
  <c r="M2" i="22"/>
  <c r="U2" i="4"/>
  <c r="U2" i="6" s="1"/>
  <c r="U2" i="7" s="1"/>
  <c r="U2" i="9" s="1"/>
  <c r="U2" i="11" s="1"/>
  <c r="U2" i="25"/>
  <c r="U2" i="23"/>
  <c r="U2" i="21"/>
  <c r="U2" i="26"/>
  <c r="AN2" i="24"/>
  <c r="U2" i="22"/>
  <c r="AA5" i="6"/>
  <c r="Z5" i="6" s="1"/>
  <c r="Y7" i="6"/>
  <c r="X7" i="6" s="1"/>
  <c r="AA9" i="6"/>
  <c r="Z9" i="6" s="1"/>
  <c r="AA12" i="6"/>
  <c r="Z12" i="6" s="1"/>
  <c r="AA13" i="6"/>
  <c r="Z13" i="6" s="1"/>
  <c r="AA14" i="6"/>
  <c r="Z14" i="6" s="1"/>
  <c r="AA16" i="6"/>
  <c r="Z16" i="6" s="1"/>
  <c r="Y26" i="1"/>
  <c r="X26" i="1" s="1"/>
  <c r="AA12" i="10"/>
  <c r="Z12" i="10" s="1"/>
  <c r="Y12" i="10"/>
  <c r="X12" i="10" s="1"/>
  <c r="AA14" i="10"/>
  <c r="Z14" i="10" s="1"/>
  <c r="Y14" i="10"/>
  <c r="X14" i="10" s="1"/>
  <c r="AA25" i="10"/>
  <c r="Z25" i="10" s="1"/>
  <c r="Y25" i="10"/>
  <c r="X25" i="10" s="1"/>
  <c r="AA27" i="10"/>
  <c r="Z27" i="10" s="1"/>
  <c r="Y27" i="10"/>
  <c r="X27" i="10" s="1"/>
  <c r="Y29" i="10"/>
  <c r="X29" i="10" s="1"/>
  <c r="AA29" i="10"/>
  <c r="Z29" i="10" s="1"/>
  <c r="AA4" i="8"/>
  <c r="Z4" i="8" s="1"/>
  <c r="AA28" i="2"/>
  <c r="Z28" i="2" s="1"/>
  <c r="AA32" i="2"/>
  <c r="Z32" i="2" s="1"/>
  <c r="A2" i="4"/>
  <c r="A2" i="6" s="1"/>
  <c r="A2" i="7" s="1"/>
  <c r="A2" i="9" s="1"/>
  <c r="A2" i="11" s="1"/>
  <c r="A2" i="21"/>
  <c r="A2" i="26"/>
  <c r="A2" i="25"/>
  <c r="A2" i="23"/>
  <c r="A2" i="22"/>
  <c r="E2" i="4"/>
  <c r="E2" i="6" s="1"/>
  <c r="E2" i="7" s="1"/>
  <c r="E2" i="9" s="1"/>
  <c r="E2" i="11" s="1"/>
  <c r="E2" i="25"/>
  <c r="E2" i="23"/>
  <c r="E2" i="21"/>
  <c r="E2" i="26"/>
  <c r="H2" i="24"/>
  <c r="E2" i="22"/>
  <c r="Y6" i="2"/>
  <c r="X6" i="2" s="1"/>
  <c r="N2" i="4"/>
  <c r="N2" i="6" s="1"/>
  <c r="N2" i="7" s="1"/>
  <c r="N2" i="9" s="1"/>
  <c r="N2" i="11" s="1"/>
  <c r="N2" i="25"/>
  <c r="N2" i="23"/>
  <c r="N2" i="22"/>
  <c r="N2" i="26"/>
  <c r="Z2" i="24"/>
  <c r="N2" i="21"/>
  <c r="V2" i="4"/>
  <c r="V2" i="6" s="1"/>
  <c r="V2" i="7" s="1"/>
  <c r="V2" i="9" s="1"/>
  <c r="V2" i="11" s="1"/>
  <c r="V2" i="25"/>
  <c r="V2" i="23"/>
  <c r="V2" i="22"/>
  <c r="V2" i="26"/>
  <c r="AP2" i="24"/>
  <c r="V2" i="21"/>
  <c r="AA15" i="2"/>
  <c r="Z15" i="2" s="1"/>
  <c r="AA23" i="4"/>
  <c r="Z23" i="4" s="1"/>
  <c r="Y23" i="4"/>
  <c r="X23" i="4" s="1"/>
  <c r="AA18" i="6"/>
  <c r="Z18" i="6" s="1"/>
  <c r="Y16" i="9"/>
  <c r="X16" i="9" s="1"/>
  <c r="AA48" i="2"/>
  <c r="Z48" i="2" s="1"/>
  <c r="Y5" i="8"/>
  <c r="X5" i="8" s="1"/>
  <c r="Y12" i="8"/>
  <c r="X12" i="8" s="1"/>
  <c r="AA14" i="8"/>
  <c r="Z14" i="8" s="1"/>
  <c r="K2" i="25"/>
  <c r="K2" i="23"/>
  <c r="K2" i="21"/>
  <c r="K2" i="26"/>
  <c r="K2" i="22"/>
  <c r="T2" i="24"/>
  <c r="AA13" i="2"/>
  <c r="Z13" i="2" s="1"/>
  <c r="B2" i="4"/>
  <c r="B2" i="6" s="1"/>
  <c r="B2" i="7" s="1"/>
  <c r="B2" i="9" s="1"/>
  <c r="B2" i="11" s="1"/>
  <c r="B2" i="26"/>
  <c r="B2" i="24"/>
  <c r="B2" i="25"/>
  <c r="B2" i="23"/>
  <c r="B2" i="21"/>
  <c r="B2" i="22"/>
  <c r="AA6" i="2"/>
  <c r="Z6" i="2" s="1"/>
  <c r="F2" i="4"/>
  <c r="F2" i="6" s="1"/>
  <c r="F2" i="7" s="1"/>
  <c r="F2" i="9" s="1"/>
  <c r="F2" i="11" s="1"/>
  <c r="F2" i="25"/>
  <c r="F2" i="23"/>
  <c r="F2" i="22"/>
  <c r="F2" i="26"/>
  <c r="J2" i="24"/>
  <c r="F2" i="21"/>
  <c r="O2" i="4"/>
  <c r="O2" i="6" s="1"/>
  <c r="O2" i="7" s="1"/>
  <c r="O2" i="9" s="1"/>
  <c r="O2" i="11" s="1"/>
  <c r="O2" i="23"/>
  <c r="O2" i="22"/>
  <c r="O2" i="21"/>
  <c r="O2" i="26"/>
  <c r="AB2" i="24"/>
  <c r="O2" i="25"/>
  <c r="AA17" i="2"/>
  <c r="Z17" i="2" s="1"/>
  <c r="AA37" i="2"/>
  <c r="Z37" i="2" s="1"/>
  <c r="Y39" i="2"/>
  <c r="X39" i="2" s="1"/>
  <c r="Y9" i="6"/>
  <c r="X9" i="6" s="1"/>
  <c r="AA7" i="7"/>
  <c r="Z7" i="7" s="1"/>
  <c r="Y45" i="2"/>
  <c r="X45" i="2" s="1"/>
  <c r="AA49" i="2"/>
  <c r="Z49" i="2" s="1"/>
  <c r="Y5" i="10"/>
  <c r="X5" i="10" s="1"/>
  <c r="AA5" i="10"/>
  <c r="Z5" i="10" s="1"/>
  <c r="Y7" i="10"/>
  <c r="X7" i="10" s="1"/>
  <c r="AA7" i="10"/>
  <c r="Z7" i="10" s="1"/>
  <c r="Y18" i="10"/>
  <c r="X18" i="10" s="1"/>
  <c r="AA18" i="10"/>
  <c r="Z18" i="10" s="1"/>
  <c r="AA20" i="10"/>
  <c r="Z20" i="10" s="1"/>
  <c r="Y20" i="10"/>
  <c r="X20" i="10" s="1"/>
  <c r="AA22" i="10"/>
  <c r="Z22" i="10" s="1"/>
  <c r="Y22" i="10"/>
  <c r="X22" i="10" s="1"/>
  <c r="AA6" i="8"/>
  <c r="Z6" i="8" s="1"/>
  <c r="Y11" i="8"/>
  <c r="X11" i="8" s="1"/>
  <c r="AA13" i="8"/>
  <c r="Z13" i="8" s="1"/>
  <c r="AA15" i="8"/>
  <c r="Z15" i="8" s="1"/>
  <c r="G2" i="4"/>
  <c r="G2" i="6" s="1"/>
  <c r="G2" i="7" s="1"/>
  <c r="G2" i="9" s="1"/>
  <c r="G2" i="11" s="1"/>
  <c r="G2" i="23"/>
  <c r="G2" i="22"/>
  <c r="G2" i="21"/>
  <c r="G2" i="26"/>
  <c r="L2" i="24"/>
  <c r="G2" i="25"/>
  <c r="AA9" i="2"/>
  <c r="Z9" i="2" s="1"/>
  <c r="P2" i="22"/>
  <c r="P2" i="21"/>
  <c r="P2" i="26"/>
  <c r="AD2" i="24"/>
  <c r="P2" i="25"/>
  <c r="P2" i="23"/>
  <c r="Y12" i="2"/>
  <c r="X12" i="2" s="1"/>
  <c r="AA14" i="2"/>
  <c r="Z14" i="2" s="1"/>
  <c r="AA16" i="2"/>
  <c r="Z16" i="2" s="1"/>
  <c r="AA29" i="2"/>
  <c r="Z29" i="2" s="1"/>
  <c r="AA31" i="2"/>
  <c r="Z31" i="2" s="1"/>
  <c r="Y32" i="2"/>
  <c r="X32" i="2" s="1"/>
  <c r="Y37" i="2"/>
  <c r="X37" i="2" s="1"/>
  <c r="Y41" i="2"/>
  <c r="X41" i="2" s="1"/>
  <c r="Y18" i="6"/>
  <c r="X18" i="6" s="1"/>
  <c r="AA12" i="9"/>
  <c r="Z12" i="9" s="1"/>
  <c r="AA15" i="9"/>
  <c r="Z15" i="9" s="1"/>
  <c r="J2" i="4"/>
  <c r="J2" i="6" s="1"/>
  <c r="J2" i="7" s="1"/>
  <c r="J2" i="9" s="1"/>
  <c r="J2" i="11" s="1"/>
  <c r="J2" i="26"/>
  <c r="R2" i="24"/>
  <c r="J2" i="25"/>
  <c r="J2" i="23"/>
  <c r="J2" i="22"/>
  <c r="J2" i="21"/>
  <c r="S2" i="25"/>
  <c r="S2" i="23"/>
  <c r="S2" i="21"/>
  <c r="S2" i="22"/>
  <c r="S2" i="26"/>
  <c r="AJ2" i="24"/>
  <c r="C2" i="25"/>
  <c r="C2" i="23"/>
  <c r="C2" i="21"/>
  <c r="C2" i="26"/>
  <c r="D2" i="24"/>
  <c r="C2" i="22"/>
  <c r="AA30" i="2"/>
  <c r="Z30" i="2" s="1"/>
  <c r="AA7" i="2"/>
  <c r="Z7" i="2" s="1"/>
  <c r="H2" i="4"/>
  <c r="H2" i="6" s="1"/>
  <c r="H2" i="7" s="1"/>
  <c r="H2" i="9" s="1"/>
  <c r="H2" i="11" s="1"/>
  <c r="H2" i="22"/>
  <c r="H2" i="21"/>
  <c r="H2" i="26"/>
  <c r="N2" i="24"/>
  <c r="H2" i="25"/>
  <c r="H2" i="23"/>
  <c r="AA4" i="2"/>
  <c r="Z4" i="2" s="1"/>
  <c r="Y9" i="2"/>
  <c r="X9" i="2" s="1"/>
  <c r="Q2" i="4"/>
  <c r="Q2" i="6" s="1"/>
  <c r="Q2" i="7" s="1"/>
  <c r="Q2" i="9" s="1"/>
  <c r="Q2" i="11" s="1"/>
  <c r="Q2" i="21"/>
  <c r="Q2" i="26"/>
  <c r="AF2" i="24"/>
  <c r="Q2" i="25"/>
  <c r="Q2" i="23"/>
  <c r="Q2" i="22"/>
  <c r="AA12" i="2"/>
  <c r="Z12" i="2" s="1"/>
  <c r="Y33" i="2"/>
  <c r="X33" i="2" s="1"/>
  <c r="AA4" i="6"/>
  <c r="Z4" i="6" s="1"/>
  <c r="Y6" i="6"/>
  <c r="X6" i="6" s="1"/>
  <c r="AA8" i="6"/>
  <c r="Z8" i="6" s="1"/>
  <c r="Y13" i="6"/>
  <c r="X13" i="6" s="1"/>
  <c r="AA15" i="6"/>
  <c r="Z15" i="6" s="1"/>
  <c r="AA17" i="6"/>
  <c r="Z17" i="6" s="1"/>
  <c r="AA45" i="2"/>
  <c r="Z45" i="2" s="1"/>
  <c r="AA47" i="2"/>
  <c r="Z47" i="2" s="1"/>
  <c r="Y48" i="2"/>
  <c r="X48" i="2" s="1"/>
  <c r="Y11" i="10"/>
  <c r="X11" i="10" s="1"/>
  <c r="AA11" i="10"/>
  <c r="Z11" i="10" s="1"/>
  <c r="AA13" i="10"/>
  <c r="Z13" i="10" s="1"/>
  <c r="Y13" i="10"/>
  <c r="X13" i="10" s="1"/>
  <c r="AA15" i="10"/>
  <c r="Z15" i="10" s="1"/>
  <c r="Y15" i="10"/>
  <c r="X15" i="10" s="1"/>
  <c r="Y26" i="10"/>
  <c r="X26" i="10" s="1"/>
  <c r="AA26" i="10"/>
  <c r="Z26" i="10" s="1"/>
  <c r="AA28" i="10"/>
  <c r="Z28" i="10" s="1"/>
  <c r="Y28" i="10"/>
  <c r="X28" i="10" s="1"/>
  <c r="AA8" i="8"/>
  <c r="Z8" i="8" s="1"/>
  <c r="AA47" i="7"/>
  <c r="Z47" i="7" s="1"/>
  <c r="Y55" i="7"/>
  <c r="X55" i="7" s="1"/>
  <c r="AA5" i="7"/>
  <c r="Z5" i="7" s="1"/>
  <c r="Y5" i="7"/>
  <c r="X5" i="7" s="1"/>
  <c r="Y7" i="7"/>
  <c r="X7" i="7" s="1"/>
  <c r="Y45" i="7"/>
  <c r="X45" i="7" s="1"/>
  <c r="Y46" i="7"/>
  <c r="X46" i="7" s="1"/>
  <c r="AA52" i="7"/>
  <c r="Z52" i="7" s="1"/>
  <c r="AA54" i="7"/>
  <c r="Z54" i="7" s="1"/>
  <c r="AA44" i="7"/>
  <c r="Z44" i="7" s="1"/>
  <c r="AA46" i="7"/>
  <c r="Z46" i="7" s="1"/>
  <c r="Y51" i="7"/>
  <c r="X51" i="7" s="1"/>
  <c r="Y4" i="7"/>
  <c r="X4" i="7" s="1"/>
  <c r="AA6" i="7"/>
  <c r="Z6" i="7" s="1"/>
  <c r="AA8" i="7"/>
  <c r="Z8" i="7" s="1"/>
  <c r="Y53" i="7"/>
  <c r="X53" i="7" s="1"/>
  <c r="AA4" i="7"/>
  <c r="Z4" i="7" s="1"/>
  <c r="AA19" i="1"/>
  <c r="Z19" i="1" s="1"/>
  <c r="AA21" i="1"/>
  <c r="Z21" i="1" s="1"/>
  <c r="AA25" i="1"/>
  <c r="Z25" i="1" s="1"/>
  <c r="Y27" i="1"/>
  <c r="X27" i="1" s="1"/>
  <c r="AA28" i="1"/>
  <c r="Z28" i="1" s="1"/>
  <c r="Y29" i="1"/>
  <c r="X29" i="1" s="1"/>
  <c r="X2" i="18"/>
  <c r="X2" i="16"/>
  <c r="Z2" i="18"/>
  <c r="Z2" i="16"/>
  <c r="Y28" i="1"/>
  <c r="X28" i="1" s="1"/>
  <c r="AA18" i="1"/>
  <c r="Z18" i="1" s="1"/>
  <c r="AA20" i="1"/>
  <c r="Z20" i="1" s="1"/>
  <c r="Y22" i="1"/>
  <c r="X22" i="1" s="1"/>
  <c r="AA27" i="1"/>
  <c r="Z27" i="1" s="1"/>
  <c r="Y4" i="1"/>
  <c r="X4" i="1" s="1"/>
  <c r="Y20" i="1"/>
  <c r="X20" i="1" s="1"/>
  <c r="AA22" i="1"/>
  <c r="Z22" i="1" s="1"/>
  <c r="AA29" i="1"/>
  <c r="Z29" i="1" s="1"/>
  <c r="Y5" i="1"/>
  <c r="X5" i="1" s="1"/>
  <c r="Y29" i="2"/>
  <c r="X29" i="2" s="1"/>
  <c r="AA8" i="2"/>
  <c r="Z8" i="2" s="1"/>
  <c r="Y13" i="2"/>
  <c r="X13" i="2" s="1"/>
  <c r="AA39" i="2"/>
  <c r="Z39" i="2" s="1"/>
  <c r="A2" i="3"/>
  <c r="I2" i="3"/>
  <c r="Q2" i="3"/>
  <c r="T2" i="3"/>
  <c r="Y4" i="6"/>
  <c r="X4" i="6" s="1"/>
  <c r="Y14" i="6"/>
  <c r="X14" i="6" s="1"/>
  <c r="Y17" i="6"/>
  <c r="X17" i="6" s="1"/>
  <c r="Y8" i="7"/>
  <c r="X8" i="7" s="1"/>
  <c r="AA45" i="7"/>
  <c r="Z45" i="7" s="1"/>
  <c r="AA4" i="9"/>
  <c r="Z4" i="9" s="1"/>
  <c r="Y6" i="9"/>
  <c r="X6" i="9" s="1"/>
  <c r="Y8" i="9"/>
  <c r="X8" i="9" s="1"/>
  <c r="AA26" i="1"/>
  <c r="Z26" i="1" s="1"/>
  <c r="AA52" i="2"/>
  <c r="Z52" i="2" s="1"/>
  <c r="AA53" i="2"/>
  <c r="Z53" i="2" s="1"/>
  <c r="AA54" i="2"/>
  <c r="Z54" i="2" s="1"/>
  <c r="Y7" i="8"/>
  <c r="X7" i="8" s="1"/>
  <c r="Y8" i="1"/>
  <c r="X8" i="1" s="1"/>
  <c r="H2" i="3"/>
  <c r="Y7" i="1"/>
  <c r="X7" i="1" s="1"/>
  <c r="AA4" i="1"/>
  <c r="Z4" i="1" s="1"/>
  <c r="Y18" i="1"/>
  <c r="X18" i="1" s="1"/>
  <c r="Y16" i="2"/>
  <c r="X16" i="2" s="1"/>
  <c r="B2" i="3"/>
  <c r="J2" i="3"/>
  <c r="U2" i="3"/>
  <c r="R2" i="4"/>
  <c r="R2" i="6" s="1"/>
  <c r="R2" i="7" s="1"/>
  <c r="R2" i="9" s="1"/>
  <c r="R2" i="11" s="1"/>
  <c r="AA5" i="9"/>
  <c r="Z5" i="9" s="1"/>
  <c r="AA7" i="9"/>
  <c r="Z7" i="9" s="1"/>
  <c r="Y46" i="2"/>
  <c r="X46" i="2" s="1"/>
  <c r="AA51" i="7"/>
  <c r="Z51" i="7" s="1"/>
  <c r="AA53" i="7"/>
  <c r="Z53" i="7" s="1"/>
  <c r="AA55" i="7"/>
  <c r="Z55" i="7" s="1"/>
  <c r="Y40" i="2"/>
  <c r="X40" i="2" s="1"/>
  <c r="Y25" i="1"/>
  <c r="X25" i="1" s="1"/>
  <c r="Y21" i="1"/>
  <c r="X21" i="1" s="1"/>
  <c r="Y7" i="2"/>
  <c r="X7" i="2" s="1"/>
  <c r="Y14" i="2"/>
  <c r="X14" i="2" s="1"/>
  <c r="Y38" i="2"/>
  <c r="X38" i="2" s="1"/>
  <c r="D2" i="3"/>
  <c r="L2" i="3"/>
  <c r="Y12" i="6"/>
  <c r="X12" i="6" s="1"/>
  <c r="Y15" i="6"/>
  <c r="X15" i="6" s="1"/>
  <c r="Y6" i="7"/>
  <c r="X6" i="7" s="1"/>
  <c r="Y44" i="7"/>
  <c r="X44" i="7" s="1"/>
  <c r="Y11" i="9"/>
  <c r="X11" i="9" s="1"/>
  <c r="Y49" i="2"/>
  <c r="X49" i="2" s="1"/>
  <c r="Y8" i="8"/>
  <c r="X8" i="8" s="1"/>
  <c r="Y52" i="7"/>
  <c r="X52" i="7" s="1"/>
  <c r="Y54" i="7"/>
  <c r="X54" i="7" s="1"/>
  <c r="Y6" i="1"/>
  <c r="X6" i="1" s="1"/>
  <c r="Y5" i="2"/>
  <c r="X5" i="2" s="1"/>
  <c r="Y17" i="2"/>
  <c r="X17" i="2" s="1"/>
  <c r="Y31" i="2"/>
  <c r="X31" i="2" s="1"/>
  <c r="Y36" i="2"/>
  <c r="X36" i="2" s="1"/>
  <c r="E2" i="3"/>
  <c r="M2" i="3"/>
  <c r="Y8" i="6"/>
  <c r="X8" i="6" s="1"/>
  <c r="Y15" i="9"/>
  <c r="X15" i="9" s="1"/>
  <c r="Y47" i="2"/>
  <c r="X47" i="2" s="1"/>
  <c r="Y15" i="8"/>
  <c r="X15" i="8" s="1"/>
  <c r="Y19" i="1"/>
  <c r="X19" i="1" s="1"/>
  <c r="Y28" i="2"/>
  <c r="X28" i="2" s="1"/>
  <c r="F2" i="3"/>
  <c r="N2" i="3"/>
  <c r="Y16" i="6"/>
  <c r="X16" i="6" s="1"/>
  <c r="Y47" i="7"/>
  <c r="X47" i="7" s="1"/>
  <c r="Y12" i="9"/>
  <c r="X12" i="9" s="1"/>
  <c r="Y4" i="8"/>
  <c r="X4" i="8" s="1"/>
  <c r="Y6" i="8"/>
  <c r="X6" i="8" s="1"/>
  <c r="Y13" i="8"/>
  <c r="X13" i="8" s="1"/>
  <c r="AA8" i="1"/>
  <c r="Z8" i="1" s="1"/>
  <c r="G2" i="3"/>
  <c r="O2" i="3"/>
  <c r="Y53" i="2"/>
  <c r="X53" i="2" s="1"/>
  <c r="AA55" i="2"/>
  <c r="Z55" i="2" s="1"/>
  <c r="Y54" i="2"/>
  <c r="X54" i="2" s="1"/>
  <c r="Y52" i="2"/>
  <c r="X52" i="2" s="1"/>
  <c r="Y55" i="2"/>
  <c r="X55" i="2" s="1"/>
  <c r="X2" i="7"/>
  <c r="X2" i="9" s="1"/>
  <c r="Z2" i="7"/>
  <c r="Z2" i="9" s="1"/>
  <c r="AA8" i="9"/>
  <c r="Z8" i="9" s="1"/>
  <c r="Y4" i="9"/>
  <c r="X4" i="9" s="1"/>
  <c r="AA6" i="9"/>
  <c r="Z6" i="9" s="1"/>
  <c r="Y7" i="9"/>
  <c r="X7" i="9" s="1"/>
  <c r="Y5" i="9"/>
  <c r="X5" i="9" s="1"/>
  <c r="AA36" i="4"/>
  <c r="Z36" i="4" s="1"/>
  <c r="AA33" i="4"/>
  <c r="Z33" i="4" s="1"/>
  <c r="Y35" i="4"/>
  <c r="X35" i="4" s="1"/>
  <c r="AA37" i="4"/>
  <c r="Z37" i="4" s="1"/>
  <c r="AA35" i="4"/>
  <c r="Z35" i="4" s="1"/>
  <c r="Y33" i="4"/>
  <c r="X33" i="4" s="1"/>
  <c r="Y37" i="4"/>
  <c r="X37" i="4" s="1"/>
  <c r="Y36" i="4"/>
  <c r="X36" i="4" s="1"/>
  <c r="Y34" i="4"/>
  <c r="X34" i="4" s="1"/>
  <c r="U25" i="2"/>
  <c r="S22" i="2"/>
  <c r="Q23" i="2"/>
  <c r="O24" i="2"/>
  <c r="P23" i="2"/>
  <c r="S23" i="2"/>
  <c r="N20" i="2"/>
  <c r="T24" i="2"/>
  <c r="R24" i="2"/>
  <c r="T21" i="2"/>
  <c r="R22" i="2"/>
  <c r="T25" i="2"/>
  <c r="V20" i="2"/>
  <c r="Y22" i="4"/>
  <c r="X22" i="4" s="1"/>
  <c r="AA27" i="4"/>
  <c r="Z27" i="4" s="1"/>
  <c r="Y27" i="4"/>
  <c r="X27" i="4" s="1"/>
  <c r="AA28" i="4"/>
  <c r="Z28" i="4" s="1"/>
  <c r="Y28" i="4"/>
  <c r="X28" i="4" s="1"/>
  <c r="AA26" i="4"/>
  <c r="Z26" i="4" s="1"/>
  <c r="Y26" i="4"/>
  <c r="X26" i="4" s="1"/>
  <c r="Y30" i="4"/>
  <c r="X30" i="4" s="1"/>
  <c r="AA30" i="4"/>
  <c r="Z30" i="4" s="1"/>
  <c r="AA29" i="4"/>
  <c r="Z29" i="4" s="1"/>
  <c r="Y29" i="4"/>
  <c r="X29" i="4" s="1"/>
  <c r="Y19" i="4"/>
  <c r="X19" i="4" s="1"/>
  <c r="AA21" i="4"/>
  <c r="Z21" i="4" s="1"/>
  <c r="N24" i="2"/>
  <c r="N25" i="2"/>
  <c r="V24" i="2"/>
  <c r="V25" i="2"/>
  <c r="AA18" i="4"/>
  <c r="Z18" i="4" s="1"/>
  <c r="AA20" i="4"/>
  <c r="Z20" i="4" s="1"/>
  <c r="AA22" i="4"/>
  <c r="Z22" i="4" s="1"/>
  <c r="AA19" i="4"/>
  <c r="Z19" i="4" s="1"/>
  <c r="N21" i="2"/>
  <c r="V21" i="2"/>
  <c r="T22" i="2"/>
  <c r="P25" i="2"/>
  <c r="Y20" i="4"/>
  <c r="X20" i="4" s="1"/>
  <c r="Y18" i="4"/>
  <c r="X18" i="4" s="1"/>
  <c r="Y21" i="4"/>
  <c r="X21" i="4" s="1"/>
  <c r="O20" i="2"/>
  <c r="Q24" i="2"/>
  <c r="P20" i="2"/>
  <c r="O25" i="2"/>
  <c r="M21" i="2"/>
  <c r="U21" i="2"/>
  <c r="L20" i="2"/>
  <c r="L24" i="2"/>
  <c r="AA5" i="1"/>
  <c r="Z5" i="1" s="1"/>
  <c r="AA6" i="1"/>
  <c r="Z6" i="1" s="1"/>
  <c r="AA7" i="1"/>
  <c r="Z7" i="1" s="1"/>
  <c r="AA23" i="2" l="1"/>
  <c r="Z23" i="2" s="1"/>
  <c r="Y23" i="2"/>
  <c r="X23" i="2" s="1"/>
  <c r="Y22" i="2"/>
  <c r="X22" i="2" s="1"/>
  <c r="AA25" i="2"/>
  <c r="Z25" i="2" s="1"/>
  <c r="Y24" i="2"/>
  <c r="X24" i="2" s="1"/>
  <c r="AA21" i="2"/>
  <c r="Z21" i="2" s="1"/>
  <c r="Y21" i="2"/>
  <c r="X21" i="2" s="1"/>
  <c r="AA22" i="2"/>
  <c r="Z22" i="2" s="1"/>
  <c r="Y25" i="2"/>
  <c r="X25" i="2" s="1"/>
  <c r="AA24" i="2"/>
  <c r="Z24" i="2" s="1"/>
  <c r="Y20" i="2"/>
  <c r="X20" i="2" s="1"/>
  <c r="AA20" i="2"/>
  <c r="Z20" i="2" s="1"/>
  <c r="AA4" i="28" l="1"/>
  <c r="Z4" i="28" s="1"/>
  <c r="Y4" i="28"/>
  <c r="X4" i="28" s="1"/>
  <c r="V27" i="13" l="1"/>
  <c r="U27" i="13"/>
  <c r="S27" i="13"/>
  <c r="R27" i="13"/>
  <c r="Q27" i="13"/>
  <c r="P27" i="13"/>
  <c r="O27" i="13"/>
  <c r="N27" i="13"/>
  <c r="M27" i="13"/>
  <c r="L27" i="13"/>
  <c r="K27" i="13"/>
  <c r="H27" i="13"/>
  <c r="G27" i="13"/>
  <c r="F27" i="13"/>
  <c r="E27" i="13"/>
  <c r="D27" i="13"/>
  <c r="C27" i="13"/>
  <c r="B27" i="13"/>
  <c r="V26" i="13"/>
  <c r="U26" i="13"/>
  <c r="S26" i="13"/>
  <c r="R26" i="13"/>
  <c r="Q26" i="13"/>
  <c r="P26" i="13"/>
  <c r="O26" i="13"/>
  <c r="N26" i="13"/>
  <c r="M26" i="13"/>
  <c r="L26" i="13"/>
  <c r="K26" i="13"/>
  <c r="H26" i="13"/>
  <c r="G26" i="13"/>
  <c r="F26" i="13"/>
  <c r="E26" i="13"/>
  <c r="D26" i="13"/>
  <c r="C26" i="13"/>
  <c r="B26" i="13"/>
  <c r="V25" i="13"/>
  <c r="U25" i="13"/>
  <c r="S25" i="13"/>
  <c r="R25" i="13"/>
  <c r="Q25" i="13"/>
  <c r="P25" i="13"/>
  <c r="O25" i="13"/>
  <c r="N25" i="13"/>
  <c r="M25" i="13"/>
  <c r="L25" i="13"/>
  <c r="K25" i="13"/>
  <c r="H25" i="13"/>
  <c r="G25" i="13"/>
  <c r="F25" i="13"/>
  <c r="E25" i="13"/>
  <c r="D25" i="13"/>
  <c r="C25" i="13"/>
  <c r="B25" i="13"/>
  <c r="V24" i="13"/>
  <c r="U24" i="13"/>
  <c r="T24" i="13"/>
  <c r="S24" i="13"/>
  <c r="R24" i="13"/>
  <c r="Q24" i="13"/>
  <c r="P24" i="13"/>
  <c r="O24" i="13"/>
  <c r="N24" i="13"/>
  <c r="M24" i="13"/>
  <c r="L24" i="13"/>
  <c r="K24" i="13"/>
  <c r="H24" i="13"/>
  <c r="G24" i="13"/>
  <c r="F24" i="13"/>
  <c r="E24" i="13"/>
  <c r="D24" i="13"/>
  <c r="C24" i="13"/>
  <c r="B24" i="13"/>
  <c r="V21" i="13"/>
  <c r="U21" i="13"/>
  <c r="T21" i="13"/>
  <c r="S21" i="13"/>
  <c r="R21" i="13"/>
  <c r="Q21" i="13"/>
  <c r="P21" i="13"/>
  <c r="O21" i="13"/>
  <c r="N21" i="13"/>
  <c r="M21" i="13"/>
  <c r="L21" i="13"/>
  <c r="K21" i="13"/>
  <c r="H21" i="13"/>
  <c r="G21" i="13"/>
  <c r="F21" i="13"/>
  <c r="E21" i="13"/>
  <c r="D21" i="13"/>
  <c r="C21" i="13"/>
  <c r="B21" i="13"/>
  <c r="V20" i="13"/>
  <c r="U20" i="13"/>
  <c r="T20" i="13"/>
  <c r="S20" i="13"/>
  <c r="R20" i="13"/>
  <c r="Q20" i="13"/>
  <c r="P20" i="13"/>
  <c r="O20" i="13"/>
  <c r="N20" i="13"/>
  <c r="M20" i="13"/>
  <c r="L20" i="13"/>
  <c r="K20" i="13"/>
  <c r="H20" i="13"/>
  <c r="G20" i="13"/>
  <c r="F20" i="13"/>
  <c r="E20" i="13"/>
  <c r="D20" i="13"/>
  <c r="C20" i="13"/>
  <c r="B20" i="13"/>
  <c r="V19" i="13"/>
  <c r="U19" i="13"/>
  <c r="T19" i="13"/>
  <c r="S19" i="13"/>
  <c r="R19" i="13"/>
  <c r="Q19" i="13"/>
  <c r="P19" i="13"/>
  <c r="O19" i="13"/>
  <c r="N19" i="13"/>
  <c r="M19" i="13"/>
  <c r="L19" i="13"/>
  <c r="K19" i="13"/>
  <c r="H19" i="13"/>
  <c r="G19" i="13"/>
  <c r="F19" i="13"/>
  <c r="E19" i="13"/>
  <c r="D19" i="13"/>
  <c r="C19" i="13"/>
  <c r="B19" i="13"/>
  <c r="V18" i="13"/>
  <c r="U18" i="13"/>
  <c r="T18" i="13"/>
  <c r="S18" i="13"/>
  <c r="R18" i="13"/>
  <c r="Q18" i="13"/>
  <c r="P18" i="13"/>
  <c r="O18" i="13"/>
  <c r="N18" i="13"/>
  <c r="M18" i="13"/>
  <c r="L18" i="13"/>
  <c r="K18" i="13"/>
  <c r="H18" i="13"/>
  <c r="G18" i="13"/>
  <c r="F18" i="13"/>
  <c r="E18" i="13"/>
  <c r="D18" i="13"/>
  <c r="C18" i="13"/>
  <c r="B18" i="13"/>
  <c r="Y18" i="13" l="1"/>
  <c r="X18" i="13" s="1"/>
  <c r="AA18" i="13"/>
  <c r="Z18" i="13" s="1"/>
  <c r="AA27" i="13"/>
  <c r="Z27" i="13" s="1"/>
  <c r="Y27" i="13"/>
  <c r="X27" i="13" s="1"/>
  <c r="Y20" i="13"/>
  <c r="X20" i="13" s="1"/>
  <c r="AA20" i="13"/>
  <c r="Z20" i="13" s="1"/>
  <c r="AA26" i="13"/>
  <c r="Z26" i="13" s="1"/>
  <c r="Y26" i="13"/>
  <c r="X26" i="13" s="1"/>
  <c r="AA21" i="13"/>
  <c r="Z21" i="13" s="1"/>
  <c r="Y21" i="13"/>
  <c r="X21" i="13" s="1"/>
  <c r="AA24" i="13"/>
  <c r="Z24" i="13" s="1"/>
  <c r="Y24" i="13"/>
  <c r="X24" i="13" s="1"/>
  <c r="AA19" i="13"/>
  <c r="Z19" i="13" s="1"/>
  <c r="Y19" i="13"/>
  <c r="X19" i="13" s="1"/>
  <c r="Y25" i="13"/>
  <c r="X25" i="13" s="1"/>
  <c r="AA25" i="13"/>
  <c r="Z25" i="13" s="1"/>
  <c r="A11" i="11" l="1"/>
  <c r="N14" i="3"/>
  <c r="R17" i="3"/>
  <c r="M13" i="3" l="1"/>
  <c r="U13" i="3"/>
  <c r="R13" i="3"/>
  <c r="O15" i="3"/>
  <c r="L16" i="3"/>
  <c r="T15" i="3"/>
  <c r="Q17" i="3"/>
  <c r="N17" i="3"/>
  <c r="V17" i="3"/>
  <c r="O13" i="3"/>
  <c r="L14" i="3"/>
  <c r="T14" i="3"/>
  <c r="Q15" i="3"/>
  <c r="N16" i="3"/>
  <c r="V16" i="3"/>
  <c r="S16" i="3"/>
  <c r="Q16" i="3"/>
  <c r="V14" i="3"/>
  <c r="P17" i="3"/>
  <c r="O14" i="3"/>
  <c r="T16" i="3"/>
  <c r="L15" i="3"/>
  <c r="R14" i="3"/>
  <c r="S17" i="3"/>
  <c r="N18" i="3"/>
  <c r="V18" i="3"/>
  <c r="N13" i="3"/>
  <c r="V13" i="3"/>
  <c r="S14" i="3"/>
  <c r="P15" i="3"/>
  <c r="M16" i="3"/>
  <c r="U16" i="3"/>
  <c r="O18" i="3"/>
  <c r="P18" i="3"/>
  <c r="Q18" i="3"/>
  <c r="R18" i="3"/>
  <c r="S18" i="3"/>
  <c r="P13" i="3"/>
  <c r="R15" i="3"/>
  <c r="O16" i="3"/>
  <c r="L17" i="3"/>
  <c r="L18" i="3"/>
  <c r="T17" i="3"/>
  <c r="T18" i="3"/>
  <c r="L13" i="3"/>
  <c r="T13" i="3"/>
  <c r="N15" i="3"/>
  <c r="V15" i="3"/>
  <c r="S15" i="3"/>
  <c r="P16" i="3"/>
  <c r="M17" i="3"/>
  <c r="M18" i="3"/>
  <c r="U18" i="3"/>
  <c r="U17" i="3"/>
  <c r="M14" i="3"/>
  <c r="U14" i="3"/>
  <c r="Q13" i="3"/>
  <c r="R16" i="3"/>
  <c r="O17" i="3"/>
  <c r="S13" i="3"/>
  <c r="P14" i="3"/>
  <c r="Q14" i="3"/>
  <c r="M15" i="3"/>
  <c r="U15" i="3"/>
  <c r="Y14" i="3" l="1"/>
  <c r="X14" i="3" s="1"/>
  <c r="AA14" i="3"/>
  <c r="Z14" i="3" s="1"/>
  <c r="AA16" i="3"/>
  <c r="Z16" i="3" s="1"/>
  <c r="AA15" i="3"/>
  <c r="Z15" i="3" s="1"/>
  <c r="Y16" i="3"/>
  <c r="X16" i="3" s="1"/>
  <c r="AA17" i="3"/>
  <c r="Z17" i="3" s="1"/>
  <c r="Y17" i="3"/>
  <c r="X17" i="3" s="1"/>
  <c r="AA18" i="3"/>
  <c r="Z18" i="3" s="1"/>
  <c r="Y18" i="3"/>
  <c r="X18" i="3" s="1"/>
  <c r="Y15" i="3"/>
  <c r="X15" i="3" s="1"/>
  <c r="AA13" i="3"/>
  <c r="Z13" i="3" s="1"/>
  <c r="Y13" i="3"/>
  <c r="X13" i="3" s="1"/>
  <c r="J18" i="3" l="1"/>
  <c r="J15" i="3"/>
  <c r="J16" i="3"/>
  <c r="J13" i="3"/>
  <c r="J17" i="3"/>
  <c r="J14" i="3"/>
  <c r="A5" i="11" l="1"/>
  <c r="A6" i="11" l="1"/>
  <c r="A7" i="11" l="1"/>
  <c r="A8" i="11" l="1"/>
  <c r="A9" i="11" l="1"/>
  <c r="I23" i="7" l="1"/>
  <c r="T12" i="7"/>
  <c r="V13" i="7"/>
  <c r="S11" i="7"/>
  <c r="M12" i="7"/>
  <c r="U12" i="7"/>
  <c r="O13" i="7"/>
  <c r="Q14" i="7"/>
  <c r="K23" i="7"/>
  <c r="S15" i="7"/>
  <c r="S23" i="7"/>
  <c r="S12" i="7"/>
  <c r="R11" i="7"/>
  <c r="N13" i="7"/>
  <c r="P14" i="7"/>
  <c r="L11" i="7"/>
  <c r="T11" i="7"/>
  <c r="N12" i="7"/>
  <c r="V12" i="7"/>
  <c r="P13" i="7"/>
  <c r="R14" i="7"/>
  <c r="L15" i="7"/>
  <c r="L23" i="7"/>
  <c r="T15" i="7"/>
  <c r="T23" i="7"/>
  <c r="Q11" i="7"/>
  <c r="U13" i="7"/>
  <c r="M11" i="7"/>
  <c r="U11" i="7"/>
  <c r="O12" i="7"/>
  <c r="Q13" i="7"/>
  <c r="S14" i="7"/>
  <c r="M15" i="7"/>
  <c r="M23" i="7"/>
  <c r="U15" i="7"/>
  <c r="U23" i="7"/>
  <c r="M13" i="7"/>
  <c r="G23" i="7"/>
  <c r="H23" i="7"/>
  <c r="N11" i="7"/>
  <c r="V11" i="7"/>
  <c r="P12" i="7"/>
  <c r="R13" i="7"/>
  <c r="L14" i="7"/>
  <c r="T14" i="7"/>
  <c r="N15" i="7"/>
  <c r="N23" i="7"/>
  <c r="V15" i="7"/>
  <c r="V23" i="7"/>
  <c r="A27" i="7"/>
  <c r="Q15" i="7"/>
  <c r="Q23" i="7"/>
  <c r="L12" i="7"/>
  <c r="J23" i="7"/>
  <c r="O11" i="7"/>
  <c r="Q12" i="7"/>
  <c r="S13" i="7"/>
  <c r="M14" i="7"/>
  <c r="U14" i="7"/>
  <c r="O15" i="7"/>
  <c r="O23" i="7"/>
  <c r="O14" i="7"/>
  <c r="R15" i="7"/>
  <c r="R23" i="7"/>
  <c r="P11" i="7"/>
  <c r="R12" i="7"/>
  <c r="L13" i="7"/>
  <c r="T13" i="7"/>
  <c r="N14" i="7"/>
  <c r="V14" i="7"/>
  <c r="P15" i="7"/>
  <c r="P23" i="7"/>
  <c r="K18" i="7"/>
  <c r="H13" i="7"/>
  <c r="J14" i="7"/>
  <c r="H15" i="7"/>
  <c r="H14" i="7"/>
  <c r="K14" i="7"/>
  <c r="S18" i="7"/>
  <c r="K15" i="7"/>
  <c r="I12" i="7"/>
  <c r="I11" i="7"/>
  <c r="Q18" i="7"/>
  <c r="H18" i="7"/>
  <c r="J18" i="7"/>
  <c r="R18" i="7"/>
  <c r="J22" i="7"/>
  <c r="J21" i="7"/>
  <c r="H12" i="7"/>
  <c r="K11" i="7"/>
  <c r="K21" i="7"/>
  <c r="H22" i="7"/>
  <c r="K22" i="7"/>
  <c r="O18" i="7"/>
  <c r="G13" i="7"/>
  <c r="J12" i="7"/>
  <c r="P18" i="7"/>
  <c r="J19" i="7"/>
  <c r="G11" i="7"/>
  <c r="G18" i="7"/>
  <c r="G12" i="7"/>
  <c r="H19" i="7"/>
  <c r="I21" i="7"/>
  <c r="I14" i="7"/>
  <c r="H20" i="7"/>
  <c r="H11" i="7"/>
  <c r="J15" i="7"/>
  <c r="J11" i="7"/>
  <c r="I18" i="7"/>
  <c r="K19" i="7"/>
  <c r="I22" i="7"/>
  <c r="I15" i="7"/>
  <c r="H21" i="7"/>
  <c r="L18" i="7"/>
  <c r="T18" i="7"/>
  <c r="M18" i="7"/>
  <c r="U18" i="7"/>
  <c r="I20" i="7"/>
  <c r="K12" i="7"/>
  <c r="I13" i="7"/>
  <c r="G14" i="7"/>
  <c r="N18" i="7"/>
  <c r="V18" i="7"/>
  <c r="J20" i="7"/>
  <c r="J13" i="7"/>
  <c r="I19" i="7"/>
  <c r="K20" i="7"/>
  <c r="K13" i="7"/>
  <c r="G15" i="7"/>
  <c r="U15" i="1"/>
  <c r="U14" i="1"/>
  <c r="S14" i="1"/>
  <c r="V13" i="1"/>
  <c r="U13" i="1"/>
  <c r="N13" i="1"/>
  <c r="U12" i="1"/>
  <c r="Q12" i="1"/>
  <c r="U11" i="1"/>
  <c r="T11" i="1"/>
  <c r="Y11" i="7" l="1"/>
  <c r="X11" i="7" s="1"/>
  <c r="AA11" i="7"/>
  <c r="Z11" i="7" s="1"/>
  <c r="Y15" i="7"/>
  <c r="X15" i="7" s="1"/>
  <c r="AA15" i="7"/>
  <c r="Z15" i="7" s="1"/>
  <c r="AA14" i="7"/>
  <c r="Z14" i="7" s="1"/>
  <c r="Y14" i="7"/>
  <c r="X14" i="7" s="1"/>
  <c r="AA13" i="7"/>
  <c r="Z13" i="7" s="1"/>
  <c r="Y13" i="7"/>
  <c r="X13" i="7" s="1"/>
  <c r="AA18" i="7"/>
  <c r="Z18" i="7" s="1"/>
  <c r="Y18" i="7"/>
  <c r="X18" i="7" s="1"/>
  <c r="Y12" i="7"/>
  <c r="X12" i="7" s="1"/>
  <c r="AA12" i="7"/>
  <c r="Z12" i="7" s="1"/>
  <c r="M59" i="2"/>
  <c r="N58" i="2"/>
  <c r="N59" i="2"/>
  <c r="V58" i="2"/>
  <c r="S58" i="2"/>
  <c r="M58" i="2"/>
  <c r="Q59" i="2"/>
  <c r="L59" i="2"/>
  <c r="T20" i="7"/>
  <c r="M19" i="7"/>
  <c r="O22" i="7"/>
  <c r="L20" i="7"/>
  <c r="U21" i="7"/>
  <c r="L21" i="7"/>
  <c r="R19" i="7"/>
  <c r="V22" i="7"/>
  <c r="G22" i="7"/>
  <c r="U22" i="7"/>
  <c r="R21" i="7"/>
  <c r="V20" i="7"/>
  <c r="U19" i="7"/>
  <c r="S22" i="7"/>
  <c r="N19" i="7"/>
  <c r="T21" i="7"/>
  <c r="M21" i="7"/>
  <c r="R20" i="7"/>
  <c r="O19" i="7"/>
  <c r="G19" i="7"/>
  <c r="N22" i="7"/>
  <c r="S21" i="7"/>
  <c r="P20" i="7"/>
  <c r="S19" i="7"/>
  <c r="P21" i="7"/>
  <c r="S20" i="7"/>
  <c r="R22" i="7"/>
  <c r="N20" i="7"/>
  <c r="G21" i="7"/>
  <c r="Q21" i="7"/>
  <c r="M20" i="7"/>
  <c r="P19" i="7"/>
  <c r="T22" i="7"/>
  <c r="Q22" i="7"/>
  <c r="P22" i="7"/>
  <c r="G20" i="7"/>
  <c r="U20" i="7"/>
  <c r="Q20" i="7"/>
  <c r="Q19" i="7"/>
  <c r="L22" i="7"/>
  <c r="V21" i="7"/>
  <c r="T19" i="7"/>
  <c r="M22" i="7"/>
  <c r="O20" i="7"/>
  <c r="A29" i="7"/>
  <c r="A28" i="7"/>
  <c r="L19" i="7"/>
  <c r="V19" i="7"/>
  <c r="O21" i="7"/>
  <c r="N21" i="7"/>
  <c r="C17" i="3"/>
  <c r="C18" i="3"/>
  <c r="B18" i="3"/>
  <c r="B14" i="3"/>
  <c r="F15" i="3"/>
  <c r="D17" i="3"/>
  <c r="D18" i="3"/>
  <c r="C13" i="3"/>
  <c r="D14" i="3"/>
  <c r="G15" i="3"/>
  <c r="E17" i="3"/>
  <c r="E18" i="3"/>
  <c r="F18" i="3"/>
  <c r="K18" i="3"/>
  <c r="G18" i="3"/>
  <c r="C14" i="3"/>
  <c r="K13" i="3"/>
  <c r="C15" i="3"/>
  <c r="C16" i="3"/>
  <c r="E14" i="3"/>
  <c r="B16" i="3"/>
  <c r="F17" i="3"/>
  <c r="K14" i="3"/>
  <c r="B13" i="3"/>
  <c r="F14" i="3"/>
  <c r="D16" i="3"/>
  <c r="G17" i="3"/>
  <c r="K15" i="3"/>
  <c r="D13" i="3"/>
  <c r="G14" i="3"/>
  <c r="E16" i="3"/>
  <c r="K16" i="3"/>
  <c r="K17" i="3"/>
  <c r="E13" i="3"/>
  <c r="B15" i="3"/>
  <c r="F16" i="3"/>
  <c r="F13" i="3"/>
  <c r="D15" i="3"/>
  <c r="G16" i="3"/>
  <c r="G13" i="3"/>
  <c r="E15" i="3"/>
  <c r="B17" i="3"/>
  <c r="M11" i="1"/>
  <c r="R12" i="1"/>
  <c r="O13" i="1"/>
  <c r="L14" i="1"/>
  <c r="T14" i="1"/>
  <c r="Q15" i="1"/>
  <c r="N11" i="1"/>
  <c r="V11" i="1"/>
  <c r="S12" i="1"/>
  <c r="P13" i="1"/>
  <c r="M14" i="1"/>
  <c r="R15" i="1"/>
  <c r="L11" i="1"/>
  <c r="O11" i="1"/>
  <c r="L12" i="1"/>
  <c r="T12" i="1"/>
  <c r="Q13" i="1"/>
  <c r="N14" i="1"/>
  <c r="V14" i="1"/>
  <c r="S15" i="1"/>
  <c r="P15" i="1"/>
  <c r="P11" i="1"/>
  <c r="M12" i="1"/>
  <c r="R13" i="1"/>
  <c r="O14" i="1"/>
  <c r="L15" i="1"/>
  <c r="T15" i="1"/>
  <c r="Q11" i="1"/>
  <c r="N12" i="1"/>
  <c r="V12" i="1"/>
  <c r="S13" i="1"/>
  <c r="P14" i="1"/>
  <c r="M15" i="1"/>
  <c r="R11" i="1"/>
  <c r="O12" i="1"/>
  <c r="L13" i="1"/>
  <c r="T13" i="1"/>
  <c r="Q14" i="1"/>
  <c r="N15" i="1"/>
  <c r="V15" i="1"/>
  <c r="S11" i="1"/>
  <c r="P12" i="1"/>
  <c r="M13" i="1"/>
  <c r="R14" i="1"/>
  <c r="O15" i="1"/>
  <c r="AA20" i="7" l="1"/>
  <c r="Z20" i="7" s="1"/>
  <c r="Y20" i="7"/>
  <c r="X20" i="7" s="1"/>
  <c r="AA19" i="7"/>
  <c r="Z19" i="7" s="1"/>
  <c r="Y19" i="7"/>
  <c r="X19" i="7" s="1"/>
  <c r="Y22" i="7"/>
  <c r="X22" i="7" s="1"/>
  <c r="AA22" i="7"/>
  <c r="Z22" i="7" s="1"/>
  <c r="AA21" i="7"/>
  <c r="Z21" i="7" s="1"/>
  <c r="Y21" i="7"/>
  <c r="X21" i="7" s="1"/>
  <c r="R58" i="2"/>
  <c r="P59" i="2"/>
  <c r="O58" i="2"/>
  <c r="U59" i="2"/>
  <c r="T58" i="2"/>
  <c r="R60" i="2"/>
  <c r="R61" i="2"/>
  <c r="V59" i="2"/>
  <c r="S59" i="2"/>
  <c r="U61" i="2"/>
  <c r="U60" i="2"/>
  <c r="Q58" i="2"/>
  <c r="O60" i="2"/>
  <c r="O61" i="2"/>
  <c r="T61" i="2"/>
  <c r="T60" i="2"/>
  <c r="M61" i="2"/>
  <c r="M60" i="2"/>
  <c r="L58" i="2"/>
  <c r="T59" i="2"/>
  <c r="V61" i="2"/>
  <c r="V60" i="2"/>
  <c r="L61" i="2"/>
  <c r="L60" i="2"/>
  <c r="P58" i="2"/>
  <c r="Q60" i="2"/>
  <c r="Q61" i="2"/>
  <c r="R59" i="2"/>
  <c r="U58" i="2"/>
  <c r="P60" i="2"/>
  <c r="P61" i="2"/>
  <c r="O59" i="2"/>
  <c r="AA59" i="2" s="1"/>
  <c r="Z59" i="2" s="1"/>
  <c r="N61" i="2"/>
  <c r="N60" i="2"/>
  <c r="S61" i="2"/>
  <c r="S60" i="2"/>
  <c r="Y12" i="1"/>
  <c r="X12" i="1" s="1"/>
  <c r="AA12" i="1"/>
  <c r="Z12" i="1" s="1"/>
  <c r="AA15" i="1"/>
  <c r="Z15" i="1" s="1"/>
  <c r="Y15" i="1"/>
  <c r="X15" i="1" s="1"/>
  <c r="AA14" i="1"/>
  <c r="Z14" i="1" s="1"/>
  <c r="Y14" i="1"/>
  <c r="X14" i="1" s="1"/>
  <c r="H14" i="3"/>
  <c r="AA13" i="1"/>
  <c r="Z13" i="1" s="1"/>
  <c r="Y13" i="1"/>
  <c r="X13" i="1" s="1"/>
  <c r="I17" i="3"/>
  <c r="I18" i="3"/>
  <c r="AA11" i="1"/>
  <c r="Z11" i="1" s="1"/>
  <c r="Y11" i="1"/>
  <c r="X11" i="1" s="1"/>
  <c r="H17" i="3"/>
  <c r="H18" i="3"/>
  <c r="H13" i="3"/>
  <c r="I13" i="3"/>
  <c r="H15" i="3"/>
  <c r="I15" i="3"/>
  <c r="H16" i="3"/>
  <c r="I16" i="3"/>
  <c r="I14" i="3"/>
  <c r="AA58" i="2" l="1"/>
  <c r="Z58" i="2" s="1"/>
  <c r="Y58" i="2"/>
  <c r="X58" i="2" s="1"/>
  <c r="AA60" i="2"/>
  <c r="Z60" i="2" s="1"/>
  <c r="Y60" i="2"/>
  <c r="X60" i="2" s="1"/>
  <c r="Y59" i="2"/>
  <c r="X59" i="2" s="1"/>
  <c r="AA61" i="2"/>
  <c r="Z61" i="2" s="1"/>
  <c r="Y61" i="2"/>
  <c r="X61" i="2" s="1"/>
  <c r="L29" i="7"/>
  <c r="L28" i="7"/>
  <c r="L27" i="7"/>
  <c r="L26" i="7"/>
  <c r="M29" i="7"/>
  <c r="M28" i="7"/>
  <c r="M27" i="7"/>
  <c r="M26" i="7"/>
  <c r="G29" i="7"/>
  <c r="G28" i="7"/>
  <c r="G27" i="7"/>
  <c r="G26" i="7"/>
  <c r="N29" i="7"/>
  <c r="N28" i="7"/>
  <c r="N27" i="7"/>
  <c r="N26" i="7"/>
  <c r="O29" i="7"/>
  <c r="O28" i="7"/>
  <c r="O27" i="7"/>
  <c r="O26" i="7"/>
  <c r="P29" i="7"/>
  <c r="P28" i="7"/>
  <c r="P27" i="7"/>
  <c r="P26" i="7"/>
  <c r="V29" i="7"/>
  <c r="U29" i="7"/>
  <c r="T29" i="7"/>
  <c r="S29" i="7"/>
  <c r="R29" i="7"/>
  <c r="V28" i="7"/>
  <c r="U28" i="7"/>
  <c r="T28" i="7"/>
  <c r="S28" i="7"/>
  <c r="R28" i="7"/>
  <c r="V27" i="7"/>
  <c r="U27" i="7"/>
  <c r="T27" i="7"/>
  <c r="S27" i="7"/>
  <c r="R27" i="7"/>
  <c r="V26" i="7"/>
  <c r="U26" i="7"/>
  <c r="T26" i="7"/>
  <c r="S26" i="7"/>
  <c r="R26" i="7"/>
  <c r="Q29" i="7"/>
  <c r="Q28" i="7"/>
  <c r="Q27" i="7"/>
  <c r="Q26" i="7"/>
  <c r="A41" i="7"/>
  <c r="A40" i="7"/>
  <c r="A39" i="7"/>
  <c r="V30" i="7" l="1"/>
  <c r="R30" i="7"/>
  <c r="S30" i="7"/>
  <c r="Y27" i="7"/>
  <c r="X27" i="7" s="1"/>
  <c r="AA27" i="7"/>
  <c r="Z27" i="7" s="1"/>
  <c r="L30" i="7"/>
  <c r="AA26" i="7"/>
  <c r="Z26" i="7" s="1"/>
  <c r="Y26" i="7"/>
  <c r="X26" i="7" s="1"/>
  <c r="T30" i="7"/>
  <c r="Y28" i="7"/>
  <c r="X28" i="7" s="1"/>
  <c r="AA28" i="7"/>
  <c r="Z28" i="7" s="1"/>
  <c r="Y29" i="7"/>
  <c r="X29" i="7" s="1"/>
  <c r="AA29" i="7"/>
  <c r="Z29" i="7" s="1"/>
  <c r="N30" i="7"/>
  <c r="O30" i="7"/>
  <c r="U30" i="7"/>
  <c r="P30" i="7"/>
  <c r="M30" i="7"/>
  <c r="G30" i="7"/>
  <c r="Q30" i="7"/>
  <c r="J19" i="13"/>
  <c r="J25" i="13"/>
  <c r="I27" i="13"/>
  <c r="I21" i="13"/>
  <c r="I24" i="13"/>
  <c r="I18" i="13"/>
  <c r="J18" i="13"/>
  <c r="J24" i="13"/>
  <c r="I20" i="13"/>
  <c r="I26" i="13"/>
  <c r="J20" i="13"/>
  <c r="J26" i="13"/>
  <c r="I25" i="13"/>
  <c r="I19" i="13"/>
  <c r="J21" i="13"/>
  <c r="J27" i="13"/>
  <c r="G26" i="4"/>
  <c r="G27" i="4"/>
  <c r="G28" i="4"/>
  <c r="K26" i="4"/>
  <c r="H26" i="4"/>
  <c r="G29" i="4"/>
  <c r="K27" i="4"/>
  <c r="H27" i="4"/>
  <c r="G30" i="4"/>
  <c r="K28" i="4"/>
  <c r="H28" i="4"/>
  <c r="K29" i="4"/>
  <c r="H29" i="4"/>
  <c r="K30" i="4"/>
  <c r="H30" i="4"/>
  <c r="AA30" i="7" l="1"/>
  <c r="Z30" i="7" s="1"/>
  <c r="Y30" i="7"/>
  <c r="X30" i="7" s="1"/>
  <c r="H20" i="2"/>
  <c r="H23" i="2"/>
  <c r="G23" i="2"/>
  <c r="K23" i="2"/>
  <c r="G20" i="2"/>
  <c r="H22" i="2"/>
  <c r="K22" i="2"/>
  <c r="H21" i="2"/>
  <c r="K21" i="2"/>
  <c r="G22" i="2"/>
  <c r="H25" i="2"/>
  <c r="H24" i="2"/>
  <c r="G25" i="2"/>
  <c r="G24" i="2"/>
  <c r="K20" i="2"/>
  <c r="K25" i="2"/>
  <c r="K24" i="2"/>
  <c r="G21" i="2"/>
  <c r="B23" i="7" l="1"/>
  <c r="D23" i="7"/>
  <c r="E23" i="7"/>
  <c r="C23" i="7"/>
  <c r="F23" i="7"/>
  <c r="K59" i="2"/>
  <c r="D12" i="7"/>
  <c r="B14" i="7"/>
  <c r="E15" i="7"/>
  <c r="B18" i="7"/>
  <c r="B11" i="7"/>
  <c r="E12" i="7"/>
  <c r="C14" i="7"/>
  <c r="F15" i="7"/>
  <c r="C12" i="7"/>
  <c r="C18" i="7"/>
  <c r="C11" i="7"/>
  <c r="F12" i="7"/>
  <c r="D14" i="7"/>
  <c r="C15" i="7"/>
  <c r="D18" i="7"/>
  <c r="D11" i="7"/>
  <c r="B13" i="7"/>
  <c r="E14" i="7"/>
  <c r="E13" i="7"/>
  <c r="F13" i="7"/>
  <c r="E18" i="7"/>
  <c r="E11" i="7"/>
  <c r="C13" i="7"/>
  <c r="F14" i="7"/>
  <c r="B12" i="7"/>
  <c r="D15" i="7"/>
  <c r="F18" i="7"/>
  <c r="F11" i="7"/>
  <c r="D13" i="7"/>
  <c r="B15" i="7"/>
  <c r="K58" i="2" l="1"/>
  <c r="K61" i="2"/>
  <c r="K60" i="2"/>
  <c r="B27" i="7"/>
  <c r="B20" i="7"/>
  <c r="B26" i="7"/>
  <c r="B19" i="7"/>
  <c r="E28" i="7"/>
  <c r="E21" i="7"/>
  <c r="C28" i="7"/>
  <c r="C21" i="7"/>
  <c r="E26" i="7"/>
  <c r="E19" i="7"/>
  <c r="E29" i="7"/>
  <c r="E22" i="7"/>
  <c r="B29" i="7"/>
  <c r="B22" i="7"/>
  <c r="D29" i="7"/>
  <c r="D22" i="7"/>
  <c r="F28" i="7"/>
  <c r="F21" i="7"/>
  <c r="F27" i="7"/>
  <c r="F20" i="7"/>
  <c r="D28" i="7"/>
  <c r="D21" i="7"/>
  <c r="C26" i="7"/>
  <c r="C19" i="7"/>
  <c r="D27" i="7"/>
  <c r="D20" i="7"/>
  <c r="C27" i="7"/>
  <c r="C20" i="7"/>
  <c r="F26" i="7"/>
  <c r="F19" i="7"/>
  <c r="B28" i="7"/>
  <c r="B21" i="7"/>
  <c r="C29" i="7"/>
  <c r="C22" i="7"/>
  <c r="E27" i="7"/>
  <c r="E20" i="7"/>
  <c r="F29" i="7"/>
  <c r="F22" i="7"/>
  <c r="D26" i="7"/>
  <c r="D19" i="7"/>
  <c r="E30" i="7" l="1"/>
  <c r="D30" i="7"/>
  <c r="C30" i="7"/>
  <c r="F30" i="7"/>
  <c r="B30" i="7"/>
  <c r="D26" i="4" l="1"/>
  <c r="E27" i="4"/>
  <c r="F28" i="4"/>
  <c r="I29" i="4"/>
  <c r="J30" i="4"/>
  <c r="E26" i="4"/>
  <c r="F27" i="4"/>
  <c r="I28" i="4"/>
  <c r="J29" i="4"/>
  <c r="F26" i="4"/>
  <c r="I27" i="4"/>
  <c r="J28" i="4"/>
  <c r="B30" i="4"/>
  <c r="I26" i="4"/>
  <c r="J27" i="4"/>
  <c r="B29" i="4"/>
  <c r="C30" i="4"/>
  <c r="J26" i="4"/>
  <c r="B28" i="4"/>
  <c r="C29" i="4"/>
  <c r="D30" i="4"/>
  <c r="B27" i="4"/>
  <c r="C28" i="4"/>
  <c r="D29" i="4"/>
  <c r="E30" i="4"/>
  <c r="B26" i="4"/>
  <c r="C27" i="4"/>
  <c r="D28" i="4"/>
  <c r="E29" i="4"/>
  <c r="F30" i="4"/>
  <c r="C26" i="4"/>
  <c r="D27" i="4"/>
  <c r="E28" i="4"/>
  <c r="F29" i="4"/>
  <c r="I30" i="4"/>
  <c r="B21" i="2"/>
  <c r="E22" i="2"/>
  <c r="B23" i="2" l="1"/>
  <c r="D21" i="2"/>
  <c r="C20" i="2"/>
  <c r="E23" i="2"/>
  <c r="F23" i="2"/>
  <c r="D22" i="2"/>
  <c r="F22" i="2"/>
  <c r="C23" i="2"/>
  <c r="J22" i="2"/>
  <c r="E20" i="2"/>
  <c r="F25" i="2"/>
  <c r="F24" i="2"/>
  <c r="I22" i="2"/>
  <c r="I23" i="2"/>
  <c r="I25" i="2"/>
  <c r="I24" i="2"/>
  <c r="C25" i="2"/>
  <c r="C24" i="2"/>
  <c r="D23" i="2"/>
  <c r="D25" i="2"/>
  <c r="D24" i="2"/>
  <c r="C21" i="2"/>
  <c r="B24" i="2"/>
  <c r="B25" i="2"/>
  <c r="F21" i="2"/>
  <c r="E21" i="2"/>
  <c r="I21" i="2"/>
  <c r="E25" i="2"/>
  <c r="E24" i="2"/>
  <c r="J20" i="2"/>
  <c r="J23" i="2"/>
  <c r="B22" i="2"/>
  <c r="B20" i="2"/>
  <c r="F20" i="2"/>
  <c r="C22" i="2"/>
  <c r="D20" i="2"/>
  <c r="I20" i="2"/>
  <c r="J24" i="2"/>
  <c r="J25" i="2"/>
  <c r="J21" i="2"/>
  <c r="J59" i="2" l="1"/>
  <c r="I58" i="2"/>
  <c r="J58" i="2"/>
  <c r="I59" i="2" l="1"/>
  <c r="I60" i="2"/>
  <c r="I61" i="2"/>
  <c r="J60" i="2"/>
  <c r="J61" i="2"/>
  <c r="G59" i="2" l="1"/>
  <c r="D58" i="2"/>
  <c r="E59" i="2"/>
  <c r="D59" i="2" l="1"/>
  <c r="F58" i="2"/>
  <c r="H59" i="2"/>
  <c r="G58" i="2"/>
  <c r="G60" i="2"/>
  <c r="G61" i="2"/>
  <c r="E61" i="2"/>
  <c r="E60" i="2"/>
  <c r="H60" i="2"/>
  <c r="H61" i="2"/>
  <c r="F61" i="2"/>
  <c r="F60" i="2"/>
  <c r="E58" i="2"/>
  <c r="D61" i="2"/>
  <c r="D60" i="2"/>
  <c r="H58" i="2"/>
  <c r="F59" i="2"/>
  <c r="K126" i="27" l="1"/>
  <c r="K122" i="27"/>
  <c r="K118" i="27"/>
  <c r="K114" i="27"/>
  <c r="K110" i="27"/>
  <c r="K87" i="27"/>
  <c r="K83" i="27"/>
  <c r="K74" i="27"/>
  <c r="K70" i="27"/>
  <c r="K57" i="27"/>
  <c r="K53" i="27"/>
  <c r="K40" i="27"/>
  <c r="K36" i="27"/>
  <c r="K22" i="27"/>
  <c r="K18" i="27"/>
  <c r="K13" i="27"/>
  <c r="K9" i="27"/>
  <c r="L129" i="27"/>
  <c r="L125" i="27"/>
  <c r="L121" i="27"/>
  <c r="L117" i="27"/>
  <c r="L113" i="27"/>
  <c r="L105" i="27"/>
  <c r="K99" i="27"/>
  <c r="K95" i="27"/>
  <c r="K91" i="27"/>
  <c r="K82" i="27"/>
  <c r="K78" i="27"/>
  <c r="K65" i="27"/>
  <c r="K61" i="27"/>
  <c r="K48" i="27"/>
  <c r="K44" i="27"/>
  <c r="K31" i="27"/>
  <c r="K27" i="27"/>
  <c r="K129" i="27"/>
  <c r="K125" i="27"/>
  <c r="K121" i="27"/>
  <c r="K117" i="27"/>
  <c r="K113" i="27"/>
  <c r="K109" i="27"/>
  <c r="K105" i="27"/>
  <c r="K90" i="27"/>
  <c r="K86" i="27"/>
  <c r="K73" i="27"/>
  <c r="K69" i="27"/>
  <c r="K56" i="27"/>
  <c r="K52" i="27"/>
  <c r="K39" i="27"/>
  <c r="K35" i="27"/>
  <c r="L30" i="27"/>
  <c r="K26" i="27"/>
  <c r="K21" i="27"/>
  <c r="K17" i="27"/>
  <c r="K12" i="27"/>
  <c r="K8" i="27"/>
  <c r="L128" i="27"/>
  <c r="L124" i="27"/>
  <c r="L116" i="27"/>
  <c r="L112" i="27"/>
  <c r="L108" i="27"/>
  <c r="L104" i="27"/>
  <c r="K98" i="27"/>
  <c r="K94" i="27"/>
  <c r="K81" i="27"/>
  <c r="K77" i="27"/>
  <c r="K64" i="27"/>
  <c r="K60" i="27"/>
  <c r="K47" i="27"/>
  <c r="K43" i="27"/>
  <c r="K34" i="27"/>
  <c r="K30" i="27"/>
  <c r="K128" i="27"/>
  <c r="K124" i="27"/>
  <c r="K120" i="27"/>
  <c r="K116" i="27"/>
  <c r="K112" i="27"/>
  <c r="K108" i="27"/>
  <c r="K104" i="27"/>
  <c r="K89" i="27"/>
  <c r="K85" i="27"/>
  <c r="K72" i="27"/>
  <c r="K68" i="27"/>
  <c r="K55" i="27"/>
  <c r="K51" i="27"/>
  <c r="K42" i="27"/>
  <c r="K38" i="27"/>
  <c r="K25" i="27"/>
  <c r="K20" i="27"/>
  <c r="K16" i="27"/>
  <c r="K11" i="27"/>
  <c r="K7" i="27"/>
  <c r="K127" i="27"/>
  <c r="K123" i="27"/>
  <c r="K119" i="27"/>
  <c r="K115" i="27"/>
  <c r="K111" i="27"/>
  <c r="K107" i="27"/>
  <c r="K103" i="27"/>
  <c r="K88" i="27"/>
  <c r="K84" i="27"/>
  <c r="K71" i="27"/>
  <c r="K67" i="27"/>
  <c r="K58" i="27"/>
  <c r="K54" i="27"/>
  <c r="K41" i="27"/>
  <c r="K37" i="27"/>
  <c r="K24" i="27"/>
  <c r="K19" i="27"/>
  <c r="K14" i="27"/>
  <c r="K10" i="27"/>
  <c r="K66" i="27"/>
  <c r="K49" i="27"/>
  <c r="K32" i="27"/>
  <c r="I127" i="27"/>
  <c r="H129" i="27"/>
  <c r="I123" i="27"/>
  <c r="H116" i="27"/>
  <c r="H111" i="27"/>
  <c r="I105" i="27"/>
  <c r="H97" i="27"/>
  <c r="H89" i="27"/>
  <c r="H81" i="27"/>
  <c r="H73" i="27"/>
  <c r="H65" i="27"/>
  <c r="H57" i="27"/>
  <c r="H49" i="27"/>
  <c r="H41" i="27"/>
  <c r="H33" i="27"/>
  <c r="H25" i="27"/>
  <c r="H16" i="27"/>
  <c r="H8" i="27"/>
  <c r="I103" i="27"/>
  <c r="H106" i="27"/>
  <c r="H66" i="27"/>
  <c r="H34" i="27"/>
  <c r="L115" i="27"/>
  <c r="K97" i="27"/>
  <c r="K80" i="27"/>
  <c r="K63" i="27"/>
  <c r="K46" i="27"/>
  <c r="K29" i="27"/>
  <c r="I126" i="27"/>
  <c r="I128" i="27"/>
  <c r="H123" i="27"/>
  <c r="I115" i="27"/>
  <c r="I110" i="27"/>
  <c r="H105" i="27"/>
  <c r="H96" i="27"/>
  <c r="H88" i="27"/>
  <c r="H80" i="27"/>
  <c r="H72" i="27"/>
  <c r="H64" i="27"/>
  <c r="H56" i="27"/>
  <c r="H48" i="27"/>
  <c r="H40" i="27"/>
  <c r="H32" i="27"/>
  <c r="H24" i="27"/>
  <c r="H15" i="27"/>
  <c r="H7" i="27"/>
  <c r="L114" i="27"/>
  <c r="K96" i="27"/>
  <c r="K79" i="27"/>
  <c r="K62" i="27"/>
  <c r="K45" i="27"/>
  <c r="K28" i="27"/>
  <c r="I121" i="27"/>
  <c r="H128" i="27"/>
  <c r="H122" i="27"/>
  <c r="H115" i="27"/>
  <c r="H110" i="27"/>
  <c r="I104" i="27"/>
  <c r="H95" i="27"/>
  <c r="H87" i="27"/>
  <c r="H79" i="27"/>
  <c r="H71" i="27"/>
  <c r="H63" i="27"/>
  <c r="H55" i="27"/>
  <c r="H47" i="27"/>
  <c r="H39" i="27"/>
  <c r="H31" i="27"/>
  <c r="H22" i="27"/>
  <c r="H14" i="27"/>
  <c r="I129" i="27"/>
  <c r="H112" i="27"/>
  <c r="H82" i="27"/>
  <c r="H50" i="27"/>
  <c r="H9" i="27"/>
  <c r="L127" i="27"/>
  <c r="L111" i="27"/>
  <c r="K93" i="27"/>
  <c r="K76" i="27"/>
  <c r="K59" i="27"/>
  <c r="I119" i="27"/>
  <c r="H127" i="27"/>
  <c r="H121" i="27"/>
  <c r="H114" i="27"/>
  <c r="H109" i="27"/>
  <c r="H104" i="27"/>
  <c r="H94" i="27"/>
  <c r="H86" i="27"/>
  <c r="H78" i="27"/>
  <c r="H70" i="27"/>
  <c r="H62" i="27"/>
  <c r="H54" i="27"/>
  <c r="H46" i="27"/>
  <c r="H38" i="27"/>
  <c r="H30" i="27"/>
  <c r="H21" i="27"/>
  <c r="H13" i="27"/>
  <c r="H124" i="27"/>
  <c r="H74" i="27"/>
  <c r="H42" i="27"/>
  <c r="H17" i="27"/>
  <c r="L126" i="27"/>
  <c r="L110" i="27"/>
  <c r="K92" i="27"/>
  <c r="K75" i="27"/>
  <c r="I117" i="27"/>
  <c r="H126" i="27"/>
  <c r="H120" i="27"/>
  <c r="I113" i="27"/>
  <c r="H108" i="27"/>
  <c r="H103" i="27"/>
  <c r="H93" i="27"/>
  <c r="H85" i="27"/>
  <c r="H77" i="27"/>
  <c r="H69" i="27"/>
  <c r="H61" i="27"/>
  <c r="H53" i="27"/>
  <c r="H45" i="27"/>
  <c r="H37" i="27"/>
  <c r="H29" i="27"/>
  <c r="H20" i="27"/>
  <c r="H12" i="27"/>
  <c r="L123" i="27"/>
  <c r="L107" i="27"/>
  <c r="I116" i="27"/>
  <c r="I125" i="27"/>
  <c r="H119" i="27"/>
  <c r="H113" i="27"/>
  <c r="I107" i="27"/>
  <c r="H92" i="27"/>
  <c r="H84" i="27"/>
  <c r="H76" i="27"/>
  <c r="H68" i="27"/>
  <c r="H60" i="27"/>
  <c r="H52" i="27"/>
  <c r="H44" i="27"/>
  <c r="H36" i="27"/>
  <c r="H28" i="27"/>
  <c r="H19" i="27"/>
  <c r="H11" i="27"/>
  <c r="H117" i="27"/>
  <c r="H90" i="27"/>
  <c r="H58" i="27"/>
  <c r="H26" i="27"/>
  <c r="L122" i="27"/>
  <c r="I111" i="27"/>
  <c r="H125" i="27"/>
  <c r="H118" i="27"/>
  <c r="I112" i="27"/>
  <c r="H107" i="27"/>
  <c r="H99" i="27"/>
  <c r="H91" i="27"/>
  <c r="H83" i="27"/>
  <c r="H75" i="27"/>
  <c r="H67" i="27"/>
  <c r="H59" i="27"/>
  <c r="H51" i="27"/>
  <c r="H43" i="27"/>
  <c r="H35" i="27"/>
  <c r="H27" i="27"/>
  <c r="H18" i="27"/>
  <c r="H10" i="27"/>
  <c r="L119" i="27"/>
  <c r="L103" i="27"/>
  <c r="K50" i="27"/>
  <c r="K33" i="27"/>
  <c r="K15" i="27"/>
  <c r="H98" i="27"/>
  <c r="I124" i="27"/>
  <c r="I122" i="27"/>
  <c r="I106" i="27"/>
  <c r="I114" i="27"/>
  <c r="I108" i="27"/>
  <c r="A4" i="18"/>
  <c r="R14" i="18"/>
  <c r="B21" i="18"/>
  <c r="T12" i="18"/>
  <c r="A11" i="18"/>
  <c r="I34" i="27" l="1"/>
  <c r="I37" i="27"/>
  <c r="I24" i="27"/>
  <c r="I40" i="27"/>
  <c r="I91" i="27"/>
  <c r="I75" i="27"/>
  <c r="I88" i="27"/>
  <c r="I92" i="27"/>
  <c r="I63" i="27"/>
  <c r="I96" i="27"/>
  <c r="I55" i="27"/>
  <c r="I14" i="27"/>
  <c r="I16" i="27"/>
  <c r="I26" i="27"/>
  <c r="I28" i="27"/>
  <c r="I20" i="27"/>
  <c r="I48" i="27"/>
  <c r="I70" i="27"/>
  <c r="I74" i="27"/>
  <c r="I52" i="27"/>
  <c r="I87" i="27"/>
  <c r="I83" i="27"/>
  <c r="I93" i="27"/>
  <c r="I50" i="27"/>
  <c r="I10" i="27"/>
  <c r="I38" i="27"/>
  <c r="I109" i="27"/>
  <c r="I32" i="27"/>
  <c r="I11" i="27"/>
  <c r="I36" i="27"/>
  <c r="I21" i="27"/>
  <c r="I82" i="27"/>
  <c r="I45" i="27"/>
  <c r="I81" i="27"/>
  <c r="I68" i="27"/>
  <c r="I84" i="27"/>
  <c r="I73" i="27"/>
  <c r="I65" i="27"/>
  <c r="I12" i="27"/>
  <c r="I15" i="27"/>
  <c r="I17" i="27"/>
  <c r="I30" i="27"/>
  <c r="I19" i="27"/>
  <c r="I86" i="27"/>
  <c r="I118" i="27"/>
  <c r="I67" i="27"/>
  <c r="I66" i="27"/>
  <c r="I98" i="27"/>
  <c r="I72" i="27"/>
  <c r="I99" i="27"/>
  <c r="I69" i="27"/>
  <c r="I42" i="27"/>
  <c r="I18" i="27"/>
  <c r="I25" i="27"/>
  <c r="I7" i="27"/>
  <c r="I62" i="27"/>
  <c r="I51" i="27"/>
  <c r="I120" i="27"/>
  <c r="I71" i="27"/>
  <c r="I95" i="27"/>
  <c r="I56" i="27"/>
  <c r="I77" i="27"/>
  <c r="I76" i="27"/>
  <c r="I31" i="27"/>
  <c r="I9" i="27"/>
  <c r="I22" i="27"/>
  <c r="I13" i="27"/>
  <c r="I58" i="27"/>
  <c r="I54" i="27"/>
  <c r="I49" i="27"/>
  <c r="I64" i="27"/>
  <c r="I53" i="27"/>
  <c r="I90" i="27"/>
  <c r="I59" i="27"/>
  <c r="I41" i="27"/>
  <c r="I33" i="27"/>
  <c r="I8" i="27"/>
  <c r="I39" i="27"/>
  <c r="I60" i="27"/>
  <c r="I44" i="27"/>
  <c r="I89" i="27"/>
  <c r="I46" i="27"/>
  <c r="I47" i="27"/>
  <c r="I61" i="27"/>
  <c r="I29" i="27"/>
  <c r="I43" i="27"/>
  <c r="I35" i="27"/>
  <c r="I27" i="27"/>
  <c r="I57" i="27"/>
  <c r="I79" i="27"/>
  <c r="I94" i="27"/>
  <c r="I78" i="27"/>
  <c r="I97" i="27"/>
  <c r="I85" i="27"/>
  <c r="I80" i="27"/>
  <c r="A5" i="18"/>
  <c r="A6" i="18"/>
  <c r="A7" i="18"/>
  <c r="A18" i="18"/>
  <c r="A8" i="18"/>
  <c r="R12" i="18"/>
  <c r="B11" i="18"/>
  <c r="T14" i="18"/>
  <c r="D11" i="18"/>
  <c r="D13" i="18"/>
  <c r="D15" i="18"/>
  <c r="H15" i="18"/>
  <c r="F12" i="18"/>
  <c r="F14" i="18"/>
  <c r="Q11" i="18"/>
  <c r="Q13" i="18"/>
  <c r="Q15" i="18"/>
  <c r="P11" i="18"/>
  <c r="U11" i="18"/>
  <c r="P12" i="18"/>
  <c r="U12" i="18"/>
  <c r="P13" i="18"/>
  <c r="U13" i="18"/>
  <c r="P14" i="18"/>
  <c r="U14" i="18"/>
  <c r="P15" i="18"/>
  <c r="U15" i="18"/>
  <c r="S11" i="18"/>
  <c r="S13" i="18"/>
  <c r="S15" i="18"/>
  <c r="B12" i="18"/>
  <c r="B14" i="18"/>
  <c r="B15" i="18"/>
  <c r="G11" i="18"/>
  <c r="E13" i="18"/>
  <c r="G15" i="18"/>
  <c r="C11" i="18"/>
  <c r="F11" i="18"/>
  <c r="C12" i="18"/>
  <c r="C13" i="18"/>
  <c r="F13" i="18"/>
  <c r="C14" i="18"/>
  <c r="C15" i="18"/>
  <c r="F15" i="18"/>
  <c r="L12" i="18"/>
  <c r="Q12" i="18"/>
  <c r="L14" i="18"/>
  <c r="Q14" i="18"/>
  <c r="M11" i="18"/>
  <c r="R11" i="18"/>
  <c r="M12" i="18"/>
  <c r="M13" i="18"/>
  <c r="R13" i="18"/>
  <c r="M14" i="18"/>
  <c r="M15" i="18"/>
  <c r="R15" i="18"/>
  <c r="G12" i="18"/>
  <c r="S12" i="18"/>
  <c r="G14" i="18"/>
  <c r="S14" i="18"/>
  <c r="B22" i="18"/>
  <c r="G13" i="18"/>
  <c r="B19" i="18"/>
  <c r="B20" i="18"/>
  <c r="T11" i="18"/>
  <c r="B13" i="18"/>
  <c r="T13" i="18"/>
  <c r="T15" i="18"/>
  <c r="N11" i="18"/>
  <c r="N12" i="18"/>
  <c r="D12" i="18"/>
  <c r="N13" i="18"/>
  <c r="N14" i="18"/>
  <c r="D14" i="18"/>
  <c r="N15" i="18"/>
  <c r="O11" i="18"/>
  <c r="O12" i="18"/>
  <c r="E12" i="18"/>
  <c r="O13" i="18"/>
  <c r="O14" i="18"/>
  <c r="E14" i="18"/>
  <c r="O15" i="18"/>
  <c r="E11" i="18"/>
  <c r="E15" i="18"/>
  <c r="A12" i="18"/>
  <c r="L11" i="18"/>
  <c r="L13" i="18"/>
  <c r="L15" i="18"/>
  <c r="B18" i="18"/>
  <c r="R34" i="24"/>
  <c r="AH34" i="24"/>
  <c r="AD34" i="24"/>
  <c r="J34" i="24"/>
  <c r="H34" i="24"/>
  <c r="AH33" i="24"/>
  <c r="J33" i="24"/>
  <c r="AJ33" i="24"/>
  <c r="AF33" i="24"/>
  <c r="AD33" i="24"/>
  <c r="B33" i="24"/>
  <c r="L33" i="24"/>
  <c r="F33" i="24"/>
  <c r="H33" i="24"/>
  <c r="AB33" i="24"/>
  <c r="AH129" i="27" l="1"/>
  <c r="AH127" i="27"/>
  <c r="AH125" i="27"/>
  <c r="AH123" i="27"/>
  <c r="AH121" i="27"/>
  <c r="AH119" i="27"/>
  <c r="AH117" i="27"/>
  <c r="AH115" i="27"/>
  <c r="AH113" i="27"/>
  <c r="AH111" i="27"/>
  <c r="AH109" i="27"/>
  <c r="AH107" i="27"/>
  <c r="AH105" i="27"/>
  <c r="AH103" i="27"/>
  <c r="AH99" i="27"/>
  <c r="AH97" i="27"/>
  <c r="AH95" i="27"/>
  <c r="AH93" i="27"/>
  <c r="AH91" i="27"/>
  <c r="AH89" i="27"/>
  <c r="AH87" i="27"/>
  <c r="AH85" i="27"/>
  <c r="AH83" i="27"/>
  <c r="AH81" i="27"/>
  <c r="AH79" i="27"/>
  <c r="AH77" i="27"/>
  <c r="AH75" i="27"/>
  <c r="AH73" i="27"/>
  <c r="AH71" i="27"/>
  <c r="AH69" i="27"/>
  <c r="AH67" i="27"/>
  <c r="AH65" i="27"/>
  <c r="AH63" i="27"/>
  <c r="AH61" i="27"/>
  <c r="AH59" i="27"/>
  <c r="AH57" i="27"/>
  <c r="AH55" i="27"/>
  <c r="AH53" i="27"/>
  <c r="AH51" i="27"/>
  <c r="AH49" i="27"/>
  <c r="AH47" i="27"/>
  <c r="AH45" i="27"/>
  <c r="AH43" i="27"/>
  <c r="AH41" i="27"/>
  <c r="AH39" i="27"/>
  <c r="AH37" i="27"/>
  <c r="AH35" i="27"/>
  <c r="AH33" i="27"/>
  <c r="AH31" i="27"/>
  <c r="AH29" i="27"/>
  <c r="AH27" i="27"/>
  <c r="AH25" i="27"/>
  <c r="AH22" i="27"/>
  <c r="AH20" i="27"/>
  <c r="AH18" i="27"/>
  <c r="AH16" i="27"/>
  <c r="AH14" i="27"/>
  <c r="AH12" i="27"/>
  <c r="AH10" i="27"/>
  <c r="AH8" i="27"/>
  <c r="AC120" i="27"/>
  <c r="AC113" i="27"/>
  <c r="AC106" i="27"/>
  <c r="AD98" i="27"/>
  <c r="AD94" i="27"/>
  <c r="AD90" i="27"/>
  <c r="AD86" i="27"/>
  <c r="AD82" i="27"/>
  <c r="AD78" i="27"/>
  <c r="AD74" i="27"/>
  <c r="AD70" i="27"/>
  <c r="AG129" i="27"/>
  <c r="AG127" i="27"/>
  <c r="AG125" i="27"/>
  <c r="AG123" i="27"/>
  <c r="AG121" i="27"/>
  <c r="AG119" i="27"/>
  <c r="AG117" i="27"/>
  <c r="AG115" i="27"/>
  <c r="AG113" i="27"/>
  <c r="AG111" i="27"/>
  <c r="AG109" i="27"/>
  <c r="AG107" i="27"/>
  <c r="AG105" i="27"/>
  <c r="AG103" i="27"/>
  <c r="AG99" i="27"/>
  <c r="AG97" i="27"/>
  <c r="AG95" i="27"/>
  <c r="AG93" i="27"/>
  <c r="AG91" i="27"/>
  <c r="AG89" i="27"/>
  <c r="AG87" i="27"/>
  <c r="AG85" i="27"/>
  <c r="AG83" i="27"/>
  <c r="AG81" i="27"/>
  <c r="AG79" i="27"/>
  <c r="AG77" i="27"/>
  <c r="AG75" i="27"/>
  <c r="AF129" i="27"/>
  <c r="AF127" i="27"/>
  <c r="AF125" i="27"/>
  <c r="AF123" i="27"/>
  <c r="AF121" i="27"/>
  <c r="AF119" i="27"/>
  <c r="AF117" i="27"/>
  <c r="AF115" i="27"/>
  <c r="AF113" i="27"/>
  <c r="AF111" i="27"/>
  <c r="AF109" i="27"/>
  <c r="AF107" i="27"/>
  <c r="AF105" i="27"/>
  <c r="AF103" i="27"/>
  <c r="AF99" i="27"/>
  <c r="AF97" i="27"/>
  <c r="AF95" i="27"/>
  <c r="AF93" i="27"/>
  <c r="AF91" i="27"/>
  <c r="AF89" i="27"/>
  <c r="AF87" i="27"/>
  <c r="AF85" i="27"/>
  <c r="AF83" i="27"/>
  <c r="AF81" i="27"/>
  <c r="AF79" i="27"/>
  <c r="AF77" i="27"/>
  <c r="AF75" i="27"/>
  <c r="AF73" i="27"/>
  <c r="AF71" i="27"/>
  <c r="AF69" i="27"/>
  <c r="AF67" i="27"/>
  <c r="AF65" i="27"/>
  <c r="AF63" i="27"/>
  <c r="AF61" i="27"/>
  <c r="AF59" i="27"/>
  <c r="AF57" i="27"/>
  <c r="AF55" i="27"/>
  <c r="AF53" i="27"/>
  <c r="AF51" i="27"/>
  <c r="AF49" i="27"/>
  <c r="AF47" i="27"/>
  <c r="AF45" i="27"/>
  <c r="AF43" i="27"/>
  <c r="AF41" i="27"/>
  <c r="AF39" i="27"/>
  <c r="AF37" i="27"/>
  <c r="AF35" i="27"/>
  <c r="AF33" i="27"/>
  <c r="AF31" i="27"/>
  <c r="AF29" i="27"/>
  <c r="AF27" i="27"/>
  <c r="AF25" i="27"/>
  <c r="AF22" i="27"/>
  <c r="AF20" i="27"/>
  <c r="AF18" i="27"/>
  <c r="AF16" i="27"/>
  <c r="AF14" i="27"/>
  <c r="AF12" i="27"/>
  <c r="AF10" i="27"/>
  <c r="AF8" i="27"/>
  <c r="AD118" i="27"/>
  <c r="AC111" i="27"/>
  <c r="AC104" i="27"/>
  <c r="AD97" i="27"/>
  <c r="AD93" i="27"/>
  <c r="AD89" i="27"/>
  <c r="AD85" i="27"/>
  <c r="AI128" i="27"/>
  <c r="AI126" i="27"/>
  <c r="AI124" i="27"/>
  <c r="AI122" i="27"/>
  <c r="AI120" i="27"/>
  <c r="AI118" i="27"/>
  <c r="AI116" i="27"/>
  <c r="AI114" i="27"/>
  <c r="AI112" i="27"/>
  <c r="AI110" i="27"/>
  <c r="AI108" i="27"/>
  <c r="AI106" i="27"/>
  <c r="AI104" i="27"/>
  <c r="AI98" i="27"/>
  <c r="AI96" i="27"/>
  <c r="AI94" i="27"/>
  <c r="AI92" i="27"/>
  <c r="AI90" i="27"/>
  <c r="AI88" i="27"/>
  <c r="AI86" i="27"/>
  <c r="AI84" i="27"/>
  <c r="AI82" i="27"/>
  <c r="AI80" i="27"/>
  <c r="AI78" i="27"/>
  <c r="AI76" i="27"/>
  <c r="AI74" i="27"/>
  <c r="AI72" i="27"/>
  <c r="AI70" i="27"/>
  <c r="AI68" i="27"/>
  <c r="AI66" i="27"/>
  <c r="AI64" i="27"/>
  <c r="AI62" i="27"/>
  <c r="AI60" i="27"/>
  <c r="AI58" i="27"/>
  <c r="AI56" i="27"/>
  <c r="AI54" i="27"/>
  <c r="AI52" i="27"/>
  <c r="AI50" i="27"/>
  <c r="AI48" i="27"/>
  <c r="AI46" i="27"/>
  <c r="AI44" i="27"/>
  <c r="AI42" i="27"/>
  <c r="AI40" i="27"/>
  <c r="AI38" i="27"/>
  <c r="AI36" i="27"/>
  <c r="AI34" i="27"/>
  <c r="AI32" i="27"/>
  <c r="AI30" i="27"/>
  <c r="AI28" i="27"/>
  <c r="AI26" i="27"/>
  <c r="AI24" i="27"/>
  <c r="AI21" i="27"/>
  <c r="AI19" i="27"/>
  <c r="AI17" i="27"/>
  <c r="AI15" i="27"/>
  <c r="AI13" i="27"/>
  <c r="AI11" i="27"/>
  <c r="AI9" i="27"/>
  <c r="AI7" i="27"/>
  <c r="AC124" i="27"/>
  <c r="AC118" i="27"/>
  <c r="AC110" i="27"/>
  <c r="AC103" i="27"/>
  <c r="AC97" i="27"/>
  <c r="AC93" i="27"/>
  <c r="AC89" i="27"/>
  <c r="AC85" i="27"/>
  <c r="AC81" i="27"/>
  <c r="AC77" i="27"/>
  <c r="AC73" i="27"/>
  <c r="AH128" i="27"/>
  <c r="AH126" i="27"/>
  <c r="AH124" i="27"/>
  <c r="AH122" i="27"/>
  <c r="AH120" i="27"/>
  <c r="AH118" i="27"/>
  <c r="AH116" i="27"/>
  <c r="AH114" i="27"/>
  <c r="AH112" i="27"/>
  <c r="AH110" i="27"/>
  <c r="AH108" i="27"/>
  <c r="AH106" i="27"/>
  <c r="AH104" i="27"/>
  <c r="AH98" i="27"/>
  <c r="AH96" i="27"/>
  <c r="AH94" i="27"/>
  <c r="AH92" i="27"/>
  <c r="AH90" i="27"/>
  <c r="AH88" i="27"/>
  <c r="AH86" i="27"/>
  <c r="AH84" i="27"/>
  <c r="AH82" i="27"/>
  <c r="AH80" i="27"/>
  <c r="AH78" i="27"/>
  <c r="AH76" i="27"/>
  <c r="AH74" i="27"/>
  <c r="AG128" i="27"/>
  <c r="AG126" i="27"/>
  <c r="AG124" i="27"/>
  <c r="AG122" i="27"/>
  <c r="AG120" i="27"/>
  <c r="AG118" i="27"/>
  <c r="AG116" i="27"/>
  <c r="AG114" i="27"/>
  <c r="AG112" i="27"/>
  <c r="AG110" i="27"/>
  <c r="AG108" i="27"/>
  <c r="AG106" i="27"/>
  <c r="AG104" i="27"/>
  <c r="AG98" i="27"/>
  <c r="AG96" i="27"/>
  <c r="AG94" i="27"/>
  <c r="AG92" i="27"/>
  <c r="AG90" i="27"/>
  <c r="AG88" i="27"/>
  <c r="AG86" i="27"/>
  <c r="AG84" i="27"/>
  <c r="AG82" i="27"/>
  <c r="AG80" i="27"/>
  <c r="AG78" i="27"/>
  <c r="AG76" i="27"/>
  <c r="AG74" i="27"/>
  <c r="AG72" i="27"/>
  <c r="AG70" i="27"/>
  <c r="AG68" i="27"/>
  <c r="AG66" i="27"/>
  <c r="AG64" i="27"/>
  <c r="AG62" i="27"/>
  <c r="AG60" i="27"/>
  <c r="AG58" i="27"/>
  <c r="AG56" i="27"/>
  <c r="AG54" i="27"/>
  <c r="AG52" i="27"/>
  <c r="AG50" i="27"/>
  <c r="AG48" i="27"/>
  <c r="AG46" i="27"/>
  <c r="AG44" i="27"/>
  <c r="AG42" i="27"/>
  <c r="AG40" i="27"/>
  <c r="AG38" i="27"/>
  <c r="AG36" i="27"/>
  <c r="AG34" i="27"/>
  <c r="AG32" i="27"/>
  <c r="AG30" i="27"/>
  <c r="AG28" i="27"/>
  <c r="AG26" i="27"/>
  <c r="AG24" i="27"/>
  <c r="AG21" i="27"/>
  <c r="AG19" i="27"/>
  <c r="AG17" i="27"/>
  <c r="AG15" i="27"/>
  <c r="AG13" i="27"/>
  <c r="AG11" i="27"/>
  <c r="AG9" i="27"/>
  <c r="AG7" i="27"/>
  <c r="AC122" i="27"/>
  <c r="AC116" i="27"/>
  <c r="AC109" i="27"/>
  <c r="AC96" i="27"/>
  <c r="AC92" i="27"/>
  <c r="AC88" i="27"/>
  <c r="AC84" i="27"/>
  <c r="AC80" i="27"/>
  <c r="AC76" i="27"/>
  <c r="AC72" i="27"/>
  <c r="AF128" i="27"/>
  <c r="AF126" i="27"/>
  <c r="AF124" i="27"/>
  <c r="AF122" i="27"/>
  <c r="AF120" i="27"/>
  <c r="AF118" i="27"/>
  <c r="AF116" i="27"/>
  <c r="AF114" i="27"/>
  <c r="AF112" i="27"/>
  <c r="AF110" i="27"/>
  <c r="AF108" i="27"/>
  <c r="AF106" i="27"/>
  <c r="AF104" i="27"/>
  <c r="AF98" i="27"/>
  <c r="AF96" i="27"/>
  <c r="AF94" i="27"/>
  <c r="AF92" i="27"/>
  <c r="AF90" i="27"/>
  <c r="AF88" i="27"/>
  <c r="AF86" i="27"/>
  <c r="AF84" i="27"/>
  <c r="AF82" i="27"/>
  <c r="AF80" i="27"/>
  <c r="AF78" i="27"/>
  <c r="AF76" i="27"/>
  <c r="AF74" i="27"/>
  <c r="AF72" i="27"/>
  <c r="AF70" i="27"/>
  <c r="AF68" i="27"/>
  <c r="AF66" i="27"/>
  <c r="AF64" i="27"/>
  <c r="AF62" i="27"/>
  <c r="AF60" i="27"/>
  <c r="AF58" i="27"/>
  <c r="AF56" i="27"/>
  <c r="AF54" i="27"/>
  <c r="AF52" i="27"/>
  <c r="AF50" i="27"/>
  <c r="AF48" i="27"/>
  <c r="AF46" i="27"/>
  <c r="AF44" i="27"/>
  <c r="AF42" i="27"/>
  <c r="AF40" i="27"/>
  <c r="AF38" i="27"/>
  <c r="AF36" i="27"/>
  <c r="AF34" i="27"/>
  <c r="AF32" i="27"/>
  <c r="AF30" i="27"/>
  <c r="AF28" i="27"/>
  <c r="AF26" i="27"/>
  <c r="AF24" i="27"/>
  <c r="AF21" i="27"/>
  <c r="AF19" i="27"/>
  <c r="AF17" i="27"/>
  <c r="AF15" i="27"/>
  <c r="AF13" i="27"/>
  <c r="AF11" i="27"/>
  <c r="AF9" i="27"/>
  <c r="AF7" i="27"/>
  <c r="AC121" i="27"/>
  <c r="AC115" i="27"/>
  <c r="AC108" i="27"/>
  <c r="AD99" i="27"/>
  <c r="AD95" i="27"/>
  <c r="AD91" i="27"/>
  <c r="AD87" i="27"/>
  <c r="AD83" i="27"/>
  <c r="AD79" i="27"/>
  <c r="AD75" i="27"/>
  <c r="AD71" i="27"/>
  <c r="AI127" i="27"/>
  <c r="AI111" i="27"/>
  <c r="AI85" i="27"/>
  <c r="AH72" i="27"/>
  <c r="AG67" i="27"/>
  <c r="AI61" i="27"/>
  <c r="AH56" i="27"/>
  <c r="AG51" i="27"/>
  <c r="AI45" i="27"/>
  <c r="AH40" i="27"/>
  <c r="AG35" i="27"/>
  <c r="AI29" i="27"/>
  <c r="AH24" i="27"/>
  <c r="AG18" i="27"/>
  <c r="AI12" i="27"/>
  <c r="AH7" i="27"/>
  <c r="AC117" i="27"/>
  <c r="AC99" i="27"/>
  <c r="AD88" i="27"/>
  <c r="AC79" i="27"/>
  <c r="AC71" i="27"/>
  <c r="AD66" i="27"/>
  <c r="AD62" i="27"/>
  <c r="AD58" i="27"/>
  <c r="AD54" i="27"/>
  <c r="AD50" i="27"/>
  <c r="AD46" i="27"/>
  <c r="AD42" i="27"/>
  <c r="AD38" i="27"/>
  <c r="AD34" i="27"/>
  <c r="AD30" i="27"/>
  <c r="AD26" i="27"/>
  <c r="AD21" i="27"/>
  <c r="AD17" i="27"/>
  <c r="AD13" i="27"/>
  <c r="AD9" i="27"/>
  <c r="AI125" i="27"/>
  <c r="AI109" i="27"/>
  <c r="AI99" i="27"/>
  <c r="AI83" i="27"/>
  <c r="AI71" i="27"/>
  <c r="AH66" i="27"/>
  <c r="AG61" i="27"/>
  <c r="AI55" i="27"/>
  <c r="AH50" i="27"/>
  <c r="AG45" i="27"/>
  <c r="AI39" i="27"/>
  <c r="AH34" i="27"/>
  <c r="AG29" i="27"/>
  <c r="AI22" i="27"/>
  <c r="AH17" i="27"/>
  <c r="AG12" i="27"/>
  <c r="AC114" i="27"/>
  <c r="AC98" i="27"/>
  <c r="AC87" i="27"/>
  <c r="AC78" i="27"/>
  <c r="AC70" i="27"/>
  <c r="AC66" i="27"/>
  <c r="AC62" i="27"/>
  <c r="AC58" i="27"/>
  <c r="AC54" i="27"/>
  <c r="AC50" i="27"/>
  <c r="AC46" i="27"/>
  <c r="AC42" i="27"/>
  <c r="AC38" i="27"/>
  <c r="AC34" i="27"/>
  <c r="AC30" i="27"/>
  <c r="AC26" i="27"/>
  <c r="AC21" i="27"/>
  <c r="AC17" i="27"/>
  <c r="AC13" i="27"/>
  <c r="AC9" i="27"/>
  <c r="AI123" i="27"/>
  <c r="AI107" i="27"/>
  <c r="AI97" i="27"/>
  <c r="AI81" i="27"/>
  <c r="AG71" i="27"/>
  <c r="AI65" i="27"/>
  <c r="AH60" i="27"/>
  <c r="AG55" i="27"/>
  <c r="AI49" i="27"/>
  <c r="AH44" i="27"/>
  <c r="AG39" i="27"/>
  <c r="AI33" i="27"/>
  <c r="AH28" i="27"/>
  <c r="AG22" i="27"/>
  <c r="AI16" i="27"/>
  <c r="AH11" i="27"/>
  <c r="AC112" i="27"/>
  <c r="AD96" i="27"/>
  <c r="AC86" i="27"/>
  <c r="AD77" i="27"/>
  <c r="AD69" i="27"/>
  <c r="AD65" i="27"/>
  <c r="AD61" i="27"/>
  <c r="AD57" i="27"/>
  <c r="AD53" i="27"/>
  <c r="AD49" i="27"/>
  <c r="AD45" i="27"/>
  <c r="AD41" i="27"/>
  <c r="AD37" i="27"/>
  <c r="AD33" i="27"/>
  <c r="AD29" i="27"/>
  <c r="AD25" i="27"/>
  <c r="AD20" i="27"/>
  <c r="AD16" i="27"/>
  <c r="AD12" i="27"/>
  <c r="AD8" i="27"/>
  <c r="AI121" i="27"/>
  <c r="AI105" i="27"/>
  <c r="AI95" i="27"/>
  <c r="AI79" i="27"/>
  <c r="AH70" i="27"/>
  <c r="AG65" i="27"/>
  <c r="AI59" i="27"/>
  <c r="AH54" i="27"/>
  <c r="AG49" i="27"/>
  <c r="AI43" i="27"/>
  <c r="AH38" i="27"/>
  <c r="AG33" i="27"/>
  <c r="AI27" i="27"/>
  <c r="AH21" i="27"/>
  <c r="AG16" i="27"/>
  <c r="AI10" i="27"/>
  <c r="AD109" i="27"/>
  <c r="AC95" i="27"/>
  <c r="AD84" i="27"/>
  <c r="AD76" i="27"/>
  <c r="AC69" i="27"/>
  <c r="AC65" i="27"/>
  <c r="AC61" i="27"/>
  <c r="AC57" i="27"/>
  <c r="AC53" i="27"/>
  <c r="AC49" i="27"/>
  <c r="AC45" i="27"/>
  <c r="AC41" i="27"/>
  <c r="AC37" i="27"/>
  <c r="AC33" i="27"/>
  <c r="AC29" i="27"/>
  <c r="AC25" i="27"/>
  <c r="AC20" i="27"/>
  <c r="AC16" i="27"/>
  <c r="AC12" i="27"/>
  <c r="AC8" i="27"/>
  <c r="AI119" i="27"/>
  <c r="AI103" i="27"/>
  <c r="AI93" i="27"/>
  <c r="AI77" i="27"/>
  <c r="AI69" i="27"/>
  <c r="AH64" i="27"/>
  <c r="AG59" i="27"/>
  <c r="AI53" i="27"/>
  <c r="AH48" i="27"/>
  <c r="AG43" i="27"/>
  <c r="AI37" i="27"/>
  <c r="AH32" i="27"/>
  <c r="AG27" i="27"/>
  <c r="AI20" i="27"/>
  <c r="AH15" i="27"/>
  <c r="AG10" i="27"/>
  <c r="AC107" i="27"/>
  <c r="AC94" i="27"/>
  <c r="AC83" i="27"/>
  <c r="AC75" i="27"/>
  <c r="AD68" i="27"/>
  <c r="AD64" i="27"/>
  <c r="AD60" i="27"/>
  <c r="AD56" i="27"/>
  <c r="AD52" i="27"/>
  <c r="AD48" i="27"/>
  <c r="AD44" i="27"/>
  <c r="AD40" i="27"/>
  <c r="AD36" i="27"/>
  <c r="AD32" i="27"/>
  <c r="AD28" i="27"/>
  <c r="AD24" i="27"/>
  <c r="AD19" i="27"/>
  <c r="AD15" i="27"/>
  <c r="AD11" i="27"/>
  <c r="AD7" i="27"/>
  <c r="AI117" i="27"/>
  <c r="AI91" i="27"/>
  <c r="AI75" i="27"/>
  <c r="AG69" i="27"/>
  <c r="AI63" i="27"/>
  <c r="AH58" i="27"/>
  <c r="AG53" i="27"/>
  <c r="AI47" i="27"/>
  <c r="AH42" i="27"/>
  <c r="AG37" i="27"/>
  <c r="AI31" i="27"/>
  <c r="AH26" i="27"/>
  <c r="AG20" i="27"/>
  <c r="AI14" i="27"/>
  <c r="AH9" i="27"/>
  <c r="AC123" i="27"/>
  <c r="AC105" i="27"/>
  <c r="AD92" i="27"/>
  <c r="AC82" i="27"/>
  <c r="AC74" i="27"/>
  <c r="AC68" i="27"/>
  <c r="AC64" i="27"/>
  <c r="AC60" i="27"/>
  <c r="AC56" i="27"/>
  <c r="AC52" i="27"/>
  <c r="AC48" i="27"/>
  <c r="AC44" i="27"/>
  <c r="AC40" i="27"/>
  <c r="AC36" i="27"/>
  <c r="AC32" i="27"/>
  <c r="AC28" i="27"/>
  <c r="AC24" i="27"/>
  <c r="AC19" i="27"/>
  <c r="AC15" i="27"/>
  <c r="AC11" i="27"/>
  <c r="AC7" i="27"/>
  <c r="AI67" i="27"/>
  <c r="AH46" i="27"/>
  <c r="AG25" i="27"/>
  <c r="AC90" i="27"/>
  <c r="AC63" i="27"/>
  <c r="AC47" i="27"/>
  <c r="AC31" i="27"/>
  <c r="AC14" i="27"/>
  <c r="AG63" i="27"/>
  <c r="AI41" i="27"/>
  <c r="AH19" i="27"/>
  <c r="AD81" i="27"/>
  <c r="AD59" i="27"/>
  <c r="AD43" i="27"/>
  <c r="AD27" i="27"/>
  <c r="AD10" i="27"/>
  <c r="AH62" i="27"/>
  <c r="AG41" i="27"/>
  <c r="AI18" i="27"/>
  <c r="AD80" i="27"/>
  <c r="AC59" i="27"/>
  <c r="AC43" i="27"/>
  <c r="AC27" i="27"/>
  <c r="AC10" i="27"/>
  <c r="AI89" i="27"/>
  <c r="AI57" i="27"/>
  <c r="AH36" i="27"/>
  <c r="AG14" i="27"/>
  <c r="AD120" i="27"/>
  <c r="AD73" i="27"/>
  <c r="AD55" i="27"/>
  <c r="AD39" i="27"/>
  <c r="AD22" i="27"/>
  <c r="AI129" i="27"/>
  <c r="AI87" i="27"/>
  <c r="AG57" i="27"/>
  <c r="AI35" i="27"/>
  <c r="AH13" i="27"/>
  <c r="AC119" i="27"/>
  <c r="AD72" i="27"/>
  <c r="AC55" i="27"/>
  <c r="AC39" i="27"/>
  <c r="AC22" i="27"/>
  <c r="AI113" i="27"/>
  <c r="AG73" i="27"/>
  <c r="AI51" i="27"/>
  <c r="AH30" i="27"/>
  <c r="AG8" i="27"/>
  <c r="AC67" i="27"/>
  <c r="AC51" i="27"/>
  <c r="AC35" i="27"/>
  <c r="AC18" i="27"/>
  <c r="AH52" i="27"/>
  <c r="AD35" i="27"/>
  <c r="AI115" i="27"/>
  <c r="AG47" i="27"/>
  <c r="AD31" i="27"/>
  <c r="AG31" i="27"/>
  <c r="AD18" i="27"/>
  <c r="AI25" i="27"/>
  <c r="AC91" i="27"/>
  <c r="AD14" i="27"/>
  <c r="AI8" i="27"/>
  <c r="AD67" i="27"/>
  <c r="AD63" i="27"/>
  <c r="AI73" i="27"/>
  <c r="AD51" i="27"/>
  <c r="AH68" i="27"/>
  <c r="AD47" i="27"/>
  <c r="AC129" i="27"/>
  <c r="AC126" i="27"/>
  <c r="AC127" i="27"/>
  <c r="AC128" i="27"/>
  <c r="AC125" i="27"/>
  <c r="AD113" i="27"/>
  <c r="AD126" i="27"/>
  <c r="AD104" i="27"/>
  <c r="AD114" i="27"/>
  <c r="AD117" i="27"/>
  <c r="AD124" i="27"/>
  <c r="AD106" i="27"/>
  <c r="AD107" i="27"/>
  <c r="AD116" i="27"/>
  <c r="AD105" i="27"/>
  <c r="AD128" i="27"/>
  <c r="AD112" i="27"/>
  <c r="AD125" i="27"/>
  <c r="AD127" i="27"/>
  <c r="AD121" i="27"/>
  <c r="AD129" i="27"/>
  <c r="AD111" i="27"/>
  <c r="AD108" i="27"/>
  <c r="AD103" i="27"/>
  <c r="AD123" i="27"/>
  <c r="AD115" i="27"/>
  <c r="AD122" i="27"/>
  <c r="AD110" i="27"/>
  <c r="AD119" i="27"/>
  <c r="AA15" i="18"/>
  <c r="Z15" i="18" s="1"/>
  <c r="Y15" i="18"/>
  <c r="X15" i="18" s="1"/>
  <c r="AA12" i="18"/>
  <c r="Z12" i="18" s="1"/>
  <c r="Y12" i="18"/>
  <c r="X12" i="18" s="1"/>
  <c r="AA13" i="18"/>
  <c r="Z13" i="18" s="1"/>
  <c r="Y13" i="18"/>
  <c r="X13" i="18" s="1"/>
  <c r="AA11" i="18"/>
  <c r="Z11" i="18" s="1"/>
  <c r="Y11" i="18"/>
  <c r="X11" i="18" s="1"/>
  <c r="AA14" i="18"/>
  <c r="Z14" i="18" s="1"/>
  <c r="Y14" i="18"/>
  <c r="X14" i="18" s="1"/>
  <c r="A19" i="18"/>
  <c r="H13" i="18"/>
  <c r="K13" i="18"/>
  <c r="J13" i="18"/>
  <c r="I13" i="18"/>
  <c r="I12" i="18"/>
  <c r="I15" i="18"/>
  <c r="K15" i="18"/>
  <c r="H11" i="18"/>
  <c r="K12" i="18"/>
  <c r="I11" i="18"/>
  <c r="I14" i="18"/>
  <c r="J15" i="18"/>
  <c r="J11" i="18"/>
  <c r="K11" i="18"/>
  <c r="K14" i="18"/>
  <c r="J12" i="18"/>
  <c r="J14" i="18"/>
  <c r="V14" i="18"/>
  <c r="H14" i="18"/>
  <c r="H12" i="18"/>
  <c r="N33" i="24"/>
  <c r="N34" i="24"/>
  <c r="V33" i="24"/>
  <c r="AL33" i="24"/>
  <c r="L34" i="24"/>
  <c r="AJ34" i="24"/>
  <c r="R33" i="24"/>
  <c r="X33" i="24"/>
  <c r="AN33" i="24"/>
  <c r="V34" i="24"/>
  <c r="AL34" i="24"/>
  <c r="AF34" i="24"/>
  <c r="D33" i="24"/>
  <c r="Z33" i="24"/>
  <c r="AP33" i="24"/>
  <c r="X34" i="24"/>
  <c r="AN34" i="24"/>
  <c r="B34" i="24"/>
  <c r="Z34" i="24"/>
  <c r="AP34" i="24"/>
  <c r="D34" i="24"/>
  <c r="AB34" i="24"/>
  <c r="AB37" i="24"/>
  <c r="F34" i="24"/>
  <c r="AH41" i="24"/>
  <c r="N37" i="24"/>
  <c r="P38" i="24"/>
  <c r="P41" i="24"/>
  <c r="P34" i="24"/>
  <c r="P33" i="24"/>
  <c r="P40" i="24"/>
  <c r="T37" i="24"/>
  <c r="T38" i="24"/>
  <c r="T42" i="24"/>
  <c r="T41" i="24"/>
  <c r="T35" i="24"/>
  <c r="T34" i="24"/>
  <c r="T33" i="24"/>
  <c r="AK122" i="27" l="1"/>
  <c r="AK114" i="27"/>
  <c r="AK105" i="27"/>
  <c r="AK95" i="27"/>
  <c r="AK87" i="27"/>
  <c r="AK79" i="27"/>
  <c r="AK71" i="27"/>
  <c r="AK63" i="27"/>
  <c r="AK55" i="27"/>
  <c r="AK47" i="27"/>
  <c r="AK39" i="27"/>
  <c r="AK31" i="27"/>
  <c r="AK22" i="27"/>
  <c r="AK14" i="27"/>
  <c r="AK129" i="27"/>
  <c r="AK121" i="27"/>
  <c r="AK113" i="27"/>
  <c r="AK104" i="27"/>
  <c r="AK94" i="27"/>
  <c r="AK86" i="27"/>
  <c r="AK78" i="27"/>
  <c r="AK70" i="27"/>
  <c r="AK62" i="27"/>
  <c r="AK54" i="27"/>
  <c r="AK46" i="27"/>
  <c r="AK38" i="27"/>
  <c r="AK30" i="27"/>
  <c r="AK21" i="27"/>
  <c r="AK13" i="27"/>
  <c r="AK128" i="27"/>
  <c r="AK120" i="27"/>
  <c r="AK112" i="27"/>
  <c r="AK103" i="27"/>
  <c r="AK93" i="27"/>
  <c r="AK85" i="27"/>
  <c r="AK77" i="27"/>
  <c r="AK69" i="27"/>
  <c r="AK61" i="27"/>
  <c r="AK53" i="27"/>
  <c r="AK45" i="27"/>
  <c r="AK37" i="27"/>
  <c r="AK29" i="27"/>
  <c r="AK20" i="27"/>
  <c r="AK12" i="27"/>
  <c r="AK127" i="27"/>
  <c r="AK119" i="27"/>
  <c r="AK111" i="27"/>
  <c r="AK92" i="27"/>
  <c r="AK84" i="27"/>
  <c r="AK76" i="27"/>
  <c r="AK68" i="27"/>
  <c r="AK60" i="27"/>
  <c r="AK52" i="27"/>
  <c r="AK44" i="27"/>
  <c r="AK36" i="27"/>
  <c r="AK28" i="27"/>
  <c r="AK19" i="27"/>
  <c r="AK11" i="27"/>
  <c r="AK126" i="27"/>
  <c r="AK118" i="27"/>
  <c r="AK110" i="27"/>
  <c r="AK99" i="27"/>
  <c r="AK91" i="27"/>
  <c r="AK83" i="27"/>
  <c r="AK75" i="27"/>
  <c r="AK67" i="27"/>
  <c r="AK59" i="27"/>
  <c r="AK51" i="27"/>
  <c r="AK43" i="27"/>
  <c r="AK35" i="27"/>
  <c r="AK27" i="27"/>
  <c r="AK18" i="27"/>
  <c r="AK10" i="27"/>
  <c r="AK125" i="27"/>
  <c r="AK117" i="27"/>
  <c r="AK109" i="27"/>
  <c r="AK98" i="27"/>
  <c r="AK90" i="27"/>
  <c r="AK82" i="27"/>
  <c r="AK74" i="27"/>
  <c r="AK66" i="27"/>
  <c r="AK58" i="27"/>
  <c r="AK50" i="27"/>
  <c r="AK42" i="27"/>
  <c r="AK34" i="27"/>
  <c r="AK26" i="27"/>
  <c r="AK17" i="27"/>
  <c r="AK9" i="27"/>
  <c r="AK124" i="27"/>
  <c r="AK116" i="27"/>
  <c r="AK108" i="27"/>
  <c r="AK97" i="27"/>
  <c r="AK89" i="27"/>
  <c r="AK81" i="27"/>
  <c r="AK73" i="27"/>
  <c r="AK65" i="27"/>
  <c r="AK57" i="27"/>
  <c r="AK49" i="27"/>
  <c r="AK41" i="27"/>
  <c r="AK33" i="27"/>
  <c r="AK25" i="27"/>
  <c r="AK16" i="27"/>
  <c r="AK8" i="27"/>
  <c r="AK72" i="27"/>
  <c r="AK7" i="27"/>
  <c r="AK123" i="27"/>
  <c r="AK64" i="27"/>
  <c r="AK115" i="27"/>
  <c r="AK56" i="27"/>
  <c r="AK107" i="27"/>
  <c r="AK48" i="27"/>
  <c r="AK40" i="27"/>
  <c r="AK96" i="27"/>
  <c r="AK32" i="27"/>
  <c r="AK88" i="27"/>
  <c r="AK80" i="27"/>
  <c r="AK24" i="27"/>
  <c r="AK15" i="27"/>
  <c r="AK106" i="27"/>
  <c r="L14" i="27"/>
  <c r="L22" i="27"/>
  <c r="L90" i="27"/>
  <c r="L82" i="27"/>
  <c r="L74" i="27"/>
  <c r="L66" i="27"/>
  <c r="L58" i="27"/>
  <c r="L50" i="27"/>
  <c r="L42" i="27"/>
  <c r="L34" i="27"/>
  <c r="L26" i="27"/>
  <c r="L21" i="27"/>
  <c r="L13" i="27"/>
  <c r="L97" i="27"/>
  <c r="L89" i="27"/>
  <c r="L81" i="27"/>
  <c r="L73" i="27"/>
  <c r="L65" i="27"/>
  <c r="L57" i="27"/>
  <c r="L49" i="27"/>
  <c r="L41" i="27"/>
  <c r="L33" i="27"/>
  <c r="L25" i="27"/>
  <c r="L20" i="27"/>
  <c r="L12" i="27"/>
  <c r="L96" i="27"/>
  <c r="L88" i="27"/>
  <c r="L80" i="27"/>
  <c r="L72" i="27"/>
  <c r="L64" i="27"/>
  <c r="L56" i="27"/>
  <c r="L48" i="27"/>
  <c r="L40" i="27"/>
  <c r="L24" i="27"/>
  <c r="L19" i="27"/>
  <c r="L11" i="27"/>
  <c r="L95" i="27"/>
  <c r="L87" i="27"/>
  <c r="L79" i="27"/>
  <c r="L63" i="27"/>
  <c r="L55" i="27"/>
  <c r="L47" i="27"/>
  <c r="L39" i="27"/>
  <c r="L31" i="27"/>
  <c r="L18" i="27"/>
  <c r="L10" i="27"/>
  <c r="L94" i="27"/>
  <c r="L86" i="27"/>
  <c r="L78" i="27"/>
  <c r="L70" i="27"/>
  <c r="L62" i="27"/>
  <c r="L54" i="27"/>
  <c r="L46" i="27"/>
  <c r="L38" i="27"/>
  <c r="L106" i="27"/>
  <c r="L99" i="27"/>
  <c r="L17" i="27"/>
  <c r="L9" i="27"/>
  <c r="L93" i="27"/>
  <c r="L85" i="27"/>
  <c r="L77" i="27"/>
  <c r="L69" i="27"/>
  <c r="L61" i="27"/>
  <c r="L53" i="27"/>
  <c r="L45" i="27"/>
  <c r="L37" i="27"/>
  <c r="L29" i="27"/>
  <c r="L84" i="27"/>
  <c r="L52" i="27"/>
  <c r="L98" i="27"/>
  <c r="L83" i="27"/>
  <c r="L51" i="27"/>
  <c r="L16" i="27"/>
  <c r="L76" i="27"/>
  <c r="L44" i="27"/>
  <c r="L15" i="27"/>
  <c r="L75" i="27"/>
  <c r="L43" i="27"/>
  <c r="L8" i="27"/>
  <c r="L68" i="27"/>
  <c r="L36" i="27"/>
  <c r="L92" i="27"/>
  <c r="L60" i="27"/>
  <c r="L28" i="27"/>
  <c r="L59" i="27"/>
  <c r="L35" i="27"/>
  <c r="L27" i="27"/>
  <c r="L7" i="27"/>
  <c r="L91" i="27"/>
  <c r="K106" i="27"/>
  <c r="V15" i="18"/>
  <c r="V13" i="18"/>
  <c r="A20" i="18"/>
  <c r="V11" i="18"/>
  <c r="V12" i="18"/>
  <c r="A13" i="18"/>
  <c r="N40" i="24"/>
  <c r="V42" i="24"/>
  <c r="AN38" i="24"/>
  <c r="AD40" i="24"/>
  <c r="AN36" i="24"/>
  <c r="J36" i="24"/>
  <c r="Z41" i="24"/>
  <c r="AJ37" i="24"/>
  <c r="X42" i="24"/>
  <c r="R40" i="24"/>
  <c r="Z40" i="24"/>
  <c r="AJ36" i="24"/>
  <c r="AB39" i="24"/>
  <c r="AL35" i="24"/>
  <c r="D37" i="24"/>
  <c r="AP38" i="24"/>
  <c r="D42" i="24"/>
  <c r="X38" i="24"/>
  <c r="N36" i="24"/>
  <c r="R37" i="24"/>
  <c r="AJ39" i="24"/>
  <c r="D36" i="24"/>
  <c r="H40" i="24"/>
  <c r="X36" i="24"/>
  <c r="B41" i="24"/>
  <c r="L37" i="24"/>
  <c r="AJ41" i="24"/>
  <c r="N38" i="24"/>
  <c r="D40" i="24"/>
  <c r="AN35" i="24"/>
  <c r="AJ42" i="24"/>
  <c r="D39" i="24"/>
  <c r="V35" i="24"/>
  <c r="AJ40" i="24"/>
  <c r="J35" i="24"/>
  <c r="Z36" i="24"/>
  <c r="AP37" i="24"/>
  <c r="B36" i="24"/>
  <c r="AD38" i="24"/>
  <c r="R36" i="24"/>
  <c r="H41" i="24"/>
  <c r="Z37" i="24"/>
  <c r="F42" i="24"/>
  <c r="T40" i="24"/>
  <c r="AL38" i="24"/>
  <c r="F35" i="24"/>
  <c r="AD42" i="24"/>
  <c r="J39" i="24"/>
  <c r="AB35" i="24"/>
  <c r="R39" i="24"/>
  <c r="F40" i="24"/>
  <c r="V36" i="24"/>
  <c r="Z39" i="24"/>
  <c r="AL42" i="24"/>
  <c r="F39" i="24"/>
  <c r="AJ35" i="24"/>
  <c r="AL41" i="24"/>
  <c r="F38" i="24"/>
  <c r="L41" i="24"/>
  <c r="Z38" i="24"/>
  <c r="H35" i="24"/>
  <c r="AF41" i="24"/>
  <c r="AN42" i="24"/>
  <c r="AL36" i="24"/>
  <c r="AD39" i="24"/>
  <c r="AD36" i="24"/>
  <c r="N42" i="24"/>
  <c r="AH40" i="24"/>
  <c r="B37" i="24"/>
  <c r="V40" i="24"/>
  <c r="B42" i="24"/>
  <c r="V38" i="24"/>
  <c r="R42" i="24"/>
  <c r="L42" i="24"/>
  <c r="AJ38" i="24"/>
  <c r="D35" i="24"/>
  <c r="N39" i="24"/>
  <c r="AF39" i="24"/>
  <c r="AP35" i="24"/>
  <c r="AD37" i="24"/>
  <c r="Z42" i="24"/>
  <c r="AF38" i="24"/>
  <c r="V41" i="24"/>
  <c r="AF37" i="24"/>
  <c r="B39" i="24"/>
  <c r="AN39" i="24"/>
  <c r="R35" i="24"/>
  <c r="AD35" i="24"/>
  <c r="AB40" i="24"/>
  <c r="X35" i="24"/>
  <c r="P37" i="24"/>
  <c r="T39" i="24"/>
  <c r="L40" i="24"/>
  <c r="AB36" i="24"/>
  <c r="AB38" i="24"/>
  <c r="AD41" i="24"/>
  <c r="AN37" i="24"/>
  <c r="AP41" i="24"/>
  <c r="L38" i="24"/>
  <c r="H39" i="24"/>
  <c r="Z35" i="24"/>
  <c r="L35" i="24"/>
  <c r="J42" i="24"/>
  <c r="H38" i="24"/>
  <c r="P39" i="24"/>
  <c r="AN40" i="24"/>
  <c r="H37" i="24"/>
  <c r="AF36" i="24"/>
  <c r="H36" i="24"/>
  <c r="B38" i="24"/>
  <c r="P35" i="24"/>
  <c r="P42" i="24"/>
  <c r="L39" i="24"/>
  <c r="T36" i="24"/>
  <c r="N35" i="24"/>
  <c r="AP42" i="24"/>
  <c r="AL39" i="24"/>
  <c r="F36" i="24"/>
  <c r="F37" i="24"/>
  <c r="F41" i="24"/>
  <c r="X37" i="24"/>
  <c r="P36" i="24"/>
  <c r="AB41" i="24"/>
  <c r="AL37" i="24"/>
  <c r="AL40" i="24"/>
  <c r="AB42" i="24"/>
  <c r="AH38" i="24"/>
  <c r="B35" i="24"/>
  <c r="X41" i="24"/>
  <c r="AH37" i="24"/>
  <c r="R41" i="24"/>
  <c r="X40" i="24"/>
  <c r="AH36" i="24"/>
  <c r="X39" i="24"/>
  <c r="J40" i="24"/>
  <c r="AH42" i="24"/>
  <c r="AH39" i="24"/>
  <c r="AP39" i="24"/>
  <c r="H42" i="24"/>
  <c r="N41" i="24"/>
  <c r="AF42" i="24"/>
  <c r="V39" i="24"/>
  <c r="AF35" i="24"/>
  <c r="AF40" i="24"/>
  <c r="AP36" i="24"/>
  <c r="R38" i="24"/>
  <c r="D41" i="24"/>
  <c r="V37" i="24"/>
  <c r="D38" i="24"/>
  <c r="AN41" i="24"/>
  <c r="J38" i="24"/>
  <c r="AP40" i="24"/>
  <c r="J37" i="24"/>
  <c r="B40" i="24"/>
  <c r="L36" i="24"/>
  <c r="J41" i="24"/>
  <c r="AH35" i="24"/>
  <c r="A33" i="21"/>
  <c r="A32" i="21"/>
  <c r="A31" i="21"/>
  <c r="A30" i="21"/>
  <c r="A29" i="21"/>
  <c r="A28" i="21"/>
  <c r="F52" i="21"/>
  <c r="F51" i="21"/>
  <c r="F47" i="21"/>
  <c r="F45" i="21"/>
  <c r="F44" i="21"/>
  <c r="F43" i="21"/>
  <c r="F39" i="21"/>
  <c r="F38" i="21"/>
  <c r="F37" i="21"/>
  <c r="F31" i="21"/>
  <c r="F30" i="21"/>
  <c r="F29" i="21"/>
  <c r="U47" i="21"/>
  <c r="U46" i="21"/>
  <c r="U40" i="21"/>
  <c r="U39" i="21"/>
  <c r="U38" i="21"/>
  <c r="U37" i="21"/>
  <c r="U36" i="21"/>
  <c r="U35" i="21"/>
  <c r="U33" i="21"/>
  <c r="E49" i="21"/>
  <c r="E44" i="21"/>
  <c r="E42" i="21"/>
  <c r="E40" i="21"/>
  <c r="E39" i="21"/>
  <c r="E38" i="21"/>
  <c r="E37" i="21"/>
  <c r="E36" i="21"/>
  <c r="E35" i="21"/>
  <c r="E30" i="21"/>
  <c r="E29" i="21"/>
  <c r="D53" i="21"/>
  <c r="D52" i="21"/>
  <c r="D47" i="21"/>
  <c r="D46" i="21"/>
  <c r="D40" i="21"/>
  <c r="D39" i="21"/>
  <c r="D38" i="21"/>
  <c r="D37" i="21"/>
  <c r="D36" i="21"/>
  <c r="D35" i="21"/>
  <c r="D33" i="21"/>
  <c r="T44" i="21"/>
  <c r="T42" i="21"/>
  <c r="T40" i="21"/>
  <c r="T39" i="21"/>
  <c r="T38" i="21"/>
  <c r="T37" i="21"/>
  <c r="T36" i="21"/>
  <c r="T35" i="21"/>
  <c r="T30" i="21"/>
  <c r="T29" i="21"/>
  <c r="S46" i="21"/>
  <c r="S40" i="21"/>
  <c r="S39" i="21"/>
  <c r="S38" i="21"/>
  <c r="S37" i="21"/>
  <c r="S36" i="21"/>
  <c r="S35" i="21"/>
  <c r="S33" i="21"/>
  <c r="R44" i="21"/>
  <c r="R42" i="21"/>
  <c r="R40" i="21"/>
  <c r="R39" i="21"/>
  <c r="R38" i="21"/>
  <c r="R37" i="21"/>
  <c r="R36" i="21"/>
  <c r="R35" i="21"/>
  <c r="R30" i="21"/>
  <c r="Q53" i="21"/>
  <c r="Q52" i="21"/>
  <c r="Q51" i="21"/>
  <c r="Q46" i="21"/>
  <c r="Q40" i="21"/>
  <c r="Q39" i="21"/>
  <c r="Q38" i="21"/>
  <c r="Q37" i="21"/>
  <c r="Q36" i="21"/>
  <c r="Q35" i="21"/>
  <c r="C49" i="21"/>
  <c r="C42" i="21"/>
  <c r="C40" i="21"/>
  <c r="C39" i="21"/>
  <c r="C38" i="21"/>
  <c r="C37" i="21"/>
  <c r="C36" i="21"/>
  <c r="C35" i="21"/>
  <c r="C30" i="21"/>
  <c r="P46" i="21"/>
  <c r="P40" i="21"/>
  <c r="P39" i="21"/>
  <c r="P38" i="21"/>
  <c r="P37" i="21"/>
  <c r="P36" i="21"/>
  <c r="P35" i="21"/>
  <c r="O44" i="21"/>
  <c r="O42" i="21"/>
  <c r="O40" i="21"/>
  <c r="O39" i="21"/>
  <c r="O38" i="21"/>
  <c r="O37" i="21"/>
  <c r="O36" i="21"/>
  <c r="O35" i="21"/>
  <c r="O30" i="21"/>
  <c r="N46" i="21"/>
  <c r="N40" i="21"/>
  <c r="N39" i="21"/>
  <c r="N38" i="21"/>
  <c r="N37" i="21"/>
  <c r="N36" i="21"/>
  <c r="N35" i="21"/>
  <c r="B44" i="21"/>
  <c r="B42" i="21"/>
  <c r="B40" i="21"/>
  <c r="B39" i="21"/>
  <c r="B38" i="21"/>
  <c r="B37" i="21"/>
  <c r="B36" i="21"/>
  <c r="B35" i="21"/>
  <c r="G47" i="21"/>
  <c r="G39" i="21"/>
  <c r="M47" i="21"/>
  <c r="M45" i="21"/>
  <c r="M40" i="21"/>
  <c r="M39" i="21"/>
  <c r="M38" i="21"/>
  <c r="M37" i="21"/>
  <c r="M36" i="21"/>
  <c r="M35" i="21"/>
  <c r="M33" i="21"/>
  <c r="L33" i="21"/>
  <c r="L29" i="21"/>
  <c r="A43" i="21"/>
  <c r="A42" i="21"/>
  <c r="A40" i="21"/>
  <c r="A39" i="21"/>
  <c r="A38" i="21"/>
  <c r="A37" i="21"/>
  <c r="A36" i="21"/>
  <c r="A35" i="21"/>
  <c r="A41" i="21"/>
  <c r="A34" i="21"/>
  <c r="L35" i="21"/>
  <c r="A27" i="21"/>
  <c r="AL87" i="27" l="1"/>
  <c r="AL56" i="27"/>
  <c r="AL110" i="27"/>
  <c r="AL114" i="27"/>
  <c r="AL24" i="27"/>
  <c r="AL125" i="27"/>
  <c r="AL104" i="27"/>
  <c r="AL40" i="27"/>
  <c r="AL72" i="27"/>
  <c r="AL65" i="27"/>
  <c r="AL9" i="27"/>
  <c r="AL74" i="27"/>
  <c r="AL18" i="27"/>
  <c r="AL83" i="27"/>
  <c r="AL28" i="27"/>
  <c r="AL92" i="27"/>
  <c r="AL45" i="27"/>
  <c r="AL112" i="27"/>
  <c r="AL54" i="27"/>
  <c r="AL121" i="27"/>
  <c r="AL63" i="27"/>
  <c r="AL32" i="27"/>
  <c r="AL49" i="27"/>
  <c r="AL58" i="27"/>
  <c r="AL11" i="27"/>
  <c r="AL93" i="27"/>
  <c r="AL38" i="27"/>
  <c r="AL106" i="27"/>
  <c r="AL48" i="27"/>
  <c r="AL8" i="27"/>
  <c r="AL73" i="27"/>
  <c r="AL17" i="27"/>
  <c r="AL82" i="27"/>
  <c r="AL27" i="27"/>
  <c r="AL91" i="27"/>
  <c r="AL36" i="27"/>
  <c r="AL111" i="27"/>
  <c r="AL53" i="27"/>
  <c r="AL120" i="27"/>
  <c r="AL62" i="27"/>
  <c r="AL129" i="27"/>
  <c r="AL71" i="27"/>
  <c r="AL123" i="27"/>
  <c r="AL67" i="27"/>
  <c r="AL15" i="27"/>
  <c r="AL107" i="27"/>
  <c r="AL16" i="27"/>
  <c r="AL81" i="27"/>
  <c r="AL26" i="27"/>
  <c r="AL90" i="27"/>
  <c r="AL35" i="27"/>
  <c r="AL99" i="27"/>
  <c r="AL44" i="27"/>
  <c r="AL119" i="27"/>
  <c r="AL61" i="27"/>
  <c r="AL128" i="27"/>
  <c r="AL70" i="27"/>
  <c r="AL14" i="27"/>
  <c r="AL79" i="27"/>
  <c r="AL89" i="27"/>
  <c r="AL34" i="27"/>
  <c r="AL52" i="27"/>
  <c r="AL69" i="27"/>
  <c r="AL13" i="27"/>
  <c r="AL22" i="27"/>
  <c r="AL80" i="27"/>
  <c r="AL115" i="27"/>
  <c r="AL33" i="27"/>
  <c r="AL97" i="27"/>
  <c r="AL42" i="27"/>
  <c r="AL109" i="27"/>
  <c r="AL51" i="27"/>
  <c r="AL118" i="27"/>
  <c r="AL60" i="27"/>
  <c r="AL12" i="27"/>
  <c r="AL77" i="27"/>
  <c r="AL21" i="27"/>
  <c r="AL86" i="27"/>
  <c r="AL31" i="27"/>
  <c r="AL95" i="27"/>
  <c r="AL25" i="27"/>
  <c r="AL98" i="27"/>
  <c r="AL43" i="27"/>
  <c r="AL127" i="27"/>
  <c r="AL78" i="27"/>
  <c r="AL88" i="27"/>
  <c r="AL64" i="27"/>
  <c r="AL41" i="27"/>
  <c r="AL108" i="27"/>
  <c r="AL50" i="27"/>
  <c r="AL117" i="27"/>
  <c r="AL59" i="27"/>
  <c r="AL126" i="27"/>
  <c r="AL68" i="27"/>
  <c r="AL20" i="27"/>
  <c r="AL85" i="27"/>
  <c r="AL30" i="27"/>
  <c r="AL94" i="27"/>
  <c r="AL39" i="27"/>
  <c r="AL105" i="27"/>
  <c r="AL116" i="27"/>
  <c r="AL76" i="27"/>
  <c r="AL29" i="27"/>
  <c r="AL47" i="27"/>
  <c r="AL96" i="27"/>
  <c r="AL7" i="27"/>
  <c r="AL57" i="27"/>
  <c r="AL124" i="27"/>
  <c r="AL66" i="27"/>
  <c r="AL10" i="27"/>
  <c r="AL75" i="27"/>
  <c r="AL19" i="27"/>
  <c r="AL84" i="27"/>
  <c r="AL37" i="27"/>
  <c r="AL103" i="27"/>
  <c r="AL46" i="27"/>
  <c r="AL113" i="27"/>
  <c r="AL55" i="27"/>
  <c r="AL122" i="27"/>
  <c r="L67" i="27"/>
  <c r="L118" i="27"/>
  <c r="L120" i="27"/>
  <c r="L71" i="27"/>
  <c r="L109" i="27"/>
  <c r="L32" i="27"/>
  <c r="E45" i="21"/>
  <c r="U31" i="21"/>
  <c r="F36" i="21"/>
  <c r="AA35" i="21"/>
  <c r="Z35" i="21" s="1"/>
  <c r="Y35" i="21"/>
  <c r="X35" i="21" s="1"/>
  <c r="M30" i="21"/>
  <c r="B45" i="21"/>
  <c r="N31" i="21"/>
  <c r="O45" i="21"/>
  <c r="P31" i="21"/>
  <c r="C45" i="21"/>
  <c r="Q31" i="21"/>
  <c r="Q50" i="21"/>
  <c r="R45" i="21"/>
  <c r="S31" i="21"/>
  <c r="T45" i="21"/>
  <c r="D31" i="21"/>
  <c r="L30" i="21"/>
  <c r="G45" i="21"/>
  <c r="L45" i="21"/>
  <c r="M44" i="21"/>
  <c r="G54" i="21"/>
  <c r="B31" i="21"/>
  <c r="N45" i="21"/>
  <c r="O31" i="21"/>
  <c r="O33" i="21"/>
  <c r="P45" i="21"/>
  <c r="C31" i="21"/>
  <c r="C50" i="21"/>
  <c r="Q45" i="21"/>
  <c r="Q54" i="21"/>
  <c r="R31" i="21"/>
  <c r="S45" i="21"/>
  <c r="T31" i="21"/>
  <c r="D45" i="21"/>
  <c r="D54" i="21"/>
  <c r="E31" i="21"/>
  <c r="E50" i="21"/>
  <c r="U45" i="21"/>
  <c r="F40" i="21"/>
  <c r="F53" i="21"/>
  <c r="L44" i="21"/>
  <c r="L36" i="21"/>
  <c r="K46" i="21"/>
  <c r="G40" i="21"/>
  <c r="B32" i="21"/>
  <c r="N28" i="21"/>
  <c r="O32" i="21"/>
  <c r="P28" i="21"/>
  <c r="C32" i="21"/>
  <c r="C51" i="21"/>
  <c r="Q28" i="21"/>
  <c r="R32" i="21"/>
  <c r="S28" i="21"/>
  <c r="T32" i="21"/>
  <c r="D28" i="21"/>
  <c r="E32" i="21"/>
  <c r="E51" i="21"/>
  <c r="U28" i="21"/>
  <c r="F33" i="21"/>
  <c r="F54" i="21"/>
  <c r="C44" i="21"/>
  <c r="Q49" i="21"/>
  <c r="G49" i="21"/>
  <c r="B51" i="21"/>
  <c r="T51" i="21"/>
  <c r="L37" i="21"/>
  <c r="G50" i="21"/>
  <c r="H33" i="21"/>
  <c r="B43" i="21"/>
  <c r="B52" i="21"/>
  <c r="N47" i="21"/>
  <c r="O43" i="21"/>
  <c r="O52" i="21"/>
  <c r="P47" i="21"/>
  <c r="C43" i="21"/>
  <c r="C52" i="21"/>
  <c r="R52" i="21"/>
  <c r="S47" i="21"/>
  <c r="T43" i="21"/>
  <c r="T52" i="21"/>
  <c r="E52" i="21"/>
  <c r="L49" i="21"/>
  <c r="R51" i="21"/>
  <c r="L38" i="21"/>
  <c r="L50" i="21"/>
  <c r="G33" i="21"/>
  <c r="G43" i="21"/>
  <c r="G51" i="21"/>
  <c r="B53" i="21"/>
  <c r="N49" i="21"/>
  <c r="O53" i="21"/>
  <c r="P49" i="21"/>
  <c r="C53" i="21"/>
  <c r="R53" i="21"/>
  <c r="S30" i="21"/>
  <c r="S49" i="21"/>
  <c r="T53" i="21"/>
  <c r="D49" i="21"/>
  <c r="E53" i="21"/>
  <c r="U49" i="21"/>
  <c r="O51" i="21"/>
  <c r="L51" i="21"/>
  <c r="M49" i="21"/>
  <c r="G52" i="21"/>
  <c r="B54" i="21"/>
  <c r="O54" i="21"/>
  <c r="P50" i="21"/>
  <c r="C54" i="21"/>
  <c r="R54" i="21"/>
  <c r="S50" i="21"/>
  <c r="T54" i="21"/>
  <c r="D50" i="21"/>
  <c r="E54" i="21"/>
  <c r="U50" i="21"/>
  <c r="F49" i="21"/>
  <c r="K37" i="21"/>
  <c r="L52" i="21"/>
  <c r="M50" i="21"/>
  <c r="G36" i="21"/>
  <c r="G53" i="21"/>
  <c r="N51" i="21"/>
  <c r="P51" i="21"/>
  <c r="C28" i="21"/>
  <c r="C46" i="21"/>
  <c r="S32" i="21"/>
  <c r="S42" i="21"/>
  <c r="S51" i="21"/>
  <c r="D51" i="21"/>
  <c r="U51" i="21"/>
  <c r="K49" i="21"/>
  <c r="M54" i="21"/>
  <c r="N50" i="21"/>
  <c r="L28" i="21"/>
  <c r="A46" i="21"/>
  <c r="K31" i="21"/>
  <c r="L53" i="21"/>
  <c r="M32" i="21"/>
  <c r="M51" i="21"/>
  <c r="B29" i="21"/>
  <c r="N33" i="21"/>
  <c r="N52" i="21"/>
  <c r="O29" i="21"/>
  <c r="O47" i="21"/>
  <c r="P33" i="21"/>
  <c r="P52" i="21"/>
  <c r="C29" i="21"/>
  <c r="Q33" i="21"/>
  <c r="R29" i="21"/>
  <c r="S52" i="21"/>
  <c r="U52" i="21"/>
  <c r="F35" i="21"/>
  <c r="F50" i="21"/>
  <c r="L54" i="21"/>
  <c r="M52" i="21"/>
  <c r="G29" i="21"/>
  <c r="B49" i="21"/>
  <c r="N53" i="21"/>
  <c r="O49" i="21"/>
  <c r="P53" i="21"/>
  <c r="R49" i="21"/>
  <c r="S44" i="21"/>
  <c r="S53" i="21"/>
  <c r="T49" i="21"/>
  <c r="U53" i="21"/>
  <c r="K30" i="21"/>
  <c r="M53" i="21"/>
  <c r="G30" i="21"/>
  <c r="B50" i="21"/>
  <c r="N54" i="21"/>
  <c r="O50" i="21"/>
  <c r="P54" i="21"/>
  <c r="R50" i="21"/>
  <c r="S54" i="21"/>
  <c r="T50" i="21"/>
  <c r="U54" i="21"/>
  <c r="A21" i="18"/>
  <c r="A14" i="18"/>
  <c r="K40" i="21"/>
  <c r="K32" i="21"/>
  <c r="K39" i="21"/>
  <c r="K42" i="21"/>
  <c r="L46" i="21"/>
  <c r="H40" i="21"/>
  <c r="H47" i="21"/>
  <c r="G38" i="21"/>
  <c r="L42" i="21"/>
  <c r="L47" i="21"/>
  <c r="M28" i="21"/>
  <c r="M46" i="21"/>
  <c r="G32" i="21"/>
  <c r="G42" i="21"/>
  <c r="B33" i="21"/>
  <c r="N29" i="21"/>
  <c r="P29" i="21"/>
  <c r="C33" i="21"/>
  <c r="Q29" i="21"/>
  <c r="Q47" i="21"/>
  <c r="R33" i="21"/>
  <c r="R43" i="21"/>
  <c r="S29" i="21"/>
  <c r="T33" i="21"/>
  <c r="D29" i="21"/>
  <c r="E33" i="21"/>
  <c r="E43" i="21"/>
  <c r="U29" i="21"/>
  <c r="I29" i="21"/>
  <c r="I31" i="21"/>
  <c r="I36" i="21"/>
  <c r="I38" i="21"/>
  <c r="I43" i="21"/>
  <c r="I45" i="21"/>
  <c r="I54" i="21"/>
  <c r="B28" i="21"/>
  <c r="G31" i="21"/>
  <c r="M29" i="21"/>
  <c r="N30" i="21"/>
  <c r="P30" i="21"/>
  <c r="Q30" i="21"/>
  <c r="D30" i="21"/>
  <c r="U30" i="21"/>
  <c r="L39" i="21"/>
  <c r="G35" i="21"/>
  <c r="G44" i="21"/>
  <c r="K33" i="21"/>
  <c r="K38" i="21"/>
  <c r="K45" i="21"/>
  <c r="K47" i="21"/>
  <c r="B30" i="21"/>
  <c r="L40" i="21"/>
  <c r="M31" i="21"/>
  <c r="B46" i="21"/>
  <c r="N32" i="21"/>
  <c r="N42" i="21"/>
  <c r="O28" i="21"/>
  <c r="O46" i="21"/>
  <c r="P32" i="21"/>
  <c r="P42" i="21"/>
  <c r="Q32" i="21"/>
  <c r="Q42" i="21"/>
  <c r="R28" i="21"/>
  <c r="R46" i="21"/>
  <c r="T28" i="21"/>
  <c r="T46" i="21"/>
  <c r="D32" i="21"/>
  <c r="D42" i="21"/>
  <c r="E28" i="21"/>
  <c r="E46" i="21"/>
  <c r="U32" i="21"/>
  <c r="U42" i="21"/>
  <c r="F28" i="21"/>
  <c r="F32" i="21"/>
  <c r="F42" i="21"/>
  <c r="F46" i="21"/>
  <c r="H30" i="21"/>
  <c r="H39" i="21"/>
  <c r="K35" i="21"/>
  <c r="K44" i="21"/>
  <c r="L31" i="21"/>
  <c r="L43" i="21"/>
  <c r="M42" i="21"/>
  <c r="G28" i="21"/>
  <c r="G37" i="21"/>
  <c r="G46" i="21"/>
  <c r="B47" i="21"/>
  <c r="N43" i="21"/>
  <c r="P43" i="21"/>
  <c r="C47" i="21"/>
  <c r="Q43" i="21"/>
  <c r="R47" i="21"/>
  <c r="S43" i="21"/>
  <c r="T47" i="21"/>
  <c r="D43" i="21"/>
  <c r="E47" i="21"/>
  <c r="U43" i="21"/>
  <c r="I32" i="21"/>
  <c r="I35" i="21"/>
  <c r="I37" i="21"/>
  <c r="I39" i="21"/>
  <c r="I42" i="21"/>
  <c r="I44" i="21"/>
  <c r="I46" i="21"/>
  <c r="I47" i="21"/>
  <c r="L32" i="21"/>
  <c r="M43" i="21"/>
  <c r="N44" i="21"/>
  <c r="P44" i="21"/>
  <c r="Q44" i="21"/>
  <c r="D44" i="21"/>
  <c r="U44" i="21"/>
  <c r="K28" i="21"/>
  <c r="AA51" i="21" l="1"/>
  <c r="Z51" i="21" s="1"/>
  <c r="AA29" i="21"/>
  <c r="Z29" i="21" s="1"/>
  <c r="Y29" i="21"/>
  <c r="X29" i="21" s="1"/>
  <c r="AA33" i="21"/>
  <c r="Z33" i="21" s="1"/>
  <c r="AA43" i="21"/>
  <c r="Z43" i="21" s="1"/>
  <c r="Y43" i="21"/>
  <c r="X43" i="21" s="1"/>
  <c r="H50" i="21"/>
  <c r="Y37" i="21"/>
  <c r="X37" i="21" s="1"/>
  <c r="AA37" i="21"/>
  <c r="Z37" i="21" s="1"/>
  <c r="AA44" i="21"/>
  <c r="Z44" i="21" s="1"/>
  <c r="Y44" i="21"/>
  <c r="X44" i="21" s="1"/>
  <c r="AA45" i="21"/>
  <c r="Z45" i="21" s="1"/>
  <c r="Y45" i="21"/>
  <c r="X45" i="21" s="1"/>
  <c r="Y31" i="21"/>
  <c r="X31" i="21" s="1"/>
  <c r="AA31" i="21"/>
  <c r="Z31" i="21" s="1"/>
  <c r="AA49" i="21"/>
  <c r="Z49" i="21" s="1"/>
  <c r="Y28" i="21"/>
  <c r="X28" i="21" s="1"/>
  <c r="AA28" i="21"/>
  <c r="Z28" i="21" s="1"/>
  <c r="Y52" i="21"/>
  <c r="X52" i="21" s="1"/>
  <c r="Y51" i="21"/>
  <c r="X51" i="21" s="1"/>
  <c r="Y33" i="21"/>
  <c r="X33" i="21" s="1"/>
  <c r="Y50" i="21"/>
  <c r="X50" i="21" s="1"/>
  <c r="Y54" i="21"/>
  <c r="X54" i="21" s="1"/>
  <c r="K43" i="21"/>
  <c r="Y49" i="21"/>
  <c r="X49" i="21" s="1"/>
  <c r="K29" i="21"/>
  <c r="I28" i="21"/>
  <c r="AA30" i="21"/>
  <c r="Z30" i="21" s="1"/>
  <c r="Y30" i="21"/>
  <c r="X30" i="21" s="1"/>
  <c r="AA46" i="21"/>
  <c r="Z46" i="21" s="1"/>
  <c r="Y46" i="21"/>
  <c r="X46" i="21" s="1"/>
  <c r="AA32" i="21"/>
  <c r="Z32" i="21" s="1"/>
  <c r="Y32" i="21"/>
  <c r="X32" i="21" s="1"/>
  <c r="AA39" i="21"/>
  <c r="Z39" i="21" s="1"/>
  <c r="Y39" i="21"/>
  <c r="X39" i="21" s="1"/>
  <c r="Y47" i="21"/>
  <c r="X47" i="21" s="1"/>
  <c r="AA47" i="21"/>
  <c r="Z47" i="21" s="1"/>
  <c r="I30" i="21"/>
  <c r="AA50" i="21"/>
  <c r="Z50" i="21" s="1"/>
  <c r="AA42" i="21"/>
  <c r="Z42" i="21" s="1"/>
  <c r="Y42" i="21"/>
  <c r="X42" i="21" s="1"/>
  <c r="AA40" i="21"/>
  <c r="Z40" i="21" s="1"/>
  <c r="Y40" i="21"/>
  <c r="X40" i="21" s="1"/>
  <c r="H54" i="21"/>
  <c r="Y53" i="21"/>
  <c r="X53" i="21" s="1"/>
  <c r="AA53" i="21"/>
  <c r="Z53" i="21" s="1"/>
  <c r="AA38" i="21"/>
  <c r="Z38" i="21" s="1"/>
  <c r="Y38" i="21"/>
  <c r="X38" i="21" s="1"/>
  <c r="Y36" i="21"/>
  <c r="X36" i="21" s="1"/>
  <c r="AA36" i="21"/>
  <c r="Z36" i="21" s="1"/>
  <c r="AA54" i="21"/>
  <c r="Z54" i="21" s="1"/>
  <c r="AA52" i="21"/>
  <c r="Z52" i="21" s="1"/>
  <c r="J39" i="21"/>
  <c r="V39" i="21"/>
  <c r="K36" i="21"/>
  <c r="V40" i="21"/>
  <c r="K51" i="21"/>
  <c r="J37" i="21"/>
  <c r="V37" i="21"/>
  <c r="J53" i="21"/>
  <c r="J35" i="21"/>
  <c r="V35" i="21"/>
  <c r="K53" i="21"/>
  <c r="H53" i="21"/>
  <c r="J36" i="21"/>
  <c r="V36" i="21"/>
  <c r="K52" i="21"/>
  <c r="H51" i="21"/>
  <c r="V33" i="21"/>
  <c r="H49" i="21"/>
  <c r="K54" i="21"/>
  <c r="J54" i="21"/>
  <c r="J29" i="21"/>
  <c r="V29" i="21"/>
  <c r="J31" i="21"/>
  <c r="V45" i="21"/>
  <c r="I50" i="21"/>
  <c r="A45" i="21"/>
  <c r="I49" i="21"/>
  <c r="J51" i="21"/>
  <c r="J46" i="21"/>
  <c r="V46" i="21"/>
  <c r="K50" i="21"/>
  <c r="J52" i="21"/>
  <c r="J44" i="21"/>
  <c r="V44" i="21"/>
  <c r="I53" i="21"/>
  <c r="J50" i="21"/>
  <c r="I52" i="21"/>
  <c r="H52" i="21"/>
  <c r="J43" i="21"/>
  <c r="V43" i="21"/>
  <c r="J32" i="21"/>
  <c r="V32" i="21"/>
  <c r="J49" i="21"/>
  <c r="J30" i="21"/>
  <c r="V30" i="21"/>
  <c r="J42" i="21"/>
  <c r="V42" i="21"/>
  <c r="I51" i="21"/>
  <c r="V47" i="21"/>
  <c r="A22" i="18"/>
  <c r="A15" i="18"/>
  <c r="A50" i="21"/>
  <c r="A49" i="21"/>
  <c r="H37" i="21"/>
  <c r="J40" i="21"/>
  <c r="H45" i="21"/>
  <c r="J45" i="21"/>
  <c r="J28" i="21"/>
  <c r="V28" i="21"/>
  <c r="H35" i="21"/>
  <c r="H43" i="21"/>
  <c r="H32" i="21"/>
  <c r="J33" i="21"/>
  <c r="H28" i="21"/>
  <c r="I40" i="21"/>
  <c r="H38" i="21"/>
  <c r="J38" i="21"/>
  <c r="H46" i="21"/>
  <c r="A53" i="21"/>
  <c r="H36" i="21"/>
  <c r="H44" i="21"/>
  <c r="A44" i="21"/>
  <c r="H31" i="21"/>
  <c r="H42" i="21"/>
  <c r="A47" i="21"/>
  <c r="J47" i="21"/>
  <c r="I33" i="21"/>
  <c r="H29" i="21"/>
  <c r="V49" i="21" l="1"/>
  <c r="V54" i="21"/>
  <c r="A52" i="21"/>
  <c r="V50" i="21"/>
  <c r="V38" i="21"/>
  <c r="V53" i="21"/>
  <c r="V52" i="21"/>
  <c r="V31" i="21"/>
  <c r="V51" i="21"/>
  <c r="A54" i="21"/>
  <c r="A51" i="21"/>
  <c r="A10" i="20" l="1"/>
  <c r="A9" i="20"/>
  <c r="A11" i="20"/>
  <c r="V25" i="20" l="1"/>
  <c r="U25" i="20"/>
  <c r="T25" i="20"/>
  <c r="S25" i="20"/>
  <c r="R25" i="20"/>
  <c r="Q25" i="20"/>
  <c r="P25" i="20"/>
  <c r="O25" i="20"/>
  <c r="N25" i="20"/>
  <c r="M25" i="20"/>
  <c r="L25" i="20"/>
  <c r="K25" i="20"/>
  <c r="J25" i="20"/>
  <c r="I25" i="20"/>
  <c r="H25" i="20"/>
  <c r="G25" i="20"/>
  <c r="F25" i="20"/>
  <c r="E25" i="20"/>
  <c r="D25" i="20"/>
  <c r="C25" i="20"/>
  <c r="B25" i="20"/>
  <c r="V24" i="20"/>
  <c r="U24" i="20"/>
  <c r="T24" i="20"/>
  <c r="S24" i="20"/>
  <c r="R24" i="20"/>
  <c r="Q24" i="20"/>
  <c r="P24" i="20"/>
  <c r="O24" i="20"/>
  <c r="N24" i="20"/>
  <c r="M24" i="20"/>
  <c r="L24" i="20"/>
  <c r="K24" i="20"/>
  <c r="J24" i="20"/>
  <c r="I24" i="20"/>
  <c r="H24" i="20"/>
  <c r="G24" i="20"/>
  <c r="F24" i="20"/>
  <c r="E24" i="20"/>
  <c r="D24" i="20"/>
  <c r="C24" i="20"/>
  <c r="B24" i="20"/>
  <c r="V23" i="20"/>
  <c r="U23" i="20"/>
  <c r="T23" i="20"/>
  <c r="S23" i="20"/>
  <c r="R23" i="20"/>
  <c r="Q23" i="20"/>
  <c r="P23" i="20"/>
  <c r="O23" i="20"/>
  <c r="N23" i="20"/>
  <c r="M23" i="20"/>
  <c r="L23" i="20"/>
  <c r="K23" i="20"/>
  <c r="J23" i="20"/>
  <c r="I23" i="20"/>
  <c r="H23" i="20"/>
  <c r="G23" i="20"/>
  <c r="F23" i="20"/>
  <c r="E23" i="20"/>
  <c r="D23" i="20"/>
  <c r="C23" i="20"/>
  <c r="B23" i="20"/>
  <c r="V22" i="20"/>
  <c r="U22" i="20"/>
  <c r="T22" i="20"/>
  <c r="S22" i="20"/>
  <c r="R22" i="20"/>
  <c r="Q22" i="20"/>
  <c r="P22" i="20"/>
  <c r="O22" i="20"/>
  <c r="N22" i="20"/>
  <c r="M22" i="20"/>
  <c r="L22" i="20"/>
  <c r="K22" i="20"/>
  <c r="J22" i="20"/>
  <c r="I22" i="20"/>
  <c r="H22" i="20"/>
  <c r="G22" i="20"/>
  <c r="F22" i="20"/>
  <c r="E22" i="20"/>
  <c r="D22" i="20"/>
  <c r="C22" i="20"/>
  <c r="B22" i="20"/>
  <c r="C19" i="20"/>
  <c r="V18" i="20"/>
  <c r="Q18" i="20"/>
  <c r="P18" i="20"/>
  <c r="N18" i="20"/>
  <c r="K18" i="20"/>
  <c r="I18" i="20"/>
  <c r="H18" i="20"/>
  <c r="C18" i="20"/>
  <c r="U17" i="20"/>
  <c r="M17" i="20"/>
  <c r="K17" i="20"/>
  <c r="R16" i="20"/>
  <c r="C16" i="20"/>
  <c r="Y23" i="20" l="1"/>
  <c r="X23" i="20" s="1"/>
  <c r="AA23" i="20"/>
  <c r="Z23" i="20" s="1"/>
  <c r="Y25" i="20"/>
  <c r="X25" i="20" s="1"/>
  <c r="AA25" i="20"/>
  <c r="Z25" i="20" s="1"/>
  <c r="Y22" i="20"/>
  <c r="X22" i="20" s="1"/>
  <c r="AA22" i="20"/>
  <c r="Z22" i="20" s="1"/>
  <c r="AA24" i="20"/>
  <c r="Z24" i="20" s="1"/>
  <c r="Y24" i="20"/>
  <c r="X24" i="20" s="1"/>
  <c r="S19" i="20"/>
  <c r="N17" i="20"/>
  <c r="V17" i="20"/>
  <c r="P16" i="20"/>
  <c r="S17" i="20"/>
  <c r="Q19" i="20"/>
  <c r="Q16" i="20"/>
  <c r="L17" i="20"/>
  <c r="T17" i="20"/>
  <c r="G18" i="20"/>
  <c r="O18" i="20"/>
  <c r="B19" i="20"/>
  <c r="J19" i="20"/>
  <c r="R19" i="20"/>
  <c r="S16" i="20"/>
  <c r="D19" i="20"/>
  <c r="L19" i="20"/>
  <c r="T19" i="20"/>
  <c r="L16" i="20"/>
  <c r="T16" i="20"/>
  <c r="O17" i="20"/>
  <c r="B18" i="20"/>
  <c r="J18" i="20"/>
  <c r="R18" i="20"/>
  <c r="M19" i="20"/>
  <c r="U19" i="20"/>
  <c r="M16" i="20"/>
  <c r="U16" i="20"/>
  <c r="P17" i="20"/>
  <c r="S18" i="20"/>
  <c r="N19" i="20"/>
  <c r="V19" i="20"/>
  <c r="N16" i="20"/>
  <c r="V16" i="20"/>
  <c r="Q17" i="20"/>
  <c r="D18" i="20"/>
  <c r="L18" i="20"/>
  <c r="T18" i="20"/>
  <c r="O19" i="20"/>
  <c r="O16" i="20"/>
  <c r="R17" i="20"/>
  <c r="E18" i="20"/>
  <c r="M18" i="20"/>
  <c r="U18" i="20"/>
  <c r="P19" i="20"/>
  <c r="B17" i="20"/>
  <c r="J17" i="20"/>
  <c r="C17" i="20"/>
  <c r="D17" i="20"/>
  <c r="E17" i="20"/>
  <c r="F17" i="20"/>
  <c r="G17" i="20"/>
  <c r="H17" i="20"/>
  <c r="I17" i="20"/>
  <c r="E16" i="20"/>
  <c r="F16" i="20"/>
  <c r="G16" i="20"/>
  <c r="H16" i="20"/>
  <c r="B16" i="20"/>
  <c r="J16" i="20"/>
  <c r="D16" i="20"/>
  <c r="F18" i="20"/>
  <c r="K19" i="20"/>
  <c r="I19" i="20"/>
  <c r="H19" i="20"/>
  <c r="E19" i="20"/>
  <c r="F19" i="20"/>
  <c r="G19" i="20"/>
  <c r="I16" i="20"/>
  <c r="K16" i="20"/>
  <c r="Y18" i="20" l="1"/>
  <c r="X18" i="20" s="1"/>
  <c r="AA18" i="20"/>
  <c r="Z18" i="20" s="1"/>
  <c r="Y19" i="20"/>
  <c r="X19" i="20" s="1"/>
  <c r="AA19" i="20"/>
  <c r="Z19" i="20" s="1"/>
  <c r="Y17" i="20"/>
  <c r="X17" i="20" s="1"/>
  <c r="AA17" i="20"/>
  <c r="Z17" i="20" s="1"/>
  <c r="AA16" i="20"/>
  <c r="Z16" i="20" s="1"/>
  <c r="Y16" i="20"/>
  <c r="X16" i="20" s="1"/>
  <c r="V34" i="7" l="1"/>
  <c r="Q35" i="7"/>
  <c r="T36" i="7"/>
  <c r="L33" i="7"/>
  <c r="T33" i="7"/>
  <c r="O34" i="7"/>
  <c r="J35" i="7"/>
  <c r="R35" i="7"/>
  <c r="M36" i="7"/>
  <c r="U36" i="7"/>
  <c r="K33" i="7"/>
  <c r="S33" i="7"/>
  <c r="N34" i="7"/>
  <c r="I35" i="7"/>
  <c r="L36" i="7"/>
  <c r="M33" i="7"/>
  <c r="U33" i="7"/>
  <c r="P34" i="7"/>
  <c r="K35" i="7"/>
  <c r="S35" i="7"/>
  <c r="N36" i="7"/>
  <c r="V36" i="7"/>
  <c r="N33" i="7"/>
  <c r="V33" i="7"/>
  <c r="I34" i="7"/>
  <c r="Q34" i="7"/>
  <c r="L35" i="7"/>
  <c r="T35" i="7"/>
  <c r="O36" i="7"/>
  <c r="O33" i="7"/>
  <c r="J34" i="7"/>
  <c r="R34" i="7"/>
  <c r="M35" i="7"/>
  <c r="U35" i="7"/>
  <c r="P36" i="7"/>
  <c r="P33" i="7"/>
  <c r="H34" i="7"/>
  <c r="K34" i="7"/>
  <c r="S34" i="7"/>
  <c r="N35" i="7"/>
  <c r="V35" i="7"/>
  <c r="I36" i="7"/>
  <c r="Q36" i="7"/>
  <c r="I33" i="7"/>
  <c r="Q33" i="7"/>
  <c r="L34" i="7"/>
  <c r="T34" i="7"/>
  <c r="O35" i="7"/>
  <c r="J36" i="7"/>
  <c r="R36" i="7"/>
  <c r="J33" i="7"/>
  <c r="R33" i="7"/>
  <c r="M34" i="7"/>
  <c r="U34" i="7"/>
  <c r="P35" i="7"/>
  <c r="K36" i="7"/>
  <c r="S36" i="7"/>
  <c r="L6" i="18"/>
  <c r="G4" i="18"/>
  <c r="O4" i="18"/>
  <c r="B5" i="18"/>
  <c r="J5" i="18"/>
  <c r="R5" i="18"/>
  <c r="E6" i="18"/>
  <c r="M6" i="18"/>
  <c r="U6" i="18"/>
  <c r="H7" i="18"/>
  <c r="P7" i="18"/>
  <c r="C8" i="18"/>
  <c r="K8" i="18"/>
  <c r="S8" i="18"/>
  <c r="B8" i="18"/>
  <c r="H4" i="18"/>
  <c r="P4" i="18"/>
  <c r="C5" i="18"/>
  <c r="K5" i="18"/>
  <c r="S5" i="18"/>
  <c r="F6" i="18"/>
  <c r="N6" i="18"/>
  <c r="V6" i="18"/>
  <c r="I7" i="18"/>
  <c r="Q7" i="18"/>
  <c r="D8" i="18"/>
  <c r="L8" i="18"/>
  <c r="T8" i="18"/>
  <c r="R8" i="18"/>
  <c r="I4" i="18"/>
  <c r="Q4" i="18"/>
  <c r="D5" i="18"/>
  <c r="L5" i="18"/>
  <c r="T5" i="18"/>
  <c r="G6" i="18"/>
  <c r="O6" i="18"/>
  <c r="B7" i="18"/>
  <c r="J7" i="18"/>
  <c r="R7" i="18"/>
  <c r="E8" i="18"/>
  <c r="M8" i="18"/>
  <c r="U8" i="18"/>
  <c r="F4" i="18"/>
  <c r="V4" i="18"/>
  <c r="Q5" i="18"/>
  <c r="G7" i="18"/>
  <c r="B4" i="18"/>
  <c r="J4" i="18"/>
  <c r="R4" i="18"/>
  <c r="E5" i="18"/>
  <c r="M5" i="18"/>
  <c r="U5" i="18"/>
  <c r="H6" i="18"/>
  <c r="P6" i="18"/>
  <c r="C7" i="18"/>
  <c r="K7" i="18"/>
  <c r="S7" i="18"/>
  <c r="F8" i="18"/>
  <c r="N8" i="18"/>
  <c r="V8" i="18"/>
  <c r="T6" i="18"/>
  <c r="C4" i="18"/>
  <c r="K4" i="18"/>
  <c r="S4" i="18"/>
  <c r="F5" i="18"/>
  <c r="N5" i="18"/>
  <c r="V5" i="18"/>
  <c r="I6" i="18"/>
  <c r="Q6" i="18"/>
  <c r="D7" i="18"/>
  <c r="L7" i="18"/>
  <c r="T7" i="18"/>
  <c r="G8" i="18"/>
  <c r="O8" i="18"/>
  <c r="J8" i="18"/>
  <c r="D4" i="18"/>
  <c r="L4" i="18"/>
  <c r="T4" i="18"/>
  <c r="G5" i="18"/>
  <c r="O5" i="18"/>
  <c r="B6" i="18"/>
  <c r="J6" i="18"/>
  <c r="R6" i="18"/>
  <c r="E7" i="18"/>
  <c r="M7" i="18"/>
  <c r="U7" i="18"/>
  <c r="H8" i="18"/>
  <c r="P8" i="18"/>
  <c r="N4" i="18"/>
  <c r="I5" i="18"/>
  <c r="D6" i="18"/>
  <c r="O7" i="18"/>
  <c r="E4" i="18"/>
  <c r="M4" i="18"/>
  <c r="U4" i="18"/>
  <c r="H5" i="18"/>
  <c r="P5" i="18"/>
  <c r="C6" i="18"/>
  <c r="K6" i="18"/>
  <c r="S6" i="18"/>
  <c r="F7" i="18"/>
  <c r="N7" i="18"/>
  <c r="V7" i="18"/>
  <c r="I8" i="18"/>
  <c r="Q8" i="18"/>
  <c r="H33" i="7"/>
  <c r="C35" i="7"/>
  <c r="D36" i="7"/>
  <c r="B35" i="7"/>
  <c r="B34" i="7"/>
  <c r="F36" i="7"/>
  <c r="D34" i="7"/>
  <c r="C36" i="7"/>
  <c r="E35" i="7"/>
  <c r="B33" i="7"/>
  <c r="C34" i="7"/>
  <c r="D35" i="7"/>
  <c r="E36" i="7"/>
  <c r="D33" i="7"/>
  <c r="E34" i="7"/>
  <c r="F35" i="7"/>
  <c r="G36" i="7"/>
  <c r="E33" i="7"/>
  <c r="F34" i="7"/>
  <c r="G35" i="7"/>
  <c r="H36" i="7"/>
  <c r="F33" i="7"/>
  <c r="G34" i="7"/>
  <c r="H35" i="7"/>
  <c r="C33" i="7"/>
  <c r="G33" i="7"/>
  <c r="B36" i="7"/>
  <c r="AA5" i="18" l="1"/>
  <c r="Z5" i="18" s="1"/>
  <c r="Y5" i="18"/>
  <c r="X5" i="18" s="1"/>
  <c r="AA6" i="18"/>
  <c r="Z6" i="18" s="1"/>
  <c r="Y6" i="18"/>
  <c r="X6" i="18" s="1"/>
  <c r="AA4" i="18"/>
  <c r="Z4" i="18" s="1"/>
  <c r="Y4" i="18"/>
  <c r="X4" i="18" s="1"/>
  <c r="Y7" i="18"/>
  <c r="X7" i="18" s="1"/>
  <c r="AA7" i="18"/>
  <c r="Z7" i="18" s="1"/>
  <c r="Y8" i="18"/>
  <c r="X8" i="18" s="1"/>
  <c r="AA8" i="18"/>
  <c r="Z8" i="18" s="1"/>
  <c r="V40" i="7"/>
  <c r="AA34" i="7"/>
  <c r="Z34" i="7" s="1"/>
  <c r="Y36" i="7"/>
  <c r="X36" i="7" s="1"/>
  <c r="C39" i="7"/>
  <c r="Y34" i="7"/>
  <c r="X34" i="7" s="1"/>
  <c r="AA35" i="7"/>
  <c r="Z35" i="7" s="1"/>
  <c r="AA36" i="7"/>
  <c r="Z36" i="7" s="1"/>
  <c r="Y33" i="7"/>
  <c r="X33" i="7" s="1"/>
  <c r="AA33" i="7"/>
  <c r="Z33" i="7" s="1"/>
  <c r="V39" i="7"/>
  <c r="Y35" i="7"/>
  <c r="X35" i="7" s="1"/>
  <c r="H28" i="7"/>
  <c r="H29" i="7"/>
  <c r="P39" i="7"/>
  <c r="J39" i="7"/>
  <c r="H39" i="7"/>
  <c r="Q39" i="7"/>
  <c r="I39" i="7"/>
  <c r="F39" i="7"/>
  <c r="R39" i="7"/>
  <c r="B40" i="7"/>
  <c r="U40" i="7"/>
  <c r="S40" i="7"/>
  <c r="Q40" i="7"/>
  <c r="M40" i="7"/>
  <c r="K40" i="7"/>
  <c r="I40" i="7"/>
  <c r="D40" i="7"/>
  <c r="O40" i="7"/>
  <c r="G40" i="7"/>
  <c r="H40" i="7"/>
  <c r="L40" i="7"/>
  <c r="E40" i="7"/>
  <c r="N40" i="7"/>
  <c r="U39" i="7"/>
  <c r="T39" i="7"/>
  <c r="S39" i="7"/>
  <c r="O39" i="7"/>
  <c r="N39" i="7"/>
  <c r="M39" i="7"/>
  <c r="L39" i="7"/>
  <c r="K39" i="7"/>
  <c r="B39" i="7"/>
  <c r="F40" i="7"/>
  <c r="C40" i="7"/>
  <c r="G39" i="7"/>
  <c r="T40" i="7"/>
  <c r="E39" i="7"/>
  <c r="D39" i="7"/>
  <c r="P40" i="7"/>
  <c r="R40" i="7"/>
  <c r="J40" i="7"/>
  <c r="I29" i="7"/>
  <c r="I28" i="7"/>
  <c r="K27" i="7"/>
  <c r="H27" i="7"/>
  <c r="I27" i="7"/>
  <c r="J28" i="7"/>
  <c r="J26" i="7"/>
  <c r="K26" i="7"/>
  <c r="I26" i="7"/>
  <c r="H26" i="7"/>
  <c r="J27" i="7"/>
  <c r="K28" i="7"/>
  <c r="K29" i="7"/>
  <c r="J29" i="7"/>
  <c r="I30" i="7" l="1"/>
  <c r="H30" i="7"/>
  <c r="K30" i="7"/>
  <c r="J30" i="7"/>
  <c r="Y40" i="7"/>
  <c r="X40" i="7" s="1"/>
  <c r="AA40" i="7"/>
  <c r="Z40" i="7" s="1"/>
  <c r="AA39" i="7"/>
  <c r="Z39" i="7" s="1"/>
  <c r="Y39" i="7"/>
  <c r="X39" i="7" s="1"/>
  <c r="A33" i="7" l="1"/>
  <c r="A34" i="7" l="1"/>
  <c r="A35" i="7" l="1"/>
  <c r="A36" i="7" l="1"/>
  <c r="V41" i="7" l="1"/>
  <c r="I41" i="7" l="1"/>
  <c r="N41" i="7"/>
  <c r="S41" i="7"/>
  <c r="F41" i="7"/>
  <c r="Q41" i="7"/>
  <c r="E41" i="7"/>
  <c r="H41" i="7"/>
  <c r="J41" i="7"/>
  <c r="B41" i="7"/>
  <c r="L41" i="7"/>
  <c r="K41" i="7"/>
  <c r="C41" i="7"/>
  <c r="O41" i="7"/>
  <c r="G41" i="7"/>
  <c r="P41" i="7"/>
  <c r="M41" i="7"/>
  <c r="D41" i="7"/>
  <c r="U41" i="7"/>
  <c r="R41" i="7"/>
  <c r="T41" i="7"/>
  <c r="AA41" i="7" l="1"/>
  <c r="Z41" i="7" s="1"/>
  <c r="Y41" i="7"/>
  <c r="X41" i="7" s="1"/>
  <c r="Y115" i="27" l="1"/>
  <c r="Y62" i="27"/>
  <c r="Y33" i="27"/>
  <c r="Y38" i="27"/>
  <c r="X21" i="27"/>
  <c r="X30" i="27"/>
  <c r="X54" i="27"/>
  <c r="X62" i="27"/>
  <c r="X86" i="27"/>
  <c r="X94" i="27"/>
  <c r="X120" i="27"/>
  <c r="X128" i="27"/>
  <c r="X22" i="27"/>
  <c r="X31" i="27"/>
  <c r="X55" i="27"/>
  <c r="X63" i="27"/>
  <c r="X87" i="27"/>
  <c r="X95" i="27"/>
  <c r="X121" i="27"/>
  <c r="X129" i="27"/>
  <c r="Y18" i="27"/>
  <c r="Y27" i="27"/>
  <c r="Y51" i="27"/>
  <c r="Y59" i="27"/>
  <c r="Y83" i="27"/>
  <c r="Y91" i="27"/>
  <c r="Y117" i="27"/>
  <c r="Y125" i="27"/>
  <c r="X11" i="27"/>
  <c r="X19" i="27"/>
  <c r="X44" i="27"/>
  <c r="X52" i="27"/>
  <c r="X76" i="27"/>
  <c r="X84" i="27"/>
  <c r="X110" i="27"/>
  <c r="X118" i="27"/>
  <c r="Y11" i="27"/>
  <c r="Y36" i="27"/>
  <c r="Y44" i="27"/>
  <c r="Y68" i="27"/>
  <c r="Y76" i="27"/>
  <c r="Y110" i="27"/>
  <c r="Y108" i="27"/>
  <c r="X29" i="27"/>
  <c r="X37" i="27"/>
  <c r="X61" i="27"/>
  <c r="X69" i="27"/>
  <c r="X93" i="27"/>
  <c r="X103" i="27"/>
  <c r="X127" i="27"/>
  <c r="X97" i="27" l="1"/>
  <c r="X65" i="27"/>
  <c r="X33" i="27"/>
  <c r="Y120" i="27"/>
  <c r="Y106" i="27"/>
  <c r="Y72" i="27"/>
  <c r="Y40" i="27"/>
  <c r="Y7" i="27"/>
  <c r="X114" i="27"/>
  <c r="X80" i="27"/>
  <c r="X48" i="27"/>
  <c r="X15" i="27"/>
  <c r="Y121" i="27"/>
  <c r="Y87" i="27"/>
  <c r="Y55" i="27"/>
  <c r="Y22" i="27"/>
  <c r="X125" i="27"/>
  <c r="X91" i="27"/>
  <c r="X59" i="27"/>
  <c r="X27" i="27"/>
  <c r="X124" i="27"/>
  <c r="X90" i="27"/>
  <c r="X58" i="27"/>
  <c r="X26" i="27"/>
  <c r="Y78" i="27"/>
  <c r="Y13" i="27"/>
  <c r="S116" i="27"/>
  <c r="S112" i="27"/>
  <c r="X123" i="27"/>
  <c r="X89" i="27"/>
  <c r="X57" i="27"/>
  <c r="X25" i="27"/>
  <c r="Y96" i="27"/>
  <c r="Y64" i="27"/>
  <c r="Y32" i="27"/>
  <c r="Y116" i="27"/>
  <c r="X106" i="27"/>
  <c r="X72" i="27"/>
  <c r="X40" i="27"/>
  <c r="X7" i="27"/>
  <c r="Y113" i="27"/>
  <c r="Y79" i="27"/>
  <c r="Y47" i="27"/>
  <c r="Y14" i="27"/>
  <c r="X117" i="27"/>
  <c r="X83" i="27"/>
  <c r="X51" i="27"/>
  <c r="X18" i="27"/>
  <c r="X116" i="27"/>
  <c r="X82" i="27"/>
  <c r="X50" i="27"/>
  <c r="X17" i="27"/>
  <c r="Y93" i="27"/>
  <c r="Y8" i="27"/>
  <c r="S12" i="27"/>
  <c r="S10" i="27"/>
  <c r="S35" i="27"/>
  <c r="S50" i="27"/>
  <c r="S59" i="27"/>
  <c r="S16" i="27"/>
  <c r="S14" i="27"/>
  <c r="S39" i="27"/>
  <c r="S78" i="27"/>
  <c r="S92" i="27"/>
  <c r="S63" i="27"/>
  <c r="S20" i="27"/>
  <c r="S18" i="27"/>
  <c r="S43" i="27"/>
  <c r="S86" i="27"/>
  <c r="S80" i="27"/>
  <c r="S52" i="27"/>
  <c r="S89" i="27"/>
  <c r="S87" i="27"/>
  <c r="S25" i="27"/>
  <c r="S27" i="27"/>
  <c r="S54" i="27"/>
  <c r="S65" i="27"/>
  <c r="S56" i="27"/>
  <c r="S8" i="27"/>
  <c r="S21" i="27"/>
  <c r="S31" i="27"/>
  <c r="S93" i="27"/>
  <c r="S85" i="27"/>
  <c r="S45" i="27"/>
  <c r="S30" i="27"/>
  <c r="S70" i="27"/>
  <c r="S55" i="27"/>
  <c r="S33" i="27"/>
  <c r="S11" i="27"/>
  <c r="S90" i="27"/>
  <c r="S9" i="27"/>
  <c r="S42" i="27"/>
  <c r="S84" i="27"/>
  <c r="S41" i="27"/>
  <c r="S96" i="27"/>
  <c r="S36" i="27"/>
  <c r="S34" i="27"/>
  <c r="S72" i="27"/>
  <c r="S88" i="27"/>
  <c r="S49" i="27"/>
  <c r="S91" i="27"/>
  <c r="S40" i="27"/>
  <c r="S38" i="27"/>
  <c r="S57" i="27"/>
  <c r="S53" i="27"/>
  <c r="S97" i="27"/>
  <c r="S44" i="27"/>
  <c r="S24" i="27"/>
  <c r="S22" i="27"/>
  <c r="S74" i="27"/>
  <c r="S13" i="27"/>
  <c r="S98" i="27"/>
  <c r="S68" i="27"/>
  <c r="S62" i="27"/>
  <c r="S17" i="27"/>
  <c r="S29" i="27"/>
  <c r="S61" i="27"/>
  <c r="S79" i="27"/>
  <c r="S28" i="27"/>
  <c r="S26" i="27"/>
  <c r="S46" i="27"/>
  <c r="S76" i="27"/>
  <c r="S94" i="27"/>
  <c r="S51" i="27"/>
  <c r="S82" i="27"/>
  <c r="S73" i="27"/>
  <c r="S66" i="27"/>
  <c r="S19" i="27"/>
  <c r="S99" i="27"/>
  <c r="S60" i="27"/>
  <c r="S47" i="27"/>
  <c r="S103" i="27"/>
  <c r="S113" i="27"/>
  <c r="S105" i="27"/>
  <c r="S107" i="27"/>
  <c r="S102" i="27"/>
  <c r="S75" i="27"/>
  <c r="S5" i="27"/>
  <c r="S127" i="27"/>
  <c r="S121" i="27"/>
  <c r="S115" i="27"/>
  <c r="S110" i="27"/>
  <c r="S7" i="27"/>
  <c r="S37" i="27"/>
  <c r="S32" i="27"/>
  <c r="S111" i="27"/>
  <c r="S106" i="27"/>
  <c r="S129" i="27"/>
  <c r="S118" i="27"/>
  <c r="S69" i="27"/>
  <c r="S15" i="27"/>
  <c r="S67" i="27"/>
  <c r="S109" i="27"/>
  <c r="S126" i="27"/>
  <c r="S77" i="27"/>
  <c r="S104" i="27"/>
  <c r="S64" i="27"/>
  <c r="X119" i="27"/>
  <c r="Y92" i="27"/>
  <c r="X68" i="27"/>
  <c r="Y75" i="27"/>
  <c r="Y10" i="27"/>
  <c r="X47" i="27"/>
  <c r="X14" i="27"/>
  <c r="X112" i="27"/>
  <c r="X78" i="27"/>
  <c r="X46" i="27"/>
  <c r="Y111" i="27"/>
  <c r="Y127" i="27"/>
  <c r="Y104" i="27"/>
  <c r="Y61" i="27"/>
  <c r="Y123" i="27"/>
  <c r="S125" i="27"/>
  <c r="S119" i="27"/>
  <c r="S71" i="27"/>
  <c r="X53" i="27"/>
  <c r="Y28" i="27"/>
  <c r="Y98" i="27"/>
  <c r="X36" i="27"/>
  <c r="Y43" i="27"/>
  <c r="X79" i="27"/>
  <c r="X13" i="27"/>
  <c r="X115" i="27"/>
  <c r="X81" i="27"/>
  <c r="X49" i="27"/>
  <c r="X16" i="27"/>
  <c r="Y122" i="27"/>
  <c r="Y88" i="27"/>
  <c r="Y56" i="27"/>
  <c r="Y24" i="27"/>
  <c r="X96" i="27"/>
  <c r="X64" i="27"/>
  <c r="X32" i="27"/>
  <c r="Y128" i="27"/>
  <c r="Y105" i="27"/>
  <c r="Y71" i="27"/>
  <c r="Y39" i="27"/>
  <c r="X109" i="27"/>
  <c r="X75" i="27"/>
  <c r="X43" i="27"/>
  <c r="X10" i="27"/>
  <c r="X108" i="27"/>
  <c r="X74" i="27"/>
  <c r="X42" i="27"/>
  <c r="X9" i="27"/>
  <c r="Y86" i="27"/>
  <c r="Y53" i="27"/>
  <c r="Y17" i="27"/>
  <c r="Y81" i="27"/>
  <c r="Y90" i="27"/>
  <c r="S48" i="27"/>
  <c r="X85" i="27"/>
  <c r="X111" i="27"/>
  <c r="X77" i="27"/>
  <c r="X45" i="27"/>
  <c r="X12" i="27"/>
  <c r="Y118" i="27"/>
  <c r="Y84" i="27"/>
  <c r="Y52" i="27"/>
  <c r="Y19" i="27"/>
  <c r="X126" i="27"/>
  <c r="X92" i="27"/>
  <c r="X60" i="27"/>
  <c r="X28" i="27"/>
  <c r="Y94" i="27"/>
  <c r="Y99" i="27"/>
  <c r="Y67" i="27"/>
  <c r="Y35" i="27"/>
  <c r="X105" i="27"/>
  <c r="X71" i="27"/>
  <c r="X39" i="27"/>
  <c r="X104" i="27"/>
  <c r="X70" i="27"/>
  <c r="X38" i="27"/>
  <c r="Y70" i="27"/>
  <c r="Y37" i="27"/>
  <c r="Y65" i="27"/>
  <c r="Y74" i="27"/>
  <c r="Y25" i="27"/>
  <c r="Y119" i="27"/>
  <c r="Y41" i="27"/>
  <c r="Y103" i="27"/>
  <c r="Y30" i="27"/>
  <c r="Y34" i="27"/>
  <c r="Y69" i="27"/>
  <c r="Y57" i="27"/>
  <c r="Y9" i="27"/>
  <c r="Y12" i="27"/>
  <c r="Y46" i="27"/>
  <c r="Y50" i="27"/>
  <c r="Y85" i="27"/>
  <c r="Y73" i="27"/>
  <c r="Y26" i="27"/>
  <c r="Y45" i="27"/>
  <c r="Y97" i="27"/>
  <c r="Y66" i="27"/>
  <c r="Y107" i="27"/>
  <c r="Y21" i="27"/>
  <c r="Y89" i="27"/>
  <c r="Y42" i="27"/>
  <c r="Y77" i="27"/>
  <c r="Y16" i="27"/>
  <c r="Y29" i="27"/>
  <c r="Y82" i="27"/>
  <c r="X20" i="27"/>
  <c r="Y126" i="27"/>
  <c r="Y60" i="27"/>
  <c r="X102" i="27"/>
  <c r="Y109" i="27"/>
  <c r="X113" i="27"/>
  <c r="X107" i="27"/>
  <c r="X73" i="27"/>
  <c r="X41" i="27"/>
  <c r="X8" i="27"/>
  <c r="Y114" i="27"/>
  <c r="Y80" i="27"/>
  <c r="Y48" i="27"/>
  <c r="Y15" i="27"/>
  <c r="X122" i="27"/>
  <c r="X88" i="27"/>
  <c r="X56" i="27"/>
  <c r="X24" i="27"/>
  <c r="Y129" i="27"/>
  <c r="Y95" i="27"/>
  <c r="Y63" i="27"/>
  <c r="Y31" i="27"/>
  <c r="Y112" i="27"/>
  <c r="X99" i="27"/>
  <c r="X67" i="27"/>
  <c r="X35" i="27"/>
  <c r="Y124" i="27"/>
  <c r="X98" i="27"/>
  <c r="X66" i="27"/>
  <c r="X34" i="27"/>
  <c r="Y54" i="27"/>
  <c r="Y20" i="27"/>
  <c r="Y49" i="27"/>
  <c r="Y58" i="27"/>
  <c r="S128" i="27"/>
  <c r="T102" i="27"/>
  <c r="Y102" i="27" l="1"/>
  <c r="AA20" i="27"/>
  <c r="AA121" i="27"/>
  <c r="Y5" i="27"/>
  <c r="U117" i="27"/>
  <c r="S117" i="27"/>
  <c r="U122" i="27"/>
  <c r="S122" i="27"/>
  <c r="U114" i="27"/>
  <c r="S114" i="27"/>
  <c r="U123" i="27"/>
  <c r="S123" i="27"/>
  <c r="U83" i="27"/>
  <c r="S83" i="27"/>
  <c r="U58" i="27"/>
  <c r="S58" i="27"/>
  <c r="U81" i="27"/>
  <c r="S81" i="27"/>
  <c r="U95" i="27"/>
  <c r="S95" i="27"/>
  <c r="Z79" i="27"/>
  <c r="Z117" i="27"/>
  <c r="Z103" i="27"/>
  <c r="Z126" i="27"/>
  <c r="X5" i="27"/>
  <c r="T5" i="27"/>
  <c r="U121" i="27"/>
  <c r="U55" i="27"/>
  <c r="U91" i="27"/>
  <c r="U108" i="27"/>
  <c r="S108" i="27"/>
  <c r="U125" i="27"/>
  <c r="U47" i="27"/>
  <c r="U57" i="27"/>
  <c r="U66" i="27"/>
  <c r="U94" i="27"/>
  <c r="U10" i="27"/>
  <c r="U40" i="27"/>
  <c r="U61" i="27"/>
  <c r="U13" i="27"/>
  <c r="U30" i="27"/>
  <c r="U65" i="27"/>
  <c r="U128" i="27"/>
  <c r="U53" i="27"/>
  <c r="U34" i="27"/>
  <c r="U124" i="27"/>
  <c r="S124" i="27"/>
  <c r="U98" i="27"/>
  <c r="U90" i="27"/>
  <c r="U49" i="27"/>
  <c r="U73" i="27"/>
  <c r="U76" i="27"/>
  <c r="U74" i="27"/>
  <c r="U72" i="27"/>
  <c r="U7" i="27"/>
  <c r="U99" i="27"/>
  <c r="U45" i="27"/>
  <c r="U54" i="27"/>
  <c r="U127" i="27"/>
  <c r="U115" i="27"/>
  <c r="U107" i="27"/>
  <c r="U52" i="27"/>
  <c r="U16" i="27"/>
  <c r="U63" i="27"/>
  <c r="U36" i="27"/>
  <c r="U92" i="27"/>
  <c r="U46" i="27"/>
  <c r="U11" i="27"/>
  <c r="U41" i="27"/>
  <c r="U29" i="27"/>
  <c r="U62" i="27"/>
  <c r="U85" i="27"/>
  <c r="U27" i="27"/>
  <c r="U26" i="27"/>
  <c r="U80" i="27"/>
  <c r="U78" i="27"/>
  <c r="U75" i="27"/>
  <c r="U48" i="27"/>
  <c r="U93" i="27"/>
  <c r="U25" i="27"/>
  <c r="U113" i="27"/>
  <c r="U105" i="27"/>
  <c r="U64" i="27"/>
  <c r="U86" i="27"/>
  <c r="U33" i="27"/>
  <c r="U38" i="27"/>
  <c r="U28" i="27"/>
  <c r="U43" i="27"/>
  <c r="U12" i="27"/>
  <c r="U82" i="27"/>
  <c r="U84" i="27"/>
  <c r="U31" i="27"/>
  <c r="U87" i="27"/>
  <c r="U110" i="27"/>
  <c r="U112" i="27"/>
  <c r="U129" i="27"/>
  <c r="U77" i="27"/>
  <c r="U18" i="27"/>
  <c r="U59" i="27"/>
  <c r="U88" i="27"/>
  <c r="U79" i="27"/>
  <c r="U20" i="27"/>
  <c r="S120" i="27"/>
  <c r="U68" i="27"/>
  <c r="U42" i="27"/>
  <c r="U21" i="27"/>
  <c r="U89" i="27"/>
  <c r="U106" i="27"/>
  <c r="U126" i="27"/>
  <c r="U119" i="27"/>
  <c r="U111" i="27"/>
  <c r="U104" i="27"/>
  <c r="U15" i="27"/>
  <c r="U39" i="27"/>
  <c r="U35" i="27"/>
  <c r="U96" i="27"/>
  <c r="U24" i="27"/>
  <c r="U50" i="27"/>
  <c r="U60" i="27"/>
  <c r="U9" i="27"/>
  <c r="U8" i="27"/>
  <c r="U22" i="27"/>
  <c r="U116" i="27"/>
  <c r="U103" i="27"/>
  <c r="U37" i="27"/>
  <c r="U44" i="27"/>
  <c r="U19" i="27"/>
  <c r="U51" i="27"/>
  <c r="U14" i="27"/>
  <c r="U97" i="27"/>
  <c r="U69" i="27"/>
  <c r="U17" i="27"/>
  <c r="U70" i="27"/>
  <c r="U56" i="27"/>
  <c r="Z51" i="27" l="1"/>
  <c r="Z17" i="27"/>
  <c r="Z55" i="27"/>
  <c r="V29" i="27"/>
  <c r="T29" i="27"/>
  <c r="AA89" i="27"/>
  <c r="AA25" i="27"/>
  <c r="AA74" i="27"/>
  <c r="AA43" i="27"/>
  <c r="AA50" i="27"/>
  <c r="AA15" i="27"/>
  <c r="AA30" i="27"/>
  <c r="AA55" i="27"/>
  <c r="AA9" i="27"/>
  <c r="Z121" i="27"/>
  <c r="Z127" i="27"/>
  <c r="Z128" i="27"/>
  <c r="Z31" i="27"/>
  <c r="Z125" i="27"/>
  <c r="Z18" i="27"/>
  <c r="Z10" i="27"/>
  <c r="Z99" i="27"/>
  <c r="Z47" i="27"/>
  <c r="Z84" i="27"/>
  <c r="Z15" i="27"/>
  <c r="Z19" i="27"/>
  <c r="Z38" i="27"/>
  <c r="V110" i="27"/>
  <c r="T110" i="27"/>
  <c r="V108" i="27"/>
  <c r="T108" i="27"/>
  <c r="V125" i="27"/>
  <c r="T125" i="27"/>
  <c r="V36" i="27"/>
  <c r="T36" i="27"/>
  <c r="V69" i="27"/>
  <c r="T69" i="27"/>
  <c r="V87" i="27"/>
  <c r="T87" i="27"/>
  <c r="V39" i="27"/>
  <c r="T39" i="27"/>
  <c r="V64" i="27"/>
  <c r="T64" i="27"/>
  <c r="V34" i="27"/>
  <c r="T34" i="27"/>
  <c r="V78" i="27"/>
  <c r="T78" i="27"/>
  <c r="V38" i="27"/>
  <c r="T38" i="27"/>
  <c r="V53" i="27"/>
  <c r="T53" i="27"/>
  <c r="V24" i="27"/>
  <c r="T24" i="27"/>
  <c r="V99" i="27"/>
  <c r="T99" i="27"/>
  <c r="AA115" i="27"/>
  <c r="AA90" i="27"/>
  <c r="AA128" i="27"/>
  <c r="AA106" i="27"/>
  <c r="AA61" i="27"/>
  <c r="AA112" i="27"/>
  <c r="AA45" i="27"/>
  <c r="AA8" i="27"/>
  <c r="AA127" i="27"/>
  <c r="AA42" i="27"/>
  <c r="AA66" i="27"/>
  <c r="AA26" i="27"/>
  <c r="AA72" i="27"/>
  <c r="AA12" i="27"/>
  <c r="AA62" i="27"/>
  <c r="AA122" i="27"/>
  <c r="AA33" i="27"/>
  <c r="Z105" i="27"/>
  <c r="Z115" i="27"/>
  <c r="Z112" i="27"/>
  <c r="Z12" i="27"/>
  <c r="Z58" i="27"/>
  <c r="Z35" i="27"/>
  <c r="Z92" i="27"/>
  <c r="Z60" i="27"/>
  <c r="Z24" i="27"/>
  <c r="Z43" i="27"/>
  <c r="Z46" i="27"/>
  <c r="Z48" i="27"/>
  <c r="Z97" i="27"/>
  <c r="V119" i="27"/>
  <c r="T119" i="27"/>
  <c r="V121" i="27"/>
  <c r="T121" i="27"/>
  <c r="V113" i="27"/>
  <c r="T113" i="27"/>
  <c r="V103" i="27"/>
  <c r="T103" i="27"/>
  <c r="V74" i="27"/>
  <c r="T74" i="27"/>
  <c r="V73" i="27"/>
  <c r="T73" i="27"/>
  <c r="V83" i="27"/>
  <c r="T83" i="27"/>
  <c r="V65" i="27"/>
  <c r="T65" i="27"/>
  <c r="V97" i="27"/>
  <c r="T97" i="27"/>
  <c r="V41" i="27"/>
  <c r="T41" i="27"/>
  <c r="V63" i="27"/>
  <c r="T63" i="27"/>
  <c r="V13" i="27"/>
  <c r="T13" i="27"/>
  <c r="V43" i="27"/>
  <c r="T43" i="27"/>
  <c r="V25" i="27"/>
  <c r="T25" i="27"/>
  <c r="V58" i="27"/>
  <c r="T58" i="27"/>
  <c r="AA29" i="27"/>
  <c r="AA76" i="27"/>
  <c r="AA124" i="27"/>
  <c r="AA108" i="27"/>
  <c r="AA75" i="27"/>
  <c r="AA93" i="27"/>
  <c r="AA49" i="27"/>
  <c r="AA44" i="27"/>
  <c r="AA10" i="27"/>
  <c r="AA19" i="27"/>
  <c r="AA84" i="27"/>
  <c r="AA16" i="27"/>
  <c r="AA36" i="27"/>
  <c r="AA31" i="27"/>
  <c r="AA54" i="27"/>
  <c r="Z111" i="27"/>
  <c r="Z123" i="27"/>
  <c r="Z11" i="27"/>
  <c r="Z129" i="27"/>
  <c r="Z86" i="27"/>
  <c r="Z52" i="27"/>
  <c r="Z93" i="27"/>
  <c r="Z78" i="27"/>
  <c r="Z83" i="27"/>
  <c r="Z69" i="27"/>
  <c r="Z25" i="27"/>
  <c r="Z20" i="27"/>
  <c r="Z72" i="27"/>
  <c r="Z63" i="27"/>
  <c r="V111" i="27"/>
  <c r="T111" i="27"/>
  <c r="V105" i="27"/>
  <c r="T105" i="27"/>
  <c r="V116" i="27"/>
  <c r="T116" i="27"/>
  <c r="V107" i="27"/>
  <c r="T107" i="27"/>
  <c r="V82" i="27"/>
  <c r="T82" i="27"/>
  <c r="V30" i="27"/>
  <c r="T30" i="27"/>
  <c r="V48" i="27"/>
  <c r="T48" i="27"/>
  <c r="V85" i="27"/>
  <c r="T85" i="27"/>
  <c r="V93" i="27"/>
  <c r="T93" i="27"/>
  <c r="V26" i="27"/>
  <c r="T26" i="27"/>
  <c r="V33" i="27"/>
  <c r="T33" i="27"/>
  <c r="V76" i="27"/>
  <c r="T76" i="27"/>
  <c r="V19" i="27"/>
  <c r="T19" i="27"/>
  <c r="V27" i="27"/>
  <c r="T27" i="27"/>
  <c r="V86" i="27"/>
  <c r="T86" i="27"/>
  <c r="AA95" i="27"/>
  <c r="AA13" i="27"/>
  <c r="AA117" i="27"/>
  <c r="AA14" i="27"/>
  <c r="AA129" i="27"/>
  <c r="AA60" i="27"/>
  <c r="AA27" i="27"/>
  <c r="AA81" i="27"/>
  <c r="AA85" i="27"/>
  <c r="AA77" i="27"/>
  <c r="AA28" i="27"/>
  <c r="AA83" i="27"/>
  <c r="AA88" i="27"/>
  <c r="AA68" i="27"/>
  <c r="Z14" i="27"/>
  <c r="U118" i="27"/>
  <c r="U67" i="27"/>
  <c r="Z75" i="27"/>
  <c r="Z42" i="27"/>
  <c r="Z30" i="27"/>
  <c r="Z113" i="27"/>
  <c r="Z34" i="27"/>
  <c r="Z104" i="27"/>
  <c r="Z90" i="27"/>
  <c r="Z95" i="27"/>
  <c r="Z91" i="27"/>
  <c r="Z13" i="27"/>
  <c r="Z59" i="27"/>
  <c r="Z28" i="27"/>
  <c r="Z40" i="27"/>
  <c r="Z64" i="27"/>
  <c r="V127" i="27"/>
  <c r="T127" i="27"/>
  <c r="V129" i="27"/>
  <c r="T129" i="27"/>
  <c r="V106" i="27"/>
  <c r="T106" i="27"/>
  <c r="V122" i="27"/>
  <c r="T122" i="27"/>
  <c r="V20" i="27"/>
  <c r="T20" i="27"/>
  <c r="V10" i="27"/>
  <c r="T10" i="27"/>
  <c r="V68" i="27"/>
  <c r="T68" i="27"/>
  <c r="V80" i="27"/>
  <c r="T80" i="27"/>
  <c r="V98" i="27"/>
  <c r="T98" i="27"/>
  <c r="V8" i="27"/>
  <c r="T8" i="27"/>
  <c r="V12" i="27"/>
  <c r="T12" i="27"/>
  <c r="T118" i="27"/>
  <c r="T67" i="27"/>
  <c r="V77" i="27"/>
  <c r="T77" i="27"/>
  <c r="V55" i="27"/>
  <c r="T55" i="27"/>
  <c r="V51" i="27"/>
  <c r="T51" i="27"/>
  <c r="AA105" i="27"/>
  <c r="AA47" i="27"/>
  <c r="AA116" i="27"/>
  <c r="AA39" i="27"/>
  <c r="AA113" i="27"/>
  <c r="AA38" i="27"/>
  <c r="AA65" i="27"/>
  <c r="AA51" i="27"/>
  <c r="AA21" i="27"/>
  <c r="AA17" i="27"/>
  <c r="AA11" i="27"/>
  <c r="AA78" i="27"/>
  <c r="Z85" i="27"/>
  <c r="Z36" i="27"/>
  <c r="Z41" i="27"/>
  <c r="Z8" i="27"/>
  <c r="V123" i="27"/>
  <c r="T123" i="27"/>
  <c r="V40" i="27"/>
  <c r="T40" i="27"/>
  <c r="V31" i="27"/>
  <c r="T31" i="27"/>
  <c r="V17" i="27"/>
  <c r="T17" i="27"/>
  <c r="V35" i="27"/>
  <c r="T35" i="27"/>
  <c r="U71" i="27"/>
  <c r="U120" i="27"/>
  <c r="Z107" i="27"/>
  <c r="Z54" i="27"/>
  <c r="Z65" i="27"/>
  <c r="Z124" i="27"/>
  <c r="Z33" i="27"/>
  <c r="Z37" i="27"/>
  <c r="Z56" i="27"/>
  <c r="Z53" i="27"/>
  <c r="Z9" i="27"/>
  <c r="Z70" i="27"/>
  <c r="Z27" i="27"/>
  <c r="Z80" i="27"/>
  <c r="Z16" i="27"/>
  <c r="Z22" i="27"/>
  <c r="V126" i="27"/>
  <c r="T126" i="27"/>
  <c r="V117" i="27"/>
  <c r="T117" i="27"/>
  <c r="V124" i="27"/>
  <c r="T124" i="27"/>
  <c r="V44" i="27"/>
  <c r="T44" i="27"/>
  <c r="V45" i="27"/>
  <c r="T45" i="27"/>
  <c r="V16" i="27"/>
  <c r="T16" i="27"/>
  <c r="V75" i="27"/>
  <c r="T75" i="27"/>
  <c r="V11" i="27"/>
  <c r="T11" i="27"/>
  <c r="V15" i="27"/>
  <c r="T15" i="27"/>
  <c r="V81" i="27"/>
  <c r="T81" i="27"/>
  <c r="T32" i="27"/>
  <c r="T109" i="27"/>
  <c r="V56" i="27"/>
  <c r="T56" i="27"/>
  <c r="V60" i="27"/>
  <c r="T60" i="27"/>
  <c r="T120" i="27"/>
  <c r="T71" i="27"/>
  <c r="AA107" i="27"/>
  <c r="AA126" i="27"/>
  <c r="AA87" i="27"/>
  <c r="AA69" i="27"/>
  <c r="AA111" i="27"/>
  <c r="AA22" i="27"/>
  <c r="AA104" i="27"/>
  <c r="AA91" i="27"/>
  <c r="AA70" i="27"/>
  <c r="AA35" i="27"/>
  <c r="AA34" i="27"/>
  <c r="AA59" i="27"/>
  <c r="AA82" i="27"/>
  <c r="U109" i="27"/>
  <c r="U32" i="27"/>
  <c r="Z57" i="27"/>
  <c r="Z61" i="27"/>
  <c r="V95" i="27"/>
  <c r="T95" i="27"/>
  <c r="V94" i="27"/>
  <c r="T94" i="27"/>
  <c r="V9" i="27"/>
  <c r="T9" i="27"/>
  <c r="V79" i="27"/>
  <c r="T79" i="27"/>
  <c r="V59" i="27"/>
  <c r="T59" i="27"/>
  <c r="V96" i="27"/>
  <c r="T96" i="27"/>
  <c r="V70" i="27"/>
  <c r="T70" i="27"/>
  <c r="V47" i="27"/>
  <c r="T47" i="27"/>
  <c r="Z50" i="27"/>
  <c r="Z116" i="27"/>
  <c r="Z122" i="27"/>
  <c r="Z68" i="27"/>
  <c r="Z108" i="27"/>
  <c r="Z87" i="27"/>
  <c r="Z94" i="27"/>
  <c r="Z114" i="27"/>
  <c r="Z29" i="27"/>
  <c r="Z76" i="27"/>
  <c r="Z49" i="27"/>
  <c r="Z7" i="27"/>
  <c r="Z45" i="27"/>
  <c r="Z89" i="27"/>
  <c r="Z26" i="27"/>
  <c r="V21" i="27"/>
  <c r="T21" i="27"/>
  <c r="V128" i="27"/>
  <c r="T128" i="27"/>
  <c r="V115" i="27"/>
  <c r="T115" i="27"/>
  <c r="V104" i="27"/>
  <c r="T104" i="27"/>
  <c r="T114" i="27"/>
  <c r="V114" i="27"/>
  <c r="V91" i="27"/>
  <c r="T91" i="27"/>
  <c r="V46" i="27"/>
  <c r="T46" i="27"/>
  <c r="V28" i="27"/>
  <c r="T28" i="27"/>
  <c r="V49" i="27"/>
  <c r="T49" i="27"/>
  <c r="V22" i="27"/>
  <c r="T22" i="27"/>
  <c r="V66" i="27"/>
  <c r="T66" i="27"/>
  <c r="V54" i="27"/>
  <c r="T54" i="27"/>
  <c r="V90" i="27"/>
  <c r="T90" i="27"/>
  <c r="V84" i="27"/>
  <c r="T84" i="27"/>
  <c r="V57" i="27"/>
  <c r="T57" i="27"/>
  <c r="AA123" i="27"/>
  <c r="AA99" i="27"/>
  <c r="AA86" i="27"/>
  <c r="AA63" i="27"/>
  <c r="AA92" i="27"/>
  <c r="AA103" i="27"/>
  <c r="AA7" i="27"/>
  <c r="AA114" i="27"/>
  <c r="AA58" i="27"/>
  <c r="AA64" i="27"/>
  <c r="AA52" i="27"/>
  <c r="AA94" i="27"/>
  <c r="AA57" i="27"/>
  <c r="AA73" i="27"/>
  <c r="Z119" i="27"/>
  <c r="Z110" i="27"/>
  <c r="Z77" i="27"/>
  <c r="Z62" i="27"/>
  <c r="Z44" i="27"/>
  <c r="Z74" i="27"/>
  <c r="Z81" i="27"/>
  <c r="Z66" i="27"/>
  <c r="Z82" i="27"/>
  <c r="Z21" i="27"/>
  <c r="Z88" i="27"/>
  <c r="Z39" i="27"/>
  <c r="Z98" i="27"/>
  <c r="Z73" i="27"/>
  <c r="V52" i="27"/>
  <c r="T52" i="27"/>
  <c r="V14" i="27"/>
  <c r="T14" i="27"/>
  <c r="V62" i="27"/>
  <c r="T62" i="27"/>
  <c r="V112" i="27"/>
  <c r="T112" i="27"/>
  <c r="V72" i="27"/>
  <c r="T72" i="27"/>
  <c r="V7" i="27"/>
  <c r="T7" i="27"/>
  <c r="V61" i="27"/>
  <c r="T61" i="27"/>
  <c r="V42" i="27"/>
  <c r="T42" i="27"/>
  <c r="V92" i="27"/>
  <c r="T92" i="27"/>
  <c r="V18" i="27"/>
  <c r="T18" i="27"/>
  <c r="V88" i="27"/>
  <c r="T88" i="27"/>
  <c r="V89" i="27"/>
  <c r="T89" i="27"/>
  <c r="V50" i="27"/>
  <c r="T50" i="27"/>
  <c r="V37" i="27"/>
  <c r="T37" i="27"/>
  <c r="AA110" i="27"/>
  <c r="AA56" i="27"/>
  <c r="AA37" i="27"/>
  <c r="AA18" i="27"/>
  <c r="AA53" i="27"/>
  <c r="AA80" i="27"/>
  <c r="AA119" i="27"/>
  <c r="AA24" i="27"/>
  <c r="AA125" i="27"/>
  <c r="AA41" i="27"/>
  <c r="AA46" i="27"/>
  <c r="AA79" i="27"/>
  <c r="AA40" i="27"/>
  <c r="AA98" i="27"/>
  <c r="AA97" i="27"/>
  <c r="AA48" i="27"/>
  <c r="Z106" i="27" l="1"/>
  <c r="V109" i="27"/>
  <c r="V32" i="27"/>
  <c r="Z67" i="27"/>
  <c r="Z118" i="27"/>
  <c r="V71" i="27"/>
  <c r="V120" i="27"/>
  <c r="Z120" i="27"/>
  <c r="Z71" i="27"/>
  <c r="Z109" i="27"/>
  <c r="Z32" i="27"/>
  <c r="V67" i="27"/>
  <c r="V118" i="27"/>
  <c r="AA67" i="27"/>
  <c r="AA118" i="27"/>
  <c r="AA71" i="27"/>
  <c r="AA120" i="27"/>
  <c r="AA32" i="27"/>
  <c r="AA109" i="27"/>
  <c r="U19" i="26"/>
  <c r="T19" i="26"/>
  <c r="S19" i="26"/>
  <c r="R19" i="26"/>
  <c r="Q19" i="26"/>
  <c r="P19" i="26"/>
  <c r="O19" i="26"/>
  <c r="N19" i="26"/>
  <c r="M19" i="26"/>
  <c r="U18" i="26"/>
  <c r="T18" i="26"/>
  <c r="S18" i="26"/>
  <c r="R18" i="26"/>
  <c r="Q18" i="26"/>
  <c r="P18" i="26"/>
  <c r="O18" i="26"/>
  <c r="N18" i="26"/>
  <c r="M18" i="26"/>
  <c r="U17" i="26"/>
  <c r="T17" i="26"/>
  <c r="S17" i="26"/>
  <c r="R17" i="26"/>
  <c r="Q17" i="26"/>
  <c r="P17" i="26"/>
  <c r="O17" i="26"/>
  <c r="N17" i="26"/>
  <c r="M17" i="26"/>
  <c r="U16" i="26"/>
  <c r="T16" i="26"/>
  <c r="S16" i="26"/>
  <c r="R16" i="26"/>
  <c r="Q16" i="26"/>
  <c r="P16" i="26"/>
  <c r="O16" i="26"/>
  <c r="N16" i="26"/>
  <c r="M16" i="26"/>
  <c r="U15" i="26"/>
  <c r="T15" i="26"/>
  <c r="S15" i="26"/>
  <c r="R15" i="26"/>
  <c r="Q15" i="26"/>
  <c r="P15" i="26"/>
  <c r="O15" i="26"/>
  <c r="N15" i="26"/>
  <c r="M15" i="26"/>
  <c r="U14" i="26"/>
  <c r="T14" i="26"/>
  <c r="S14" i="26"/>
  <c r="R14" i="26"/>
  <c r="Q14" i="26"/>
  <c r="P14" i="26"/>
  <c r="O14" i="26"/>
  <c r="N14" i="26"/>
  <c r="M14" i="26"/>
  <c r="U13" i="26"/>
  <c r="T13" i="26"/>
  <c r="S13" i="26"/>
  <c r="R13" i="26"/>
  <c r="Q13" i="26"/>
  <c r="P13" i="26"/>
  <c r="O13" i="26"/>
  <c r="N13" i="26"/>
  <c r="M13" i="26"/>
  <c r="U12" i="26"/>
  <c r="T12" i="26"/>
  <c r="S12" i="26"/>
  <c r="R12" i="26"/>
  <c r="Q12" i="26"/>
  <c r="P12" i="26"/>
  <c r="O12" i="26"/>
  <c r="N12" i="26"/>
  <c r="M12" i="26"/>
  <c r="U11" i="26"/>
  <c r="R11" i="26"/>
  <c r="P11" i="26"/>
  <c r="M11" i="26"/>
  <c r="T10" i="26"/>
  <c r="S10" i="26"/>
  <c r="Q10" i="26"/>
  <c r="O10" i="26"/>
  <c r="N10" i="26"/>
  <c r="L19" i="26"/>
  <c r="L18" i="26"/>
  <c r="L17" i="26"/>
  <c r="L16" i="26"/>
  <c r="L15" i="26"/>
  <c r="L14" i="26"/>
  <c r="L13" i="26"/>
  <c r="L12" i="26"/>
  <c r="L11" i="26"/>
  <c r="G19" i="26"/>
  <c r="B19" i="26"/>
  <c r="C19" i="26"/>
  <c r="F19" i="26"/>
  <c r="E19" i="26"/>
  <c r="G18" i="26"/>
  <c r="B18" i="26"/>
  <c r="C18" i="26"/>
  <c r="F18" i="26"/>
  <c r="E18" i="26"/>
  <c r="G17" i="26"/>
  <c r="B17" i="26"/>
  <c r="C17" i="26"/>
  <c r="F17" i="26"/>
  <c r="E17" i="26"/>
  <c r="G16" i="26"/>
  <c r="B16" i="26"/>
  <c r="C16" i="26"/>
  <c r="F16" i="26"/>
  <c r="E16" i="26"/>
  <c r="G15" i="26"/>
  <c r="B15" i="26"/>
  <c r="C15" i="26"/>
  <c r="F15" i="26"/>
  <c r="E15" i="26"/>
  <c r="G14" i="26"/>
  <c r="B14" i="26"/>
  <c r="C14" i="26"/>
  <c r="F14" i="26"/>
  <c r="E14" i="26"/>
  <c r="G13" i="26"/>
  <c r="B13" i="26"/>
  <c r="C13" i="26"/>
  <c r="F13" i="26"/>
  <c r="E13" i="26"/>
  <c r="G12" i="26"/>
  <c r="B12" i="26"/>
  <c r="C12" i="26"/>
  <c r="F12" i="26"/>
  <c r="E12" i="26"/>
  <c r="G11" i="26"/>
  <c r="B11" i="26"/>
  <c r="F11" i="26"/>
  <c r="E11" i="26"/>
  <c r="B10" i="26"/>
  <c r="C10" i="26"/>
  <c r="D19" i="26"/>
  <c r="D18" i="26"/>
  <c r="D17" i="26"/>
  <c r="D16" i="26"/>
  <c r="D15" i="26"/>
  <c r="D14" i="26"/>
  <c r="D13" i="26"/>
  <c r="D12" i="26"/>
  <c r="D11" i="26"/>
  <c r="A21" i="26"/>
  <c r="A19" i="26"/>
  <c r="A18" i="26"/>
  <c r="A17" i="26"/>
  <c r="A16" i="26"/>
  <c r="A15" i="26"/>
  <c r="A14" i="26"/>
  <c r="A13" i="26"/>
  <c r="A12" i="26"/>
  <c r="A11" i="26"/>
  <c r="A10" i="26"/>
  <c r="N22" i="26" l="1"/>
  <c r="N11" i="26"/>
  <c r="B22" i="26"/>
  <c r="D22" i="26"/>
  <c r="D10" i="26"/>
  <c r="C22" i="26"/>
  <c r="C11" i="26"/>
  <c r="P22" i="26"/>
  <c r="P10" i="26"/>
  <c r="O22" i="26"/>
  <c r="O11" i="26"/>
  <c r="E22" i="26"/>
  <c r="E10" i="26"/>
  <c r="U22" i="26"/>
  <c r="U10" i="26"/>
  <c r="G22" i="26"/>
  <c r="G10" i="26"/>
  <c r="R22" i="26"/>
  <c r="R10" i="26"/>
  <c r="L22" i="26"/>
  <c r="L10" i="26"/>
  <c r="M22" i="26"/>
  <c r="M10" i="26"/>
  <c r="T22" i="26"/>
  <c r="T11" i="26"/>
  <c r="F22" i="26"/>
  <c r="F10" i="26"/>
  <c r="Q22" i="26"/>
  <c r="Q11" i="26"/>
  <c r="S22" i="26"/>
  <c r="S11" i="26"/>
  <c r="V47" i="15" l="1"/>
  <c r="U47" i="15"/>
  <c r="T47" i="15"/>
  <c r="S47" i="15"/>
  <c r="R47" i="15"/>
  <c r="Q47" i="15"/>
  <c r="P47" i="15"/>
  <c r="O47" i="15"/>
  <c r="N47" i="15"/>
  <c r="M47" i="15"/>
  <c r="L47" i="15"/>
  <c r="K47" i="15"/>
  <c r="J47" i="15"/>
  <c r="I47" i="15"/>
  <c r="H47" i="15"/>
  <c r="G47" i="15"/>
  <c r="F47" i="15"/>
  <c r="E47" i="15"/>
  <c r="D47" i="15"/>
  <c r="C47" i="15"/>
  <c r="B47" i="15"/>
  <c r="V46" i="15"/>
  <c r="U46" i="15"/>
  <c r="T46" i="15"/>
  <c r="S46" i="15"/>
  <c r="R46" i="15"/>
  <c r="Q46" i="15"/>
  <c r="P46" i="15"/>
  <c r="O46" i="15"/>
  <c r="N46" i="15"/>
  <c r="M46" i="15"/>
  <c r="L46" i="15"/>
  <c r="K46" i="15"/>
  <c r="J46" i="15"/>
  <c r="I46" i="15"/>
  <c r="H46" i="15"/>
  <c r="G46" i="15"/>
  <c r="F46" i="15"/>
  <c r="E46" i="15"/>
  <c r="D46" i="15"/>
  <c r="C46" i="15"/>
  <c r="B46" i="15"/>
  <c r="V45" i="15"/>
  <c r="U45" i="15"/>
  <c r="T45" i="15"/>
  <c r="S45" i="15"/>
  <c r="R45" i="15"/>
  <c r="Q45" i="15"/>
  <c r="P45" i="15"/>
  <c r="O45" i="15"/>
  <c r="N45" i="15"/>
  <c r="M45" i="15"/>
  <c r="L45" i="15"/>
  <c r="K45" i="15"/>
  <c r="J45" i="15"/>
  <c r="I45" i="15"/>
  <c r="H45" i="15"/>
  <c r="G45" i="15"/>
  <c r="F45" i="15"/>
  <c r="E45" i="15"/>
  <c r="D45" i="15"/>
  <c r="C45" i="15"/>
  <c r="B45" i="15"/>
  <c r="V44" i="15"/>
  <c r="U44" i="15"/>
  <c r="T44" i="15"/>
  <c r="S44" i="15"/>
  <c r="R44" i="15"/>
  <c r="Q44" i="15"/>
  <c r="P44" i="15"/>
  <c r="O44" i="15"/>
  <c r="N44" i="15"/>
  <c r="M44" i="15"/>
  <c r="L44" i="15"/>
  <c r="K44" i="15"/>
  <c r="J44" i="15"/>
  <c r="I44" i="15"/>
  <c r="H44" i="15"/>
  <c r="G44" i="15"/>
  <c r="F44" i="15"/>
  <c r="E44" i="15"/>
  <c r="D44" i="15"/>
  <c r="C44" i="15"/>
  <c r="B44" i="15"/>
  <c r="V43" i="15"/>
  <c r="U43" i="15"/>
  <c r="T43" i="15"/>
  <c r="S43" i="15"/>
  <c r="R43" i="15"/>
  <c r="Q43" i="15"/>
  <c r="P43" i="15"/>
  <c r="O43" i="15"/>
  <c r="N43" i="15"/>
  <c r="M43" i="15"/>
  <c r="L43" i="15"/>
  <c r="K43" i="15"/>
  <c r="J43" i="15"/>
  <c r="I43" i="15"/>
  <c r="H43" i="15"/>
  <c r="G43" i="15"/>
  <c r="F43" i="15"/>
  <c r="E43" i="15"/>
  <c r="D43" i="15"/>
  <c r="C43" i="15"/>
  <c r="B43" i="15"/>
  <c r="V42" i="15"/>
  <c r="U42" i="15"/>
  <c r="T42" i="15"/>
  <c r="S42" i="15"/>
  <c r="R42" i="15"/>
  <c r="Q42" i="15"/>
  <c r="P42" i="15"/>
  <c r="O42" i="15"/>
  <c r="N42" i="15"/>
  <c r="M42" i="15"/>
  <c r="L42" i="15"/>
  <c r="K42" i="15"/>
  <c r="J42" i="15"/>
  <c r="I42" i="15"/>
  <c r="H42" i="15"/>
  <c r="G42" i="15"/>
  <c r="F42" i="15"/>
  <c r="E42" i="15"/>
  <c r="D42" i="15"/>
  <c r="C42" i="15"/>
  <c r="B42" i="15"/>
  <c r="K41" i="15"/>
  <c r="H41" i="15"/>
  <c r="J41" i="15"/>
  <c r="I41" i="15"/>
  <c r="V41" i="15"/>
  <c r="F41" i="15"/>
  <c r="E41" i="15"/>
  <c r="T41" i="15"/>
  <c r="S41" i="15"/>
  <c r="R41" i="15"/>
  <c r="Q41" i="15"/>
  <c r="C41" i="15"/>
  <c r="P41" i="15"/>
  <c r="O41" i="15"/>
  <c r="B41" i="15"/>
  <c r="G41" i="15"/>
  <c r="M41" i="15"/>
  <c r="L41" i="15"/>
  <c r="V30" i="15"/>
  <c r="U30" i="15"/>
  <c r="T30" i="15"/>
  <c r="S30" i="15"/>
  <c r="R30" i="15"/>
  <c r="Q30" i="15"/>
  <c r="P30" i="15"/>
  <c r="O30" i="15"/>
  <c r="N30" i="15"/>
  <c r="M30" i="15"/>
  <c r="L30" i="15"/>
  <c r="K30" i="15"/>
  <c r="J30" i="15"/>
  <c r="I30" i="15"/>
  <c r="H30" i="15"/>
  <c r="G30" i="15"/>
  <c r="F30" i="15"/>
  <c r="E30" i="15"/>
  <c r="D30" i="15"/>
  <c r="C30" i="15"/>
  <c r="B30" i="15"/>
  <c r="V29" i="15"/>
  <c r="U29" i="15"/>
  <c r="T29" i="15"/>
  <c r="S29" i="15"/>
  <c r="R29" i="15"/>
  <c r="Q29" i="15"/>
  <c r="P29" i="15"/>
  <c r="O29" i="15"/>
  <c r="N29" i="15"/>
  <c r="M29" i="15"/>
  <c r="L29" i="15"/>
  <c r="K29" i="15"/>
  <c r="J29" i="15"/>
  <c r="I29" i="15"/>
  <c r="H29" i="15"/>
  <c r="G29" i="15"/>
  <c r="F29" i="15"/>
  <c r="E29" i="15"/>
  <c r="D29" i="15"/>
  <c r="C29" i="15"/>
  <c r="B29" i="15"/>
  <c r="V28" i="15"/>
  <c r="U28" i="15"/>
  <c r="T28" i="15"/>
  <c r="S28" i="15"/>
  <c r="R28" i="15"/>
  <c r="Q28" i="15"/>
  <c r="P28" i="15"/>
  <c r="O28" i="15"/>
  <c r="N28" i="15"/>
  <c r="M28" i="15"/>
  <c r="L28" i="15"/>
  <c r="K28" i="15"/>
  <c r="J28" i="15"/>
  <c r="I28" i="15"/>
  <c r="H28" i="15"/>
  <c r="G28" i="15"/>
  <c r="F28" i="15"/>
  <c r="E28" i="15"/>
  <c r="D28" i="15"/>
  <c r="C28" i="15"/>
  <c r="B28" i="15"/>
  <c r="V27" i="15"/>
  <c r="U27" i="15"/>
  <c r="T27" i="15"/>
  <c r="S27" i="15"/>
  <c r="R27" i="15"/>
  <c r="Q27" i="15"/>
  <c r="P27" i="15"/>
  <c r="O27" i="15"/>
  <c r="N27" i="15"/>
  <c r="M27" i="15"/>
  <c r="L27" i="15"/>
  <c r="K27" i="15"/>
  <c r="J27" i="15"/>
  <c r="I27" i="15"/>
  <c r="H27" i="15"/>
  <c r="G27" i="15"/>
  <c r="F27" i="15"/>
  <c r="E27" i="15"/>
  <c r="D27" i="15"/>
  <c r="C27" i="15"/>
  <c r="B27" i="15"/>
  <c r="V26" i="15"/>
  <c r="U26" i="15"/>
  <c r="T26" i="15"/>
  <c r="S26" i="15"/>
  <c r="R26" i="15"/>
  <c r="Q26" i="15"/>
  <c r="P26" i="15"/>
  <c r="O26" i="15"/>
  <c r="N26" i="15"/>
  <c r="M26" i="15"/>
  <c r="L26" i="15"/>
  <c r="K26" i="15"/>
  <c r="J26" i="15"/>
  <c r="I26" i="15"/>
  <c r="H26" i="15"/>
  <c r="G26" i="15"/>
  <c r="F26" i="15"/>
  <c r="E26" i="15"/>
  <c r="D26" i="15"/>
  <c r="C26" i="15"/>
  <c r="B26" i="15"/>
  <c r="V25" i="15"/>
  <c r="U25" i="15"/>
  <c r="T25" i="15"/>
  <c r="S25" i="15"/>
  <c r="R25" i="15"/>
  <c r="Q25" i="15"/>
  <c r="P25" i="15"/>
  <c r="O25" i="15"/>
  <c r="N25" i="15"/>
  <c r="M25" i="15"/>
  <c r="L25" i="15"/>
  <c r="K25" i="15"/>
  <c r="J25" i="15"/>
  <c r="I25" i="15"/>
  <c r="H25" i="15"/>
  <c r="G25" i="15"/>
  <c r="F25" i="15"/>
  <c r="E25" i="15"/>
  <c r="D25" i="15"/>
  <c r="C25" i="15"/>
  <c r="B25" i="15"/>
  <c r="L24" i="15"/>
  <c r="M24" i="15"/>
  <c r="G24" i="15"/>
  <c r="K24" i="15"/>
  <c r="H24" i="15"/>
  <c r="J24" i="15"/>
  <c r="I24" i="15"/>
  <c r="V24" i="15"/>
  <c r="F24" i="15"/>
  <c r="U24" i="15"/>
  <c r="E24" i="15"/>
  <c r="D24" i="15"/>
  <c r="T24" i="15"/>
  <c r="S24" i="15"/>
  <c r="R24" i="15"/>
  <c r="Q24" i="15"/>
  <c r="C24" i="15"/>
  <c r="P24" i="15"/>
  <c r="O24" i="15"/>
  <c r="N24" i="15"/>
  <c r="B24" i="15"/>
  <c r="AA44" i="15" l="1"/>
  <c r="Z44" i="15" s="1"/>
  <c r="Y44" i="15"/>
  <c r="X44" i="15" s="1"/>
  <c r="Y43" i="15"/>
  <c r="X43" i="15" s="1"/>
  <c r="AA43" i="15"/>
  <c r="Z43" i="15" s="1"/>
  <c r="AA24" i="15"/>
  <c r="Z24" i="15" s="1"/>
  <c r="Y24" i="15"/>
  <c r="X24" i="15" s="1"/>
  <c r="Y25" i="15"/>
  <c r="X25" i="15" s="1"/>
  <c r="AA25" i="15"/>
  <c r="Z25" i="15" s="1"/>
  <c r="AA45" i="15"/>
  <c r="Z45" i="15" s="1"/>
  <c r="Y45" i="15"/>
  <c r="X45" i="15" s="1"/>
  <c r="Y46" i="15"/>
  <c r="X46" i="15" s="1"/>
  <c r="AA46" i="15"/>
  <c r="Z46" i="15" s="1"/>
  <c r="AA30" i="15"/>
  <c r="Z30" i="15" s="1"/>
  <c r="Y30" i="15"/>
  <c r="X30" i="15" s="1"/>
  <c r="N33" i="15"/>
  <c r="N41" i="15"/>
  <c r="AA27" i="15"/>
  <c r="Z27" i="15" s="1"/>
  <c r="Y27" i="15"/>
  <c r="X27" i="15" s="1"/>
  <c r="Y47" i="15"/>
  <c r="X47" i="15" s="1"/>
  <c r="AA47" i="15"/>
  <c r="Z47" i="15" s="1"/>
  <c r="Y42" i="15"/>
  <c r="X42" i="15" s="1"/>
  <c r="AA42" i="15"/>
  <c r="Z42" i="15" s="1"/>
  <c r="AA28" i="15"/>
  <c r="Z28" i="15" s="1"/>
  <c r="Y28" i="15"/>
  <c r="X28" i="15" s="1"/>
  <c r="D33" i="15"/>
  <c r="D41" i="15"/>
  <c r="U33" i="15"/>
  <c r="U41" i="15"/>
  <c r="Y26" i="15"/>
  <c r="X26" i="15" s="1"/>
  <c r="AA26" i="15"/>
  <c r="Z26" i="15" s="1"/>
  <c r="AA29" i="15"/>
  <c r="Z29" i="15" s="1"/>
  <c r="Y29" i="15"/>
  <c r="X29" i="15" s="1"/>
  <c r="T34" i="15"/>
  <c r="O38" i="15"/>
  <c r="O33" i="15"/>
  <c r="E33" i="15"/>
  <c r="E34" i="15"/>
  <c r="M34" i="15"/>
  <c r="U34" i="15"/>
  <c r="D35" i="15"/>
  <c r="L35" i="15"/>
  <c r="T35" i="15"/>
  <c r="C36" i="15"/>
  <c r="K36" i="15"/>
  <c r="S36" i="15"/>
  <c r="I37" i="15"/>
  <c r="Q37" i="15"/>
  <c r="H38" i="15"/>
  <c r="P38" i="15"/>
  <c r="L34" i="15"/>
  <c r="S35" i="15"/>
  <c r="J36" i="15"/>
  <c r="H37" i="15"/>
  <c r="P33" i="15"/>
  <c r="F33" i="15"/>
  <c r="F34" i="15"/>
  <c r="N34" i="15"/>
  <c r="V34" i="15"/>
  <c r="E35" i="15"/>
  <c r="M35" i="15"/>
  <c r="U35" i="15"/>
  <c r="D36" i="15"/>
  <c r="L36" i="15"/>
  <c r="T36" i="15"/>
  <c r="B37" i="15"/>
  <c r="J37" i="15"/>
  <c r="R37" i="15"/>
  <c r="I38" i="15"/>
  <c r="Q38" i="15"/>
  <c r="D34" i="15"/>
  <c r="P37" i="15"/>
  <c r="C33" i="15"/>
  <c r="V33" i="15"/>
  <c r="G34" i="15"/>
  <c r="O34" i="15"/>
  <c r="F35" i="15"/>
  <c r="N35" i="15"/>
  <c r="V35" i="15"/>
  <c r="E36" i="15"/>
  <c r="M36" i="15"/>
  <c r="U36" i="15"/>
  <c r="C37" i="15"/>
  <c r="K37" i="15"/>
  <c r="S37" i="15"/>
  <c r="B38" i="15"/>
  <c r="J38" i="15"/>
  <c r="R38" i="15"/>
  <c r="C35" i="15"/>
  <c r="R36" i="15"/>
  <c r="G38" i="15"/>
  <c r="L33" i="15"/>
  <c r="Q33" i="15"/>
  <c r="I33" i="15"/>
  <c r="H34" i="15"/>
  <c r="P34" i="15"/>
  <c r="G35" i="15"/>
  <c r="O35" i="15"/>
  <c r="F36" i="15"/>
  <c r="N36" i="15"/>
  <c r="V36" i="15"/>
  <c r="D37" i="15"/>
  <c r="L37" i="15"/>
  <c r="T37" i="15"/>
  <c r="C38" i="15"/>
  <c r="K38" i="15"/>
  <c r="S38" i="15"/>
  <c r="K35" i="15"/>
  <c r="B36" i="15"/>
  <c r="M33" i="15"/>
  <c r="R33" i="15"/>
  <c r="J33" i="15"/>
  <c r="I34" i="15"/>
  <c r="Q34" i="15"/>
  <c r="H35" i="15"/>
  <c r="P35" i="15"/>
  <c r="G36" i="15"/>
  <c r="O36" i="15"/>
  <c r="E37" i="15"/>
  <c r="M37" i="15"/>
  <c r="U37" i="15"/>
  <c r="D38" i="15"/>
  <c r="L38" i="15"/>
  <c r="T38" i="15"/>
  <c r="G33" i="15"/>
  <c r="S33" i="15"/>
  <c r="H33" i="15"/>
  <c r="B34" i="15"/>
  <c r="J34" i="15"/>
  <c r="R34" i="15"/>
  <c r="I35" i="15"/>
  <c r="Q35" i="15"/>
  <c r="H36" i="15"/>
  <c r="P36" i="15"/>
  <c r="F37" i="15"/>
  <c r="N37" i="15"/>
  <c r="V37" i="15"/>
  <c r="E38" i="15"/>
  <c r="M38" i="15"/>
  <c r="U38" i="15"/>
  <c r="B33" i="15"/>
  <c r="T33" i="15"/>
  <c r="K33" i="15"/>
  <c r="C34" i="15"/>
  <c r="K34" i="15"/>
  <c r="S34" i="15"/>
  <c r="B35" i="15"/>
  <c r="J35" i="15"/>
  <c r="R35" i="15"/>
  <c r="I36" i="15"/>
  <c r="Q36" i="15"/>
  <c r="G37" i="15"/>
  <c r="O37" i="15"/>
  <c r="F38" i="15"/>
  <c r="N38" i="15"/>
  <c r="V38" i="15"/>
  <c r="AA41" i="15" l="1"/>
  <c r="Z41" i="15" s="1"/>
  <c r="AA34" i="15"/>
  <c r="Z34" i="15" s="1"/>
  <c r="Y34" i="15"/>
  <c r="X34" i="15" s="1"/>
  <c r="Y38" i="15"/>
  <c r="X38" i="15" s="1"/>
  <c r="AA38" i="15"/>
  <c r="Z38" i="15" s="1"/>
  <c r="AA33" i="15"/>
  <c r="Z33" i="15" s="1"/>
  <c r="Y33" i="15"/>
  <c r="X33" i="15" s="1"/>
  <c r="Y41" i="15"/>
  <c r="X41" i="15" s="1"/>
  <c r="AA37" i="15"/>
  <c r="Z37" i="15" s="1"/>
  <c r="Y37" i="15"/>
  <c r="X37" i="15" s="1"/>
  <c r="Y36" i="15"/>
  <c r="X36" i="15" s="1"/>
  <c r="AA36" i="15"/>
  <c r="Z36" i="15" s="1"/>
  <c r="AA35" i="15"/>
  <c r="Z35" i="15" s="1"/>
  <c r="Y35" i="15"/>
  <c r="X35" i="15" s="1"/>
  <c r="K56" i="15" l="1"/>
  <c r="H56" i="15"/>
  <c r="U56" i="15"/>
  <c r="T56" i="15"/>
  <c r="S56" i="15"/>
  <c r="R56" i="15"/>
  <c r="Q56" i="15"/>
  <c r="P56" i="15"/>
  <c r="O56" i="15"/>
  <c r="N56" i="15"/>
  <c r="M56" i="15"/>
  <c r="L56" i="15"/>
  <c r="V56" i="15"/>
  <c r="G56" i="15"/>
  <c r="F56" i="15"/>
  <c r="E56" i="15"/>
  <c r="D56" i="15"/>
  <c r="C56" i="15"/>
  <c r="B56" i="15"/>
  <c r="J56" i="15"/>
  <c r="K55" i="15"/>
  <c r="H55" i="15"/>
  <c r="U55" i="15"/>
  <c r="T55" i="15"/>
  <c r="S55" i="15"/>
  <c r="R55" i="15"/>
  <c r="Q55" i="15"/>
  <c r="P55" i="15"/>
  <c r="O55" i="15"/>
  <c r="N55" i="15"/>
  <c r="M55" i="15"/>
  <c r="L55" i="15"/>
  <c r="V55" i="15"/>
  <c r="G55" i="15"/>
  <c r="F55" i="15"/>
  <c r="E55" i="15"/>
  <c r="D55" i="15"/>
  <c r="C55" i="15"/>
  <c r="B55" i="15"/>
  <c r="J55" i="15"/>
  <c r="K54" i="15"/>
  <c r="H54" i="15"/>
  <c r="U54" i="15"/>
  <c r="T54" i="15"/>
  <c r="S54" i="15"/>
  <c r="R54" i="15"/>
  <c r="Q54" i="15"/>
  <c r="P54" i="15"/>
  <c r="O54" i="15"/>
  <c r="N54" i="15"/>
  <c r="M54" i="15"/>
  <c r="L54" i="15"/>
  <c r="V54" i="15"/>
  <c r="G54" i="15"/>
  <c r="F54" i="15"/>
  <c r="E54" i="15"/>
  <c r="D54" i="15"/>
  <c r="C54" i="15"/>
  <c r="B54" i="15"/>
  <c r="J54" i="15"/>
  <c r="K53" i="15"/>
  <c r="H53" i="15"/>
  <c r="U53" i="15"/>
  <c r="T53" i="15"/>
  <c r="S53" i="15"/>
  <c r="R53" i="15"/>
  <c r="Q53" i="15"/>
  <c r="P53" i="15"/>
  <c r="O53" i="15"/>
  <c r="N53" i="15"/>
  <c r="M53" i="15"/>
  <c r="L53" i="15"/>
  <c r="V53" i="15"/>
  <c r="G53" i="15"/>
  <c r="F53" i="15"/>
  <c r="E53" i="15"/>
  <c r="D53" i="15"/>
  <c r="C53" i="15"/>
  <c r="B53" i="15"/>
  <c r="J53" i="15"/>
  <c r="K52" i="15"/>
  <c r="H52" i="15"/>
  <c r="U52" i="15"/>
  <c r="T52" i="15"/>
  <c r="S52" i="15"/>
  <c r="R52" i="15"/>
  <c r="Q52" i="15"/>
  <c r="P52" i="15"/>
  <c r="O52" i="15"/>
  <c r="N52" i="15"/>
  <c r="M52" i="15"/>
  <c r="L52" i="15"/>
  <c r="V52" i="15"/>
  <c r="G52" i="15"/>
  <c r="F52" i="15"/>
  <c r="E52" i="15"/>
  <c r="D52" i="15"/>
  <c r="C52" i="15"/>
  <c r="B52" i="15"/>
  <c r="J52" i="15"/>
  <c r="K51" i="15"/>
  <c r="H51" i="15"/>
  <c r="U51" i="15"/>
  <c r="T51" i="15"/>
  <c r="S51" i="15"/>
  <c r="R51" i="15"/>
  <c r="Q51" i="15"/>
  <c r="P51" i="15"/>
  <c r="O51" i="15"/>
  <c r="N51" i="15"/>
  <c r="M51" i="15"/>
  <c r="L51" i="15"/>
  <c r="V51" i="15"/>
  <c r="G51" i="15"/>
  <c r="F51" i="15"/>
  <c r="D51" i="15"/>
  <c r="C51" i="15"/>
  <c r="B51" i="15"/>
  <c r="J51" i="15"/>
  <c r="I56" i="15"/>
  <c r="I55" i="15"/>
  <c r="I54" i="15"/>
  <c r="I53" i="15"/>
  <c r="I52" i="15"/>
  <c r="I51" i="15"/>
  <c r="U13" i="15"/>
  <c r="T13" i="15"/>
  <c r="S13" i="15"/>
  <c r="R13" i="15"/>
  <c r="Q13" i="15"/>
  <c r="P13" i="15"/>
  <c r="O13" i="15"/>
  <c r="N13" i="15"/>
  <c r="M13" i="15"/>
  <c r="L13" i="15"/>
  <c r="F13" i="15"/>
  <c r="E13" i="15"/>
  <c r="D13" i="15"/>
  <c r="C13" i="15"/>
  <c r="B13" i="15"/>
  <c r="F4" i="15"/>
  <c r="U4" i="15"/>
  <c r="E4" i="15"/>
  <c r="D4" i="15"/>
  <c r="T4" i="15"/>
  <c r="S4" i="15"/>
  <c r="R4" i="15"/>
  <c r="Q4" i="15"/>
  <c r="C4" i="15"/>
  <c r="P4" i="15"/>
  <c r="O4" i="15"/>
  <c r="N4" i="15"/>
  <c r="G4" i="15"/>
  <c r="M4" i="15"/>
  <c r="L4" i="15"/>
  <c r="G50" i="15" l="1"/>
  <c r="G63" i="13"/>
  <c r="R50" i="15"/>
  <c r="R63" i="13"/>
  <c r="V50" i="15"/>
  <c r="V63" i="13"/>
  <c r="S50" i="15"/>
  <c r="S63" i="13"/>
  <c r="AA51" i="15"/>
  <c r="Z51" i="15" s="1"/>
  <c r="Y51" i="15"/>
  <c r="X51" i="15" s="1"/>
  <c r="AA53" i="15"/>
  <c r="Z53" i="15" s="1"/>
  <c r="Y53" i="15"/>
  <c r="X53" i="15" s="1"/>
  <c r="Y55" i="15"/>
  <c r="X55" i="15" s="1"/>
  <c r="AA55" i="15"/>
  <c r="Z55" i="15" s="1"/>
  <c r="J50" i="15"/>
  <c r="J63" i="13"/>
  <c r="L50" i="15"/>
  <c r="L63" i="13"/>
  <c r="B63" i="13"/>
  <c r="B50" i="15"/>
  <c r="M50" i="15"/>
  <c r="M63" i="13"/>
  <c r="U50" i="15"/>
  <c r="U63" i="13"/>
  <c r="C50" i="15"/>
  <c r="C63" i="13"/>
  <c r="N63" i="13"/>
  <c r="N50" i="15"/>
  <c r="H50" i="15"/>
  <c r="H63" i="13"/>
  <c r="D50" i="15"/>
  <c r="D63" i="13"/>
  <c r="O50" i="15"/>
  <c r="O63" i="13"/>
  <c r="K50" i="15"/>
  <c r="K63" i="13"/>
  <c r="Y52" i="15"/>
  <c r="X52" i="15" s="1"/>
  <c r="AA52" i="15"/>
  <c r="Z52" i="15" s="1"/>
  <c r="Y54" i="15"/>
  <c r="X54" i="15" s="1"/>
  <c r="AA54" i="15"/>
  <c r="Z54" i="15" s="1"/>
  <c r="Y56" i="15"/>
  <c r="X56" i="15" s="1"/>
  <c r="AA56" i="15"/>
  <c r="Z56" i="15" s="1"/>
  <c r="T50" i="15"/>
  <c r="T63" i="13"/>
  <c r="I50" i="15"/>
  <c r="I63" i="13"/>
  <c r="E50" i="15"/>
  <c r="E63" i="13"/>
  <c r="P50" i="15"/>
  <c r="P63" i="13"/>
  <c r="F50" i="15"/>
  <c r="F63" i="13"/>
  <c r="Q50" i="15"/>
  <c r="Q63" i="13"/>
  <c r="R5" i="15"/>
  <c r="R6" i="15"/>
  <c r="M5" i="15"/>
  <c r="U5" i="15"/>
  <c r="N6" i="15"/>
  <c r="N8" i="15"/>
  <c r="U16" i="15"/>
  <c r="P5" i="15"/>
  <c r="P6" i="15"/>
  <c r="P7" i="15"/>
  <c r="F5" i="15"/>
  <c r="F6" i="15"/>
  <c r="F7" i="15"/>
  <c r="R7" i="15"/>
  <c r="F8" i="15"/>
  <c r="R8" i="15"/>
  <c r="G5" i="15"/>
  <c r="S5" i="15"/>
  <c r="G6" i="15"/>
  <c r="S6" i="15"/>
  <c r="G7" i="15"/>
  <c r="S7" i="15"/>
  <c r="G8" i="15"/>
  <c r="S8" i="15"/>
  <c r="E14" i="15"/>
  <c r="Q15" i="15"/>
  <c r="E16" i="15"/>
  <c r="Q17" i="15"/>
  <c r="E18" i="15"/>
  <c r="Q19" i="15"/>
  <c r="L5" i="15"/>
  <c r="T5" i="15"/>
  <c r="L6" i="15"/>
  <c r="T6" i="15"/>
  <c r="L7" i="15"/>
  <c r="T7" i="15"/>
  <c r="L8" i="15"/>
  <c r="T8" i="15"/>
  <c r="M6" i="15"/>
  <c r="U6" i="15"/>
  <c r="M7" i="15"/>
  <c r="U7" i="15"/>
  <c r="M8" i="15"/>
  <c r="U8" i="15"/>
  <c r="M9" i="15"/>
  <c r="U9" i="15"/>
  <c r="M18" i="15"/>
  <c r="B5" i="15"/>
  <c r="N5" i="15"/>
  <c r="B7" i="15"/>
  <c r="N7" i="15"/>
  <c r="B8" i="15"/>
  <c r="B9" i="15"/>
  <c r="B10" i="15"/>
  <c r="C5" i="15"/>
  <c r="O5" i="15"/>
  <c r="C6" i="15"/>
  <c r="O6" i="15"/>
  <c r="C7" i="15"/>
  <c r="O7" i="15"/>
  <c r="C8" i="15"/>
  <c r="O8" i="15"/>
  <c r="M14" i="15"/>
  <c r="U14" i="15"/>
  <c r="M16" i="15"/>
  <c r="U18" i="15"/>
  <c r="D5" i="15"/>
  <c r="D6" i="15"/>
  <c r="D7" i="15"/>
  <c r="D8" i="15"/>
  <c r="P8" i="15"/>
  <c r="D9" i="15"/>
  <c r="P9" i="15"/>
  <c r="D10" i="15"/>
  <c r="P10" i="15"/>
  <c r="B14" i="15"/>
  <c r="B15" i="15"/>
  <c r="B16" i="15"/>
  <c r="B17" i="15"/>
  <c r="B18" i="15"/>
  <c r="B19" i="15"/>
  <c r="E5" i="15"/>
  <c r="Q5" i="15"/>
  <c r="E6" i="15"/>
  <c r="Q6" i="15"/>
  <c r="E7" i="15"/>
  <c r="Q7" i="15"/>
  <c r="E8" i="15"/>
  <c r="Q8" i="15"/>
  <c r="E9" i="15"/>
  <c r="Q9" i="15"/>
  <c r="E10" i="15"/>
  <c r="Q10" i="15"/>
  <c r="N15" i="15"/>
  <c r="C14" i="15"/>
  <c r="O14" i="15"/>
  <c r="C15" i="15"/>
  <c r="O15" i="15"/>
  <c r="C16" i="15"/>
  <c r="O16" i="15"/>
  <c r="C17" i="15"/>
  <c r="O17" i="15"/>
  <c r="C18" i="15"/>
  <c r="O18" i="15"/>
  <c r="C19" i="15"/>
  <c r="O19" i="15"/>
  <c r="B4" i="15"/>
  <c r="F9" i="15"/>
  <c r="R9" i="15"/>
  <c r="F10" i="15"/>
  <c r="R10" i="15"/>
  <c r="D14" i="15"/>
  <c r="P14" i="15"/>
  <c r="D15" i="15"/>
  <c r="P15" i="15"/>
  <c r="D16" i="15"/>
  <c r="P16" i="15"/>
  <c r="D17" i="15"/>
  <c r="P17" i="15"/>
  <c r="D18" i="15"/>
  <c r="P18" i="15"/>
  <c r="D19" i="15"/>
  <c r="P19" i="15"/>
  <c r="G9" i="15"/>
  <c r="S9" i="15"/>
  <c r="G10" i="15"/>
  <c r="S10" i="15"/>
  <c r="Q14" i="15"/>
  <c r="E15" i="15"/>
  <c r="Q16" i="15"/>
  <c r="E17" i="15"/>
  <c r="Q18" i="15"/>
  <c r="E19" i="15"/>
  <c r="N17" i="15"/>
  <c r="L9" i="15"/>
  <c r="T9" i="15"/>
  <c r="L10" i="15"/>
  <c r="T10" i="15"/>
  <c r="F14" i="15"/>
  <c r="R14" i="15"/>
  <c r="F15" i="15"/>
  <c r="R15" i="15"/>
  <c r="F16" i="15"/>
  <c r="R16" i="15"/>
  <c r="F17" i="15"/>
  <c r="R17" i="15"/>
  <c r="F18" i="15"/>
  <c r="R18" i="15"/>
  <c r="F19" i="15"/>
  <c r="R19" i="15"/>
  <c r="N14" i="15"/>
  <c r="N16" i="15"/>
  <c r="N19" i="15"/>
  <c r="B6" i="15"/>
  <c r="I4" i="15"/>
  <c r="M10" i="15"/>
  <c r="U10" i="15"/>
  <c r="H13" i="15"/>
  <c r="G13" i="15"/>
  <c r="G14" i="15"/>
  <c r="S14" i="15"/>
  <c r="G15" i="15"/>
  <c r="S15" i="15"/>
  <c r="G16" i="15"/>
  <c r="S16" i="15"/>
  <c r="G17" i="15"/>
  <c r="S17" i="15"/>
  <c r="G18" i="15"/>
  <c r="S18" i="15"/>
  <c r="G19" i="15"/>
  <c r="S19" i="15"/>
  <c r="N9" i="15"/>
  <c r="N10" i="15"/>
  <c r="L14" i="15"/>
  <c r="T14" i="15"/>
  <c r="L15" i="15"/>
  <c r="T15" i="15"/>
  <c r="L16" i="15"/>
  <c r="T16" i="15"/>
  <c r="L17" i="15"/>
  <c r="T17" i="15"/>
  <c r="L18" i="15"/>
  <c r="T18" i="15"/>
  <c r="L19" i="15"/>
  <c r="T19" i="15"/>
  <c r="N18" i="15"/>
  <c r="C9" i="15"/>
  <c r="O9" i="15"/>
  <c r="C10" i="15"/>
  <c r="O10" i="15"/>
  <c r="M15" i="15"/>
  <c r="U15" i="15"/>
  <c r="M17" i="15"/>
  <c r="U17" i="15"/>
  <c r="M19" i="15"/>
  <c r="U19" i="15"/>
  <c r="H4" i="15"/>
  <c r="I13" i="15"/>
  <c r="V4" i="15"/>
  <c r="I19" i="15"/>
  <c r="V13" i="15"/>
  <c r="V9" i="15"/>
  <c r="V14" i="15"/>
  <c r="Y63" i="13" l="1"/>
  <c r="X63" i="13" s="1"/>
  <c r="AA63" i="13"/>
  <c r="Z63" i="13" s="1"/>
  <c r="Y50" i="15"/>
  <c r="X50" i="15" s="1"/>
  <c r="AA50" i="15"/>
  <c r="Z50" i="15" s="1"/>
  <c r="Y18" i="15"/>
  <c r="X18" i="15" s="1"/>
  <c r="AA18" i="15"/>
  <c r="Z18" i="15" s="1"/>
  <c r="Y5" i="15"/>
  <c r="X5" i="15" s="1"/>
  <c r="AA5" i="15"/>
  <c r="Z5" i="15" s="1"/>
  <c r="AA6" i="15"/>
  <c r="Z6" i="15" s="1"/>
  <c r="Y6" i="15"/>
  <c r="X6" i="15" s="1"/>
  <c r="AA9" i="15"/>
  <c r="Z9" i="15" s="1"/>
  <c r="Y9" i="15"/>
  <c r="X9" i="15" s="1"/>
  <c r="AA17" i="15"/>
  <c r="Z17" i="15" s="1"/>
  <c r="Y17" i="15"/>
  <c r="X17" i="15" s="1"/>
  <c r="AA8" i="15"/>
  <c r="Z8" i="15" s="1"/>
  <c r="Y8" i="15"/>
  <c r="X8" i="15" s="1"/>
  <c r="AA16" i="15"/>
  <c r="Z16" i="15" s="1"/>
  <c r="Y16" i="15"/>
  <c r="X16" i="15" s="1"/>
  <c r="Y7" i="15"/>
  <c r="X7" i="15" s="1"/>
  <c r="AA7" i="15"/>
  <c r="Z7" i="15" s="1"/>
  <c r="AA14" i="15"/>
  <c r="Z14" i="15" s="1"/>
  <c r="Y14" i="15"/>
  <c r="X14" i="15" s="1"/>
  <c r="Y19" i="15"/>
  <c r="X19" i="15" s="1"/>
  <c r="AA19" i="15"/>
  <c r="Z19" i="15" s="1"/>
  <c r="Y15" i="15"/>
  <c r="X15" i="15" s="1"/>
  <c r="AA15" i="15"/>
  <c r="Z15" i="15" s="1"/>
  <c r="Y10" i="15"/>
  <c r="X10" i="15" s="1"/>
  <c r="AA10" i="15"/>
  <c r="Z10" i="15" s="1"/>
  <c r="H16" i="15"/>
  <c r="H19" i="15"/>
  <c r="H17" i="15"/>
  <c r="H15" i="15"/>
  <c r="H14" i="15"/>
  <c r="H18" i="15"/>
  <c r="I9" i="15"/>
  <c r="I16" i="15"/>
  <c r="I7" i="15"/>
  <c r="V19" i="15"/>
  <c r="I5" i="15"/>
  <c r="I17" i="15"/>
  <c r="V18" i="15"/>
  <c r="I15" i="15"/>
  <c r="H8" i="15"/>
  <c r="H10" i="15"/>
  <c r="H9" i="15"/>
  <c r="H5" i="15"/>
  <c r="H7" i="15"/>
  <c r="H6" i="15"/>
  <c r="V17" i="15"/>
  <c r="V10" i="15"/>
  <c r="V8" i="15"/>
  <c r="I14" i="15"/>
  <c r="V5" i="15"/>
  <c r="V7" i="15"/>
  <c r="I18" i="15"/>
  <c r="V6" i="15"/>
  <c r="K17" i="15"/>
  <c r="V16" i="15"/>
  <c r="K9" i="15"/>
  <c r="K18" i="15"/>
  <c r="I6" i="15"/>
  <c r="K7" i="15"/>
  <c r="K15" i="15"/>
  <c r="K16" i="15"/>
  <c r="V15" i="15"/>
  <c r="J4" i="15"/>
  <c r="K4" i="15"/>
  <c r="J8" i="15"/>
  <c r="K8" i="15"/>
  <c r="J13" i="15"/>
  <c r="K13" i="15"/>
  <c r="K5" i="15"/>
  <c r="I8" i="15"/>
  <c r="K19" i="15"/>
  <c r="K10" i="15"/>
  <c r="I10" i="15"/>
  <c r="K14" i="15"/>
  <c r="K6" i="15"/>
  <c r="A8" i="21"/>
  <c r="A16" i="21" s="1"/>
  <c r="A7" i="21"/>
  <c r="A15" i="21" s="1"/>
  <c r="A6" i="21"/>
  <c r="A14" i="21" s="1"/>
  <c r="A5" i="21"/>
  <c r="A13" i="21" s="1"/>
  <c r="A4" i="21"/>
  <c r="A12" i="21" s="1"/>
  <c r="R5" i="21" l="1"/>
  <c r="C5" i="21"/>
  <c r="G4" i="21"/>
  <c r="F4" i="21"/>
  <c r="O4" i="21"/>
  <c r="T5" i="21"/>
  <c r="N6" i="21"/>
  <c r="R7" i="21"/>
  <c r="O8" i="21"/>
  <c r="N4" i="21"/>
  <c r="F6" i="21"/>
  <c r="O6" i="21"/>
  <c r="F8" i="21"/>
  <c r="M5" i="21"/>
  <c r="C7" i="21"/>
  <c r="S5" i="21"/>
  <c r="S7" i="21"/>
  <c r="B4" i="21"/>
  <c r="G6" i="21"/>
  <c r="N8" i="21"/>
  <c r="U5" i="21"/>
  <c r="Q6" i="21"/>
  <c r="R4" i="21"/>
  <c r="J10" i="15"/>
  <c r="J5" i="15"/>
  <c r="J9" i="15"/>
  <c r="J6" i="15"/>
  <c r="J7" i="15"/>
  <c r="J16" i="15"/>
  <c r="J15" i="15"/>
  <c r="J18" i="15"/>
  <c r="J17" i="15"/>
  <c r="J19" i="15"/>
  <c r="J14" i="15"/>
  <c r="R6" i="21"/>
  <c r="D4" i="21"/>
  <c r="D7" i="21"/>
  <c r="L4" i="21"/>
  <c r="L7" i="21"/>
  <c r="T4" i="21"/>
  <c r="U7" i="21"/>
  <c r="F5" i="21"/>
  <c r="G8" i="21"/>
  <c r="B6" i="21"/>
  <c r="G5" i="21"/>
  <c r="Q4" i="21"/>
  <c r="N5" i="21"/>
  <c r="D5" i="21"/>
  <c r="U6" i="21"/>
  <c r="P8" i="21"/>
  <c r="S4" i="21"/>
  <c r="L5" i="21"/>
  <c r="O5" i="21"/>
  <c r="P6" i="21"/>
  <c r="E7" i="21"/>
  <c r="C8" i="21"/>
  <c r="T7" i="21"/>
  <c r="L8" i="21"/>
  <c r="E5" i="21"/>
  <c r="M7" i="21"/>
  <c r="P4" i="21"/>
  <c r="N7" i="21"/>
  <c r="C4" i="21"/>
  <c r="E4" i="21"/>
  <c r="M4" i="21"/>
  <c r="U4" i="21"/>
  <c r="P5" i="21"/>
  <c r="C6" i="21"/>
  <c r="S6" i="21"/>
  <c r="F7" i="21"/>
  <c r="Q8" i="21"/>
  <c r="Q5" i="21"/>
  <c r="D6" i="21"/>
  <c r="L6" i="21"/>
  <c r="T6" i="21"/>
  <c r="G7" i="21"/>
  <c r="O7" i="21"/>
  <c r="B8" i="21"/>
  <c r="R8" i="21"/>
  <c r="B5" i="21"/>
  <c r="E6" i="21"/>
  <c r="M6" i="21"/>
  <c r="P7" i="21"/>
  <c r="S8" i="21"/>
  <c r="Q7" i="21"/>
  <c r="D8" i="21"/>
  <c r="T8" i="21"/>
  <c r="B7" i="21"/>
  <c r="E8" i="21"/>
  <c r="M8" i="21"/>
  <c r="U8" i="21"/>
  <c r="AA4" i="21" l="1"/>
  <c r="Z4" i="21" s="1"/>
  <c r="Y4" i="21"/>
  <c r="X4" i="21" s="1"/>
  <c r="AA5" i="21"/>
  <c r="Z5" i="21" s="1"/>
  <c r="Y5" i="21"/>
  <c r="X5" i="21" s="1"/>
  <c r="AA6" i="21"/>
  <c r="Z6" i="21" s="1"/>
  <c r="Y6" i="21"/>
  <c r="X6" i="21" s="1"/>
  <c r="Y8" i="21"/>
  <c r="X8" i="21" s="1"/>
  <c r="AA8" i="21"/>
  <c r="Z8" i="21" s="1"/>
  <c r="AA7" i="21"/>
  <c r="Z7" i="21" s="1"/>
  <c r="Y7" i="21"/>
  <c r="X7" i="21" s="1"/>
  <c r="M58" i="13"/>
  <c r="U58" i="13"/>
  <c r="P58" i="13"/>
  <c r="R58" i="13"/>
  <c r="N58" i="13"/>
  <c r="D58" i="13"/>
  <c r="O58" i="13"/>
  <c r="E58" i="13"/>
  <c r="Q58" i="13"/>
  <c r="G58" i="13"/>
  <c r="H6" i="21"/>
  <c r="I7" i="21"/>
  <c r="I4" i="21"/>
  <c r="I6" i="21"/>
  <c r="H7" i="21"/>
  <c r="H5" i="21"/>
  <c r="I8" i="21"/>
  <c r="K8" i="21"/>
  <c r="K5" i="21"/>
  <c r="K7" i="21"/>
  <c r="K4" i="21"/>
  <c r="H8" i="21"/>
  <c r="J8" i="21"/>
  <c r="I5" i="21"/>
  <c r="H4" i="21"/>
  <c r="K6" i="21"/>
  <c r="C58" i="13"/>
  <c r="F58" i="13"/>
  <c r="B58" i="13"/>
  <c r="S58" i="13"/>
  <c r="K12" i="21"/>
  <c r="K13" i="21"/>
  <c r="L58" i="13"/>
  <c r="T58" i="13"/>
  <c r="V58" i="13"/>
  <c r="H14" i="21"/>
  <c r="U64" i="17"/>
  <c r="Q64" i="17"/>
  <c r="N64" i="17"/>
  <c r="M64" i="17"/>
  <c r="E64" i="17"/>
  <c r="B64" i="17"/>
  <c r="U63" i="17"/>
  <c r="Q63" i="17"/>
  <c r="M63" i="17"/>
  <c r="L63" i="17"/>
  <c r="E63" i="17"/>
  <c r="B63" i="17"/>
  <c r="U62" i="17"/>
  <c r="Q62" i="17"/>
  <c r="M62" i="17"/>
  <c r="E62" i="17"/>
  <c r="B62" i="17"/>
  <c r="U61" i="17"/>
  <c r="Q61" i="17"/>
  <c r="M61" i="17"/>
  <c r="L61" i="17"/>
  <c r="E61" i="17"/>
  <c r="L19" i="17"/>
  <c r="L12" i="17"/>
  <c r="L51" i="17"/>
  <c r="L49" i="17"/>
  <c r="L47" i="17"/>
  <c r="M20" i="17"/>
  <c r="M13" i="17"/>
  <c r="M47" i="17"/>
  <c r="G13" i="17"/>
  <c r="G50" i="17"/>
  <c r="N49" i="17"/>
  <c r="N47" i="17"/>
  <c r="B36" i="17"/>
  <c r="B26" i="17"/>
  <c r="B49" i="17"/>
  <c r="U14" i="17"/>
  <c r="F50" i="17"/>
  <c r="F49" i="17"/>
  <c r="U49" i="17"/>
  <c r="F47" i="17"/>
  <c r="U47" i="17"/>
  <c r="D16" i="17"/>
  <c r="D12" i="17"/>
  <c r="D51" i="17"/>
  <c r="D49" i="17"/>
  <c r="D47" i="17"/>
  <c r="T51" i="17"/>
  <c r="T49" i="17"/>
  <c r="T47" i="17"/>
  <c r="S30" i="17"/>
  <c r="S48" i="17"/>
  <c r="R28" i="17"/>
  <c r="R49" i="17"/>
  <c r="Q36" i="17"/>
  <c r="Q26" i="17"/>
  <c r="Q22" i="17"/>
  <c r="Q15" i="17"/>
  <c r="Q50" i="17"/>
  <c r="Q48" i="17"/>
  <c r="C34" i="17"/>
  <c r="C22" i="17"/>
  <c r="C13" i="17"/>
  <c r="C49" i="17"/>
  <c r="C48" i="17"/>
  <c r="P30" i="17"/>
  <c r="P51" i="17"/>
  <c r="P47" i="17"/>
  <c r="O28" i="17"/>
  <c r="O51" i="17"/>
  <c r="O50" i="17"/>
  <c r="A32" i="17"/>
  <c r="A25" i="17"/>
  <c r="A18" i="17"/>
  <c r="A11" i="17"/>
  <c r="H15" i="21" l="1"/>
  <c r="I13" i="21"/>
  <c r="I12" i="21"/>
  <c r="H13" i="21"/>
  <c r="H12" i="21"/>
  <c r="I14" i="21"/>
  <c r="I15" i="21"/>
  <c r="H16" i="21"/>
  <c r="I16" i="21"/>
  <c r="K16" i="21"/>
  <c r="U16" i="21"/>
  <c r="S16" i="21"/>
  <c r="D16" i="21"/>
  <c r="C16" i="21"/>
  <c r="Q16" i="21"/>
  <c r="G16" i="21"/>
  <c r="P16" i="21"/>
  <c r="B16" i="21"/>
  <c r="N16" i="21"/>
  <c r="R16" i="21"/>
  <c r="F16" i="21"/>
  <c r="E16" i="21"/>
  <c r="L16" i="21"/>
  <c r="O16" i="21"/>
  <c r="T16" i="21"/>
  <c r="M16" i="21"/>
  <c r="K15" i="21"/>
  <c r="C15" i="21"/>
  <c r="S15" i="21"/>
  <c r="N15" i="21"/>
  <c r="F15" i="21"/>
  <c r="R15" i="21"/>
  <c r="E15" i="21"/>
  <c r="L15" i="21"/>
  <c r="Q15" i="21"/>
  <c r="D15" i="21"/>
  <c r="P15" i="21"/>
  <c r="T15" i="21"/>
  <c r="B15" i="21"/>
  <c r="G15" i="21"/>
  <c r="O15" i="21"/>
  <c r="U15" i="21"/>
  <c r="K14" i="21"/>
  <c r="G14" i="21"/>
  <c r="L14" i="21"/>
  <c r="D14" i="21"/>
  <c r="T14" i="21"/>
  <c r="F14" i="21"/>
  <c r="O14" i="21"/>
  <c r="U14" i="21"/>
  <c r="E14" i="21"/>
  <c r="B14" i="21"/>
  <c r="P14" i="21"/>
  <c r="C14" i="21"/>
  <c r="M14" i="21"/>
  <c r="N14" i="21"/>
  <c r="B13" i="21"/>
  <c r="Q12" i="21"/>
  <c r="E12" i="21"/>
  <c r="U12" i="21"/>
  <c r="V16" i="21"/>
  <c r="N13" i="21"/>
  <c r="U13" i="21"/>
  <c r="D12" i="21"/>
  <c r="S12" i="21"/>
  <c r="G13" i="21"/>
  <c r="R13" i="21"/>
  <c r="E13" i="21"/>
  <c r="C13" i="21"/>
  <c r="M13" i="21"/>
  <c r="G12" i="21"/>
  <c r="S14" i="21"/>
  <c r="M15" i="21"/>
  <c r="R12" i="21"/>
  <c r="F13" i="21"/>
  <c r="P12" i="21"/>
  <c r="N12" i="21"/>
  <c r="R14" i="21"/>
  <c r="T13" i="21"/>
  <c r="L13" i="21"/>
  <c r="T12" i="21"/>
  <c r="F12" i="21"/>
  <c r="B12" i="21"/>
  <c r="M12" i="21"/>
  <c r="L12" i="21"/>
  <c r="C12" i="21"/>
  <c r="P13" i="21"/>
  <c r="Y58" i="13"/>
  <c r="X58" i="13" s="1"/>
  <c r="AA58" i="13"/>
  <c r="Z58" i="13" s="1"/>
  <c r="Q14" i="21"/>
  <c r="O12" i="21"/>
  <c r="S13" i="21"/>
  <c r="D13" i="21"/>
  <c r="Q13" i="21"/>
  <c r="O13" i="21"/>
  <c r="V14" i="21"/>
  <c r="V12" i="21"/>
  <c r="C61" i="17"/>
  <c r="O64" i="17"/>
  <c r="M93" i="17"/>
  <c r="M65" i="17"/>
  <c r="U93" i="17"/>
  <c r="U65" i="17"/>
  <c r="O61" i="17"/>
  <c r="O63" i="17"/>
  <c r="B61" i="17"/>
  <c r="N61" i="17"/>
  <c r="N62" i="17"/>
  <c r="N84" i="17"/>
  <c r="N63" i="17"/>
  <c r="B93" i="17"/>
  <c r="B65" i="17"/>
  <c r="N93" i="17"/>
  <c r="N65" i="17"/>
  <c r="C64" i="17"/>
  <c r="D82" i="17"/>
  <c r="D61" i="17"/>
  <c r="P61" i="17"/>
  <c r="D62" i="17"/>
  <c r="P62" i="17"/>
  <c r="D63" i="17"/>
  <c r="P63" i="17"/>
  <c r="D64" i="17"/>
  <c r="P64" i="17"/>
  <c r="D93" i="17"/>
  <c r="D65" i="17"/>
  <c r="P93" i="17"/>
  <c r="P65" i="17"/>
  <c r="O62" i="17"/>
  <c r="O93" i="17"/>
  <c r="O65" i="17"/>
  <c r="E93" i="17"/>
  <c r="E65" i="17"/>
  <c r="Q93" i="17"/>
  <c r="Q65" i="17"/>
  <c r="C63" i="17"/>
  <c r="F61" i="17"/>
  <c r="R82" i="17"/>
  <c r="R61" i="17"/>
  <c r="F62" i="17"/>
  <c r="R62" i="17"/>
  <c r="F63" i="17"/>
  <c r="R84" i="17"/>
  <c r="R63" i="17"/>
  <c r="F64" i="17"/>
  <c r="R64" i="17"/>
  <c r="F93" i="17"/>
  <c r="F65" i="17"/>
  <c r="R93" i="17"/>
  <c r="R65" i="17"/>
  <c r="G61" i="17"/>
  <c r="S61" i="17"/>
  <c r="G62" i="17"/>
  <c r="S83" i="17"/>
  <c r="S62" i="17"/>
  <c r="G63" i="17"/>
  <c r="S63" i="17"/>
  <c r="G64" i="17"/>
  <c r="S85" i="17"/>
  <c r="S64" i="17"/>
  <c r="G93" i="17"/>
  <c r="G65" i="17"/>
  <c r="S93" i="17"/>
  <c r="S65" i="17"/>
  <c r="C62" i="17"/>
  <c r="C93" i="17"/>
  <c r="C65" i="17"/>
  <c r="T61" i="17"/>
  <c r="L62" i="17"/>
  <c r="T62" i="17"/>
  <c r="T63" i="17"/>
  <c r="L64" i="17"/>
  <c r="T85" i="17"/>
  <c r="T64" i="17"/>
  <c r="L93" i="17"/>
  <c r="L65" i="17"/>
  <c r="T93" i="17"/>
  <c r="T65" i="17"/>
  <c r="H64" i="17"/>
  <c r="V64" i="17"/>
  <c r="Q83" i="17"/>
  <c r="E84" i="17"/>
  <c r="Q84" i="17"/>
  <c r="E85" i="17"/>
  <c r="V61" i="17"/>
  <c r="V63" i="17"/>
  <c r="M82" i="17"/>
  <c r="U84" i="17"/>
  <c r="M85" i="17"/>
  <c r="U85" i="17"/>
  <c r="S20" i="17"/>
  <c r="T22" i="17"/>
  <c r="T34" i="17"/>
  <c r="N42" i="17"/>
  <c r="N70" i="17"/>
  <c r="P22" i="17"/>
  <c r="G72" i="17"/>
  <c r="C71" i="17"/>
  <c r="O70" i="17"/>
  <c r="O68" i="17"/>
  <c r="B69" i="17"/>
  <c r="M19" i="17"/>
  <c r="T82" i="17"/>
  <c r="T83" i="17"/>
  <c r="T84" i="17"/>
  <c r="L85" i="17"/>
  <c r="G68" i="17"/>
  <c r="G69" i="17"/>
  <c r="S69" i="17"/>
  <c r="G70" i="17"/>
  <c r="S70" i="17"/>
  <c r="G71" i="17"/>
  <c r="S71" i="17"/>
  <c r="F72" i="17"/>
  <c r="R72" i="17"/>
  <c r="O72" i="17"/>
  <c r="C69" i="17"/>
  <c r="L83" i="17"/>
  <c r="P16" i="17"/>
  <c r="Q12" i="17"/>
  <c r="Q34" i="17"/>
  <c r="D21" i="17"/>
  <c r="D27" i="17"/>
  <c r="D33" i="17"/>
  <c r="D37" i="17"/>
  <c r="U13" i="17"/>
  <c r="U19" i="17"/>
  <c r="U23" i="17"/>
  <c r="U35" i="17"/>
  <c r="M48" i="17"/>
  <c r="U82" i="17"/>
  <c r="M83" i="17"/>
  <c r="U83" i="17"/>
  <c r="M84" i="17"/>
  <c r="L68" i="17"/>
  <c r="T68" i="17"/>
  <c r="T69" i="17"/>
  <c r="T70" i="17"/>
  <c r="T71" i="17"/>
  <c r="S72" i="17"/>
  <c r="F83" i="17"/>
  <c r="T33" i="17"/>
  <c r="E15" i="17"/>
  <c r="E37" i="17"/>
  <c r="B35" i="17"/>
  <c r="M33" i="17"/>
  <c r="N48" i="17"/>
  <c r="B82" i="17"/>
  <c r="N82" i="17"/>
  <c r="N83" i="17"/>
  <c r="M68" i="17"/>
  <c r="U68" i="17"/>
  <c r="M69" i="17"/>
  <c r="U69" i="17"/>
  <c r="M70" i="17"/>
  <c r="U70" i="17"/>
  <c r="M71" i="17"/>
  <c r="U71" i="17"/>
  <c r="T72" i="17"/>
  <c r="C82" i="17"/>
  <c r="O82" i="17"/>
  <c r="C83" i="17"/>
  <c r="O83" i="17"/>
  <c r="C84" i="17"/>
  <c r="O84" i="17"/>
  <c r="C85" i="17"/>
  <c r="O85" i="17"/>
  <c r="B68" i="17"/>
  <c r="N68" i="17"/>
  <c r="N69" i="17"/>
  <c r="N71" i="17"/>
  <c r="M72" i="17"/>
  <c r="U72" i="17"/>
  <c r="F85" i="17"/>
  <c r="O49" i="17"/>
  <c r="O29" i="17"/>
  <c r="Q27" i="17"/>
  <c r="R29" i="17"/>
  <c r="T29" i="17"/>
  <c r="E12" i="17"/>
  <c r="M23" i="17"/>
  <c r="P82" i="17"/>
  <c r="D83" i="17"/>
  <c r="P83" i="17"/>
  <c r="D84" i="17"/>
  <c r="P84" i="17"/>
  <c r="D85" i="17"/>
  <c r="P85" i="17"/>
  <c r="C68" i="17"/>
  <c r="O69" i="17"/>
  <c r="C70" i="17"/>
  <c r="O71" i="17"/>
  <c r="B72" i="17"/>
  <c r="N72" i="17"/>
  <c r="B51" i="17"/>
  <c r="R51" i="17"/>
  <c r="E82" i="17"/>
  <c r="Q82" i="17"/>
  <c r="E83" i="17"/>
  <c r="Q85" i="17"/>
  <c r="D68" i="17"/>
  <c r="P68" i="17"/>
  <c r="D69" i="17"/>
  <c r="P69" i="17"/>
  <c r="D70" i="17"/>
  <c r="P70" i="17"/>
  <c r="D71" i="17"/>
  <c r="P71" i="17"/>
  <c r="C72" i="17"/>
  <c r="L29" i="17"/>
  <c r="F82" i="17"/>
  <c r="R83" i="17"/>
  <c r="F84" i="17"/>
  <c r="R85" i="17"/>
  <c r="E68" i="17"/>
  <c r="Q68" i="17"/>
  <c r="E69" i="17"/>
  <c r="Q69" i="17"/>
  <c r="E70" i="17"/>
  <c r="Q70" i="17"/>
  <c r="E71" i="17"/>
  <c r="Q71" i="17"/>
  <c r="D72" i="17"/>
  <c r="P72" i="17"/>
  <c r="A4" i="17"/>
  <c r="A8" i="17"/>
  <c r="B40" i="17"/>
  <c r="G47" i="17"/>
  <c r="G41" i="17"/>
  <c r="O41" i="17"/>
  <c r="R42" i="17"/>
  <c r="E43" i="17"/>
  <c r="G82" i="17"/>
  <c r="S82" i="17"/>
  <c r="G83" i="17"/>
  <c r="G84" i="17"/>
  <c r="S84" i="17"/>
  <c r="G85" i="17"/>
  <c r="F68" i="17"/>
  <c r="R68" i="17"/>
  <c r="F69" i="17"/>
  <c r="R69" i="17"/>
  <c r="F70" i="17"/>
  <c r="R70" i="17"/>
  <c r="F71" i="17"/>
  <c r="R71" i="17"/>
  <c r="E72" i="17"/>
  <c r="Q72" i="17"/>
  <c r="N85" i="17"/>
  <c r="O47" i="17"/>
  <c r="C51" i="17"/>
  <c r="E47" i="17"/>
  <c r="E21" i="17"/>
  <c r="E27" i="17"/>
  <c r="E33" i="17"/>
  <c r="B13" i="17"/>
  <c r="B23" i="17"/>
  <c r="L13" i="17"/>
  <c r="L23" i="17"/>
  <c r="L35" i="17"/>
  <c r="T40" i="17"/>
  <c r="F43" i="17"/>
  <c r="K61" i="17"/>
  <c r="I64" i="17"/>
  <c r="B84" i="17"/>
  <c r="C86" i="17"/>
  <c r="S86" i="17"/>
  <c r="B70" i="17"/>
  <c r="L69" i="17"/>
  <c r="L71" i="17"/>
  <c r="O16" i="17"/>
  <c r="P50" i="17"/>
  <c r="C12" i="17"/>
  <c r="Q14" i="17"/>
  <c r="R48" i="17"/>
  <c r="R16" i="17"/>
  <c r="T12" i="17"/>
  <c r="D22" i="17"/>
  <c r="D34" i="17"/>
  <c r="U20" i="17"/>
  <c r="U36" i="17"/>
  <c r="B14" i="17"/>
  <c r="G19" i="17"/>
  <c r="G23" i="17"/>
  <c r="G35" i="17"/>
  <c r="M12" i="17"/>
  <c r="M22" i="17"/>
  <c r="M34" i="17"/>
  <c r="L14" i="17"/>
  <c r="L26" i="17"/>
  <c r="L36" i="17"/>
  <c r="B50" i="17"/>
  <c r="H62" i="17"/>
  <c r="K64" i="17"/>
  <c r="B85" i="17"/>
  <c r="L82" i="17"/>
  <c r="L84" i="17"/>
  <c r="D86" i="17"/>
  <c r="L86" i="17"/>
  <c r="T86" i="17"/>
  <c r="B71" i="17"/>
  <c r="U29" i="17"/>
  <c r="B83" i="17"/>
  <c r="R86" i="17"/>
  <c r="S51" i="17"/>
  <c r="T13" i="17"/>
  <c r="T23" i="17"/>
  <c r="E16" i="17"/>
  <c r="E22" i="17"/>
  <c r="E34" i="17"/>
  <c r="F14" i="17"/>
  <c r="F20" i="17"/>
  <c r="F36" i="17"/>
  <c r="H47" i="17"/>
  <c r="N13" i="17"/>
  <c r="N19" i="17"/>
  <c r="N23" i="17"/>
  <c r="N35" i="17"/>
  <c r="L15" i="17"/>
  <c r="L27" i="17"/>
  <c r="L37" i="17"/>
  <c r="Q47" i="17"/>
  <c r="E48" i="17"/>
  <c r="U48" i="17"/>
  <c r="H65" i="17"/>
  <c r="B86" i="17"/>
  <c r="E86" i="17"/>
  <c r="M86" i="17"/>
  <c r="U86" i="17"/>
  <c r="P12" i="17"/>
  <c r="P34" i="17"/>
  <c r="U15" i="17"/>
  <c r="U27" i="17"/>
  <c r="U37" i="17"/>
  <c r="B48" i="17"/>
  <c r="R47" i="17"/>
  <c r="F48" i="17"/>
  <c r="Q49" i="17"/>
  <c r="K62" i="17"/>
  <c r="I65" i="17"/>
  <c r="F86" i="17"/>
  <c r="N86" i="17"/>
  <c r="S68" i="17"/>
  <c r="T15" i="17"/>
  <c r="T27" i="17"/>
  <c r="T37" i="17"/>
  <c r="E49" i="17"/>
  <c r="E13" i="17"/>
  <c r="E19" i="17"/>
  <c r="E23" i="17"/>
  <c r="E29" i="17"/>
  <c r="M15" i="17"/>
  <c r="M27" i="17"/>
  <c r="M37" i="17"/>
  <c r="G42" i="17"/>
  <c r="E50" i="17"/>
  <c r="M50" i="17"/>
  <c r="K65" i="17"/>
  <c r="G86" i="17"/>
  <c r="O86" i="17"/>
  <c r="L70" i="17"/>
  <c r="L72" i="17"/>
  <c r="P26" i="17"/>
  <c r="P36" i="17"/>
  <c r="Q20" i="17"/>
  <c r="Q30" i="17"/>
  <c r="N50" i="17"/>
  <c r="Q51" i="17"/>
  <c r="V62" i="17"/>
  <c r="P86" i="17"/>
  <c r="B42" i="17"/>
  <c r="U43" i="17"/>
  <c r="T19" i="17"/>
  <c r="M49" i="17"/>
  <c r="L21" i="17"/>
  <c r="L33" i="17"/>
  <c r="H61" i="17"/>
  <c r="K63" i="17"/>
  <c r="Q86" i="17"/>
  <c r="R50" i="17"/>
  <c r="F51" i="17"/>
  <c r="T48" i="17"/>
  <c r="G51" i="17"/>
  <c r="L50" i="17"/>
  <c r="P48" i="17"/>
  <c r="C50" i="17"/>
  <c r="T50" i="17"/>
  <c r="G48" i="17"/>
  <c r="P49" i="17"/>
  <c r="S49" i="17"/>
  <c r="E51" i="17"/>
  <c r="M51" i="17"/>
  <c r="U51" i="17"/>
  <c r="L48" i="17"/>
  <c r="C47" i="17"/>
  <c r="D50" i="17"/>
  <c r="S47" i="17"/>
  <c r="N51" i="17"/>
  <c r="O48" i="17"/>
  <c r="S50" i="17"/>
  <c r="D48" i="17"/>
  <c r="U50" i="17"/>
  <c r="G49" i="17"/>
  <c r="I58" i="13"/>
  <c r="V15" i="21"/>
  <c r="J7" i="21"/>
  <c r="V6" i="21"/>
  <c r="V4" i="21"/>
  <c r="V8" i="21"/>
  <c r="J6" i="21"/>
  <c r="V13" i="21"/>
  <c r="J5" i="21"/>
  <c r="J4" i="21"/>
  <c r="J12" i="21"/>
  <c r="J14" i="21"/>
  <c r="H58" i="13"/>
  <c r="K58" i="13"/>
  <c r="S33" i="17"/>
  <c r="O14" i="17"/>
  <c r="O26" i="17"/>
  <c r="O36" i="17"/>
  <c r="C20" i="17"/>
  <c r="C30" i="17"/>
  <c r="R14" i="17"/>
  <c r="R26" i="17"/>
  <c r="R36" i="17"/>
  <c r="S16" i="17"/>
  <c r="S28" i="17"/>
  <c r="T20" i="17"/>
  <c r="T30" i="17"/>
  <c r="G12" i="17"/>
  <c r="G16" i="17"/>
  <c r="G22" i="17"/>
  <c r="G28" i="17"/>
  <c r="G34" i="17"/>
  <c r="M30" i="17"/>
  <c r="L22" i="17"/>
  <c r="L34" i="17"/>
  <c r="L40" i="17"/>
  <c r="Q40" i="17"/>
  <c r="E41" i="17"/>
  <c r="M41" i="17"/>
  <c r="S43" i="17"/>
  <c r="R41" i="17"/>
  <c r="M21" i="17"/>
  <c r="S40" i="17"/>
  <c r="T21" i="17"/>
  <c r="O15" i="17"/>
  <c r="O27" i="17"/>
  <c r="O37" i="17"/>
  <c r="P19" i="17"/>
  <c r="P29" i="17"/>
  <c r="C21" i="17"/>
  <c r="C33" i="17"/>
  <c r="Q13" i="17"/>
  <c r="Q23" i="17"/>
  <c r="Q35" i="17"/>
  <c r="R15" i="17"/>
  <c r="R27" i="17"/>
  <c r="R37" i="17"/>
  <c r="S19" i="17"/>
  <c r="S29" i="17"/>
  <c r="F13" i="17"/>
  <c r="F19" i="17"/>
  <c r="F23" i="17"/>
  <c r="F29" i="17"/>
  <c r="F35" i="17"/>
  <c r="N12" i="17"/>
  <c r="N16" i="17"/>
  <c r="N22" i="17"/>
  <c r="N28" i="17"/>
  <c r="N34" i="17"/>
  <c r="M40" i="17"/>
  <c r="F41" i="17"/>
  <c r="N41" i="17"/>
  <c r="Q42" i="17"/>
  <c r="L43" i="17"/>
  <c r="F42" i="17"/>
  <c r="U30" i="17"/>
  <c r="G29" i="17"/>
  <c r="P33" i="17"/>
  <c r="Q37" i="17"/>
  <c r="C42" i="17"/>
  <c r="O20" i="17"/>
  <c r="O30" i="17"/>
  <c r="C14" i="17"/>
  <c r="C26" i="17"/>
  <c r="C36" i="17"/>
  <c r="Q16" i="17"/>
  <c r="Q28" i="17"/>
  <c r="R20" i="17"/>
  <c r="R30" i="17"/>
  <c r="S12" i="17"/>
  <c r="S22" i="17"/>
  <c r="S34" i="17"/>
  <c r="T14" i="17"/>
  <c r="T26" i="17"/>
  <c r="D13" i="17"/>
  <c r="D19" i="17"/>
  <c r="D23" i="17"/>
  <c r="D29" i="17"/>
  <c r="D35" i="17"/>
  <c r="U21" i="17"/>
  <c r="U33" i="17"/>
  <c r="G14" i="17"/>
  <c r="G20" i="17"/>
  <c r="G36" i="17"/>
  <c r="M14" i="17"/>
  <c r="M26" i="17"/>
  <c r="D40" i="17"/>
  <c r="Q41" i="17"/>
  <c r="D42" i="17"/>
  <c r="L42" i="17"/>
  <c r="T42" i="17"/>
  <c r="G43" i="17"/>
  <c r="O43" i="17"/>
  <c r="O42" i="17"/>
  <c r="D28" i="17"/>
  <c r="U26" i="17"/>
  <c r="C35" i="17"/>
  <c r="M35" i="17"/>
  <c r="O21" i="17"/>
  <c r="P23" i="17"/>
  <c r="C27" i="17"/>
  <c r="Q19" i="17"/>
  <c r="Q29" i="17"/>
  <c r="R21" i="17"/>
  <c r="S23" i="17"/>
  <c r="F15" i="17"/>
  <c r="F21" i="17"/>
  <c r="F27" i="17"/>
  <c r="N14" i="17"/>
  <c r="N20" i="17"/>
  <c r="N26" i="17"/>
  <c r="N30" i="17"/>
  <c r="E40" i="17"/>
  <c r="B41" i="17"/>
  <c r="E42" i="17"/>
  <c r="M42" i="17"/>
  <c r="U42" i="17"/>
  <c r="P43" i="17"/>
  <c r="F40" i="17"/>
  <c r="R43" i="17"/>
  <c r="T35" i="17"/>
  <c r="M29" i="17"/>
  <c r="O22" i="17"/>
  <c r="O34" i="17"/>
  <c r="C28" i="17"/>
  <c r="R22" i="17"/>
  <c r="R34" i="17"/>
  <c r="S26" i="17"/>
  <c r="S36" i="17"/>
  <c r="T28" i="17"/>
  <c r="D14" i="17"/>
  <c r="D20" i="17"/>
  <c r="D26" i="17"/>
  <c r="D30" i="17"/>
  <c r="U12" i="17"/>
  <c r="U16" i="17"/>
  <c r="U22" i="17"/>
  <c r="U28" i="17"/>
  <c r="G15" i="17"/>
  <c r="G21" i="17"/>
  <c r="G27" i="17"/>
  <c r="M28" i="17"/>
  <c r="P40" i="17"/>
  <c r="U40" i="17"/>
  <c r="Q43" i="17"/>
  <c r="N40" i="17"/>
  <c r="O13" i="17"/>
  <c r="O23" i="17"/>
  <c r="O35" i="17"/>
  <c r="P15" i="17"/>
  <c r="P37" i="17"/>
  <c r="C19" i="17"/>
  <c r="Q21" i="17"/>
  <c r="Q33" i="17"/>
  <c r="R13" i="17"/>
  <c r="R23" i="17"/>
  <c r="R35" i="17"/>
  <c r="S15" i="17"/>
  <c r="S27" i="17"/>
  <c r="S37" i="17"/>
  <c r="E14" i="17"/>
  <c r="E20" i="17"/>
  <c r="E36" i="17"/>
  <c r="F12" i="17"/>
  <c r="F16" i="17"/>
  <c r="F34" i="17"/>
  <c r="N15" i="17"/>
  <c r="N21" i="17"/>
  <c r="N27" i="17"/>
  <c r="N33" i="17"/>
  <c r="N37" i="17"/>
  <c r="C40" i="17"/>
  <c r="D41" i="17"/>
  <c r="L41" i="17"/>
  <c r="T41" i="17"/>
  <c r="B43" i="17"/>
  <c r="C41" i="17"/>
  <c r="B47" i="17"/>
  <c r="O19" i="17"/>
  <c r="P21" i="17"/>
  <c r="C23" i="17"/>
  <c r="R19" i="17"/>
  <c r="S41" i="17"/>
  <c r="S21" i="17"/>
  <c r="E28" i="17"/>
  <c r="F26" i="17"/>
  <c r="F30" i="17"/>
  <c r="B15" i="17"/>
  <c r="B27" i="17"/>
  <c r="B37" i="17"/>
  <c r="N29" i="17"/>
  <c r="P14" i="17"/>
  <c r="U41" i="17"/>
  <c r="P42" i="17"/>
  <c r="C43" i="17"/>
  <c r="O40" i="17"/>
  <c r="T36" i="17"/>
  <c r="I48" i="17"/>
  <c r="B16" i="17"/>
  <c r="B28" i="17"/>
  <c r="G40" i="17"/>
  <c r="G26" i="17"/>
  <c r="G30" i="17"/>
  <c r="M36" i="17"/>
  <c r="L16" i="17"/>
  <c r="L28" i="17"/>
  <c r="E35" i="17"/>
  <c r="R40" i="17"/>
  <c r="D43" i="17"/>
  <c r="T43" i="17"/>
  <c r="O33" i="17"/>
  <c r="P13" i="17"/>
  <c r="P35" i="17"/>
  <c r="C37" i="17"/>
  <c r="R33" i="17"/>
  <c r="S13" i="17"/>
  <c r="S35" i="17"/>
  <c r="F33" i="17"/>
  <c r="F37" i="17"/>
  <c r="N36" i="17"/>
  <c r="D15" i="17"/>
  <c r="P28" i="17"/>
  <c r="M43" i="17"/>
  <c r="O12" i="17"/>
  <c r="C16" i="17"/>
  <c r="R12" i="17"/>
  <c r="S14" i="17"/>
  <c r="T16" i="17"/>
  <c r="D36" i="17"/>
  <c r="U34" i="17"/>
  <c r="H50" i="17"/>
  <c r="G33" i="17"/>
  <c r="G37" i="17"/>
  <c r="M16" i="17"/>
  <c r="P41" i="17"/>
  <c r="S42" i="17"/>
  <c r="N43" i="17"/>
  <c r="P27" i="17"/>
  <c r="C29" i="17"/>
  <c r="P20" i="17"/>
  <c r="I47" i="17"/>
  <c r="I49" i="17"/>
  <c r="V47" i="17"/>
  <c r="I50" i="17"/>
  <c r="V50" i="17"/>
  <c r="H48" i="17"/>
  <c r="I51" i="17"/>
  <c r="B19" i="17"/>
  <c r="B29" i="17"/>
  <c r="L20" i="17"/>
  <c r="L30" i="17"/>
  <c r="B20" i="17"/>
  <c r="B30" i="17"/>
  <c r="E26" i="17"/>
  <c r="E30" i="17"/>
  <c r="B21" i="17"/>
  <c r="B33" i="17"/>
  <c r="F22" i="17"/>
  <c r="F28" i="17"/>
  <c r="B12" i="17"/>
  <c r="B22" i="17"/>
  <c r="B34" i="17"/>
  <c r="C15" i="17"/>
  <c r="V48" i="17"/>
  <c r="H51" i="17"/>
  <c r="V49" i="17"/>
  <c r="V51" i="17"/>
  <c r="H49" i="17"/>
  <c r="H21" i="17"/>
  <c r="AA61" i="17" l="1"/>
  <c r="Z61" i="17" s="1"/>
  <c r="Y61" i="17"/>
  <c r="X61" i="17" s="1"/>
  <c r="Y93" i="17"/>
  <c r="X93" i="17" s="1"/>
  <c r="Y63" i="17"/>
  <c r="X63" i="17" s="1"/>
  <c r="AA93" i="17"/>
  <c r="Z93" i="17" s="1"/>
  <c r="AA63" i="17"/>
  <c r="Z63" i="17" s="1"/>
  <c r="J13" i="21"/>
  <c r="J58" i="13"/>
  <c r="J16" i="21"/>
  <c r="J15" i="21"/>
  <c r="I62" i="17"/>
  <c r="V65" i="17"/>
  <c r="AA64" i="17"/>
  <c r="Z64" i="17" s="1"/>
  <c r="Y64" i="17"/>
  <c r="X64" i="17" s="1"/>
  <c r="AA62" i="17"/>
  <c r="Z62" i="17" s="1"/>
  <c r="Y62" i="17"/>
  <c r="X62" i="17" s="1"/>
  <c r="I61" i="17"/>
  <c r="H63" i="17"/>
  <c r="I63" i="17"/>
  <c r="AA65" i="17"/>
  <c r="Z65" i="17" s="1"/>
  <c r="Y65" i="17"/>
  <c r="X65" i="17" s="1"/>
  <c r="V85" i="17"/>
  <c r="V93" i="17"/>
  <c r="V84" i="17"/>
  <c r="AA12" i="17"/>
  <c r="Z12" i="17" s="1"/>
  <c r="H85" i="17"/>
  <c r="AA47" i="17"/>
  <c r="Z47" i="17" s="1"/>
  <c r="K42" i="17"/>
  <c r="I84" i="17"/>
  <c r="H42" i="17"/>
  <c r="K43" i="17"/>
  <c r="V72" i="17"/>
  <c r="Y49" i="17"/>
  <c r="X49" i="17" s="1"/>
  <c r="I71" i="17"/>
  <c r="I69" i="17"/>
  <c r="Y51" i="17"/>
  <c r="X51" i="17" s="1"/>
  <c r="AA19" i="17"/>
  <c r="Z19" i="17" s="1"/>
  <c r="K41" i="17"/>
  <c r="V20" i="17"/>
  <c r="K40" i="17"/>
  <c r="V69" i="17"/>
  <c r="V71" i="17"/>
  <c r="Y12" i="17"/>
  <c r="X12" i="17" s="1"/>
  <c r="AA49" i="17"/>
  <c r="Z49" i="17" s="1"/>
  <c r="Y85" i="17"/>
  <c r="X85" i="17" s="1"/>
  <c r="AA43" i="17"/>
  <c r="Z43" i="17" s="1"/>
  <c r="Y43" i="17"/>
  <c r="X43" i="17" s="1"/>
  <c r="AA22" i="17"/>
  <c r="Z22" i="17" s="1"/>
  <c r="Y22" i="17"/>
  <c r="X22" i="17" s="1"/>
  <c r="Y27" i="17"/>
  <c r="X27" i="17" s="1"/>
  <c r="AA27" i="17"/>
  <c r="Z27" i="17" s="1"/>
  <c r="Y13" i="17"/>
  <c r="X13" i="17" s="1"/>
  <c r="AA13" i="17"/>
  <c r="Z13" i="17" s="1"/>
  <c r="A7" i="17"/>
  <c r="Y34" i="17"/>
  <c r="X34" i="17" s="1"/>
  <c r="AA34" i="17"/>
  <c r="Z34" i="17" s="1"/>
  <c r="Y23" i="17"/>
  <c r="X23" i="17" s="1"/>
  <c r="AA23" i="17"/>
  <c r="Z23" i="17" s="1"/>
  <c r="AA20" i="17"/>
  <c r="Z20" i="17" s="1"/>
  <c r="Y20" i="17"/>
  <c r="X20" i="17" s="1"/>
  <c r="Y41" i="17"/>
  <c r="X41" i="17" s="1"/>
  <c r="AA41" i="17"/>
  <c r="Z41" i="17" s="1"/>
  <c r="AA33" i="17"/>
  <c r="Z33" i="17" s="1"/>
  <c r="Y33" i="17"/>
  <c r="X33" i="17" s="1"/>
  <c r="Y15" i="17"/>
  <c r="X15" i="17" s="1"/>
  <c r="AA15" i="17"/>
  <c r="Z15" i="17" s="1"/>
  <c r="AA36" i="17"/>
  <c r="Z36" i="17" s="1"/>
  <c r="Y36" i="17"/>
  <c r="X36" i="17" s="1"/>
  <c r="AA71" i="17"/>
  <c r="Z71" i="17" s="1"/>
  <c r="Y71" i="17"/>
  <c r="X71" i="17" s="1"/>
  <c r="Y47" i="17"/>
  <c r="X47" i="17" s="1"/>
  <c r="AA37" i="17"/>
  <c r="Z37" i="17" s="1"/>
  <c r="Y37" i="17"/>
  <c r="X37" i="17" s="1"/>
  <c r="AA48" i="17"/>
  <c r="Z48" i="17" s="1"/>
  <c r="Y48" i="17"/>
  <c r="X48" i="17" s="1"/>
  <c r="Y21" i="17"/>
  <c r="X21" i="17" s="1"/>
  <c r="AA21" i="17"/>
  <c r="Z21" i="17" s="1"/>
  <c r="V82" i="17"/>
  <c r="AA26" i="17"/>
  <c r="Z26" i="17" s="1"/>
  <c r="Y26" i="17"/>
  <c r="X26" i="17" s="1"/>
  <c r="Y69" i="17"/>
  <c r="X69" i="17" s="1"/>
  <c r="AA69" i="17"/>
  <c r="Z69" i="17" s="1"/>
  <c r="A16" i="17"/>
  <c r="AA51" i="17"/>
  <c r="Z51" i="17" s="1"/>
  <c r="AA86" i="17"/>
  <c r="Z86" i="17" s="1"/>
  <c r="Y86" i="17"/>
  <c r="X86" i="17" s="1"/>
  <c r="Y14" i="17"/>
  <c r="X14" i="17" s="1"/>
  <c r="AA14" i="17"/>
  <c r="Z14" i="17" s="1"/>
  <c r="AA29" i="17"/>
  <c r="Z29" i="17" s="1"/>
  <c r="Y29" i="17"/>
  <c r="X29" i="17" s="1"/>
  <c r="A6" i="17"/>
  <c r="Y42" i="17"/>
  <c r="X42" i="17" s="1"/>
  <c r="AA42" i="17"/>
  <c r="Z42" i="17" s="1"/>
  <c r="AA50" i="17"/>
  <c r="Z50" i="17" s="1"/>
  <c r="Y50" i="17"/>
  <c r="X50" i="17" s="1"/>
  <c r="A12" i="17"/>
  <c r="Y19" i="17"/>
  <c r="X19" i="17" s="1"/>
  <c r="AA85" i="17"/>
  <c r="Z85" i="17" s="1"/>
  <c r="Y30" i="17"/>
  <c r="X30" i="17" s="1"/>
  <c r="AA30" i="17"/>
  <c r="Z30" i="17" s="1"/>
  <c r="A5" i="17"/>
  <c r="Y28" i="17"/>
  <c r="X28" i="17" s="1"/>
  <c r="AA28" i="17"/>
  <c r="Z28" i="17" s="1"/>
  <c r="AA84" i="17"/>
  <c r="Z84" i="17" s="1"/>
  <c r="Y84" i="17"/>
  <c r="X84" i="17" s="1"/>
  <c r="Y68" i="17"/>
  <c r="X68" i="17" s="1"/>
  <c r="AA68" i="17"/>
  <c r="Z68" i="17" s="1"/>
  <c r="AA16" i="17"/>
  <c r="Z16" i="17" s="1"/>
  <c r="Y16" i="17"/>
  <c r="X16" i="17" s="1"/>
  <c r="Y70" i="17"/>
  <c r="X70" i="17" s="1"/>
  <c r="AA70" i="17"/>
  <c r="Z70" i="17" s="1"/>
  <c r="Y40" i="17"/>
  <c r="X40" i="17" s="1"/>
  <c r="AA40" i="17"/>
  <c r="Z40" i="17" s="1"/>
  <c r="Y72" i="17"/>
  <c r="X72" i="17" s="1"/>
  <c r="AA72" i="17"/>
  <c r="Z72" i="17" s="1"/>
  <c r="AA82" i="17"/>
  <c r="Z82" i="17" s="1"/>
  <c r="Y82" i="17"/>
  <c r="X82" i="17" s="1"/>
  <c r="Y35" i="17"/>
  <c r="X35" i="17" s="1"/>
  <c r="AA35" i="17"/>
  <c r="Z35" i="17" s="1"/>
  <c r="Y83" i="17"/>
  <c r="X83" i="17" s="1"/>
  <c r="AA83" i="17"/>
  <c r="Z83" i="17" s="1"/>
  <c r="V16" i="17"/>
  <c r="J65" i="17"/>
  <c r="K93" i="17"/>
  <c r="K86" i="17"/>
  <c r="I72" i="17"/>
  <c r="H71" i="17"/>
  <c r="I83" i="17"/>
  <c r="K70" i="17"/>
  <c r="H27" i="17"/>
  <c r="H84" i="17"/>
  <c r="K69" i="17"/>
  <c r="I70" i="17"/>
  <c r="J70" i="17"/>
  <c r="V14" i="17"/>
  <c r="H34" i="17"/>
  <c r="I33" i="17"/>
  <c r="I26" i="17"/>
  <c r="I93" i="17"/>
  <c r="I86" i="17"/>
  <c r="J64" i="17"/>
  <c r="K85" i="17"/>
  <c r="V86" i="17"/>
  <c r="H23" i="17"/>
  <c r="H16" i="17"/>
  <c r="I37" i="17"/>
  <c r="I68" i="17"/>
  <c r="V83" i="17"/>
  <c r="K83" i="17"/>
  <c r="H83" i="17"/>
  <c r="I85" i="17"/>
  <c r="K68" i="17"/>
  <c r="H37" i="17"/>
  <c r="H14" i="17"/>
  <c r="K72" i="17"/>
  <c r="V68" i="17"/>
  <c r="K82" i="17"/>
  <c r="H70" i="17"/>
  <c r="J71" i="17"/>
  <c r="K71" i="17"/>
  <c r="H13" i="17"/>
  <c r="K84" i="17"/>
  <c r="H68" i="17"/>
  <c r="H93" i="17"/>
  <c r="H86" i="17"/>
  <c r="H69" i="17"/>
  <c r="H82" i="17"/>
  <c r="I82" i="17"/>
  <c r="V70" i="17"/>
  <c r="H72" i="17"/>
  <c r="V7" i="21"/>
  <c r="V5" i="21"/>
  <c r="I13" i="17"/>
  <c r="V36" i="17"/>
  <c r="I35" i="17"/>
  <c r="H33" i="17"/>
  <c r="I20" i="17"/>
  <c r="V15" i="17"/>
  <c r="H15" i="17"/>
  <c r="I27" i="17"/>
  <c r="H43" i="17"/>
  <c r="J48" i="17"/>
  <c r="K48" i="17"/>
  <c r="I16" i="17"/>
  <c r="I23" i="17"/>
  <c r="V22" i="17"/>
  <c r="H36" i="17"/>
  <c r="J47" i="17"/>
  <c r="K47" i="17"/>
  <c r="I41" i="17"/>
  <c r="H29" i="17"/>
  <c r="J51" i="17"/>
  <c r="K51" i="17"/>
  <c r="J50" i="17"/>
  <c r="K50" i="17"/>
  <c r="J49" i="17"/>
  <c r="K49" i="17"/>
  <c r="I43" i="17"/>
  <c r="J22" i="17"/>
  <c r="K22" i="17"/>
  <c r="V26" i="17"/>
  <c r="I21" i="17"/>
  <c r="K23" i="17"/>
  <c r="J43" i="17"/>
  <c r="J14" i="17"/>
  <c r="K14" i="17"/>
  <c r="V12" i="17"/>
  <c r="J28" i="17"/>
  <c r="K28" i="17"/>
  <c r="H12" i="17"/>
  <c r="V34" i="17"/>
  <c r="K13" i="17"/>
  <c r="V29" i="17"/>
  <c r="H28" i="17"/>
  <c r="K12" i="17"/>
  <c r="J29" i="17"/>
  <c r="K29" i="17"/>
  <c r="I29" i="17"/>
  <c r="I40" i="17"/>
  <c r="K27" i="17"/>
  <c r="V42" i="17"/>
  <c r="K26" i="17"/>
  <c r="K30" i="17"/>
  <c r="I19" i="17"/>
  <c r="I36" i="17"/>
  <c r="V35" i="17"/>
  <c r="I34" i="17"/>
  <c r="K33" i="17"/>
  <c r="H22" i="17"/>
  <c r="V30" i="17"/>
  <c r="V19" i="17"/>
  <c r="H19" i="17"/>
  <c r="H41" i="17"/>
  <c r="J42" i="17"/>
  <c r="I42" i="17"/>
  <c r="V28" i="17"/>
  <c r="J15" i="17"/>
  <c r="K15" i="17"/>
  <c r="I15" i="17"/>
  <c r="K34" i="17"/>
  <c r="K19" i="17"/>
  <c r="V33" i="17"/>
  <c r="H20" i="17"/>
  <c r="J21" i="17"/>
  <c r="K21" i="17"/>
  <c r="H26" i="17"/>
  <c r="V23" i="17"/>
  <c r="I22" i="17"/>
  <c r="V21" i="17"/>
  <c r="K20" i="17"/>
  <c r="H40" i="17"/>
  <c r="V41" i="17"/>
  <c r="J35" i="17"/>
  <c r="K35" i="17"/>
  <c r="J36" i="17"/>
  <c r="K36" i="17"/>
  <c r="V37" i="17"/>
  <c r="I14" i="17"/>
  <c r="V13" i="17"/>
  <c r="I12" i="17"/>
  <c r="I30" i="17"/>
  <c r="K37" i="17"/>
  <c r="H35" i="17"/>
  <c r="J16" i="17"/>
  <c r="K16" i="17"/>
  <c r="I28" i="17"/>
  <c r="H30" i="17"/>
  <c r="V27" i="17"/>
  <c r="V43" i="17"/>
  <c r="V40" i="17"/>
  <c r="J84" i="17" l="1"/>
  <c r="J63" i="17"/>
  <c r="J61" i="17"/>
  <c r="J62" i="17"/>
  <c r="J68" i="17"/>
  <c r="A19" i="17"/>
  <c r="A13" i="17"/>
  <c r="A23" i="17"/>
  <c r="A14" i="17"/>
  <c r="A15" i="17"/>
  <c r="J20" i="17"/>
  <c r="J72" i="17"/>
  <c r="J82" i="17"/>
  <c r="J69" i="17"/>
  <c r="J85" i="17"/>
  <c r="J83" i="17"/>
  <c r="J86" i="17"/>
  <c r="J93" i="17"/>
  <c r="J33" i="17"/>
  <c r="J26" i="17"/>
  <c r="J19" i="17"/>
  <c r="J23" i="17"/>
  <c r="J37" i="17"/>
  <c r="J12" i="17"/>
  <c r="J34" i="17"/>
  <c r="J40" i="17"/>
  <c r="J27" i="17"/>
  <c r="J41" i="17"/>
  <c r="J30" i="17"/>
  <c r="J13" i="17"/>
  <c r="A21" i="17" l="1"/>
  <c r="A30" i="17"/>
  <c r="A20" i="17"/>
  <c r="A22" i="17"/>
  <c r="A26" i="17"/>
  <c r="A29" i="17" l="1"/>
  <c r="A27" i="17"/>
  <c r="A37" i="17"/>
  <c r="A33" i="17"/>
  <c r="A28" i="17"/>
  <c r="M23" i="11"/>
  <c r="K23" i="11"/>
  <c r="J23" i="11"/>
  <c r="I23" i="11"/>
  <c r="H23" i="11"/>
  <c r="G23" i="11"/>
  <c r="E23" i="11"/>
  <c r="C23" i="11"/>
  <c r="B23" i="11"/>
  <c r="K22" i="11"/>
  <c r="C22" i="11"/>
  <c r="K21" i="11"/>
  <c r="C21" i="11"/>
  <c r="U20" i="11"/>
  <c r="Q20" i="11"/>
  <c r="P20" i="11"/>
  <c r="M20" i="11"/>
  <c r="K20" i="11"/>
  <c r="I20" i="11"/>
  <c r="H20" i="11"/>
  <c r="E20" i="11"/>
  <c r="D20" i="11"/>
  <c r="C20" i="11"/>
  <c r="B20" i="11"/>
  <c r="K19" i="11"/>
  <c r="I19" i="11"/>
  <c r="K16" i="11"/>
  <c r="C16" i="11"/>
  <c r="K15" i="11"/>
  <c r="C15" i="11"/>
  <c r="M14" i="11"/>
  <c r="K14" i="11"/>
  <c r="J14" i="11"/>
  <c r="E14" i="11"/>
  <c r="C14" i="11"/>
  <c r="B14" i="11"/>
  <c r="R13" i="11"/>
  <c r="P13" i="11"/>
  <c r="O13" i="11"/>
  <c r="C13" i="11"/>
  <c r="B13" i="11"/>
  <c r="T12" i="11"/>
  <c r="O12" i="11"/>
  <c r="L12" i="11"/>
  <c r="K12" i="11"/>
  <c r="J12" i="11"/>
  <c r="G12" i="11"/>
  <c r="D12" i="11"/>
  <c r="C12" i="11"/>
  <c r="B12" i="11"/>
  <c r="K9" i="11"/>
  <c r="K8" i="11"/>
  <c r="K7" i="11"/>
  <c r="K6" i="11"/>
  <c r="K5" i="11"/>
  <c r="G9" i="11"/>
  <c r="G7" i="11"/>
  <c r="G5" i="11"/>
  <c r="V9" i="11"/>
  <c r="U9" i="11"/>
  <c r="T9" i="11"/>
  <c r="S9" i="11"/>
  <c r="R9" i="11"/>
  <c r="Q9" i="11"/>
  <c r="P9" i="11"/>
  <c r="O9" i="11"/>
  <c r="N9" i="11"/>
  <c r="M9" i="11"/>
  <c r="L9" i="11"/>
  <c r="F9" i="11"/>
  <c r="E9" i="11"/>
  <c r="D9" i="11"/>
  <c r="C9" i="11"/>
  <c r="B9" i="11"/>
  <c r="V8" i="11"/>
  <c r="U8" i="11"/>
  <c r="S8" i="11"/>
  <c r="R8" i="11"/>
  <c r="Q8" i="11"/>
  <c r="P8" i="11"/>
  <c r="O8" i="11"/>
  <c r="N8" i="11"/>
  <c r="M8" i="11"/>
  <c r="L8" i="11"/>
  <c r="F8" i="11"/>
  <c r="V7" i="11"/>
  <c r="U7" i="11"/>
  <c r="T7" i="11"/>
  <c r="S7" i="11"/>
  <c r="R7" i="11"/>
  <c r="Q7" i="11"/>
  <c r="P7" i="11"/>
  <c r="O7" i="11"/>
  <c r="N7" i="11"/>
  <c r="M7" i="11"/>
  <c r="L7" i="11"/>
  <c r="F7" i="11"/>
  <c r="E7" i="11"/>
  <c r="D7" i="11"/>
  <c r="C7" i="11"/>
  <c r="B7" i="11"/>
  <c r="V6" i="11"/>
  <c r="U6" i="11"/>
  <c r="T6" i="11"/>
  <c r="S6" i="11"/>
  <c r="R6" i="11"/>
  <c r="Q6" i="11"/>
  <c r="P6" i="11"/>
  <c r="O6" i="11"/>
  <c r="N6" i="11"/>
  <c r="M6" i="11"/>
  <c r="L6" i="11"/>
  <c r="C6" i="11"/>
  <c r="B6" i="11"/>
  <c r="V5" i="11"/>
  <c r="U5" i="11"/>
  <c r="T5" i="11"/>
  <c r="S5" i="11"/>
  <c r="R5" i="11"/>
  <c r="Q5" i="11"/>
  <c r="P5" i="11"/>
  <c r="O5" i="11"/>
  <c r="N5" i="11"/>
  <c r="M5" i="11"/>
  <c r="L5" i="11"/>
  <c r="F5" i="11"/>
  <c r="E5" i="11"/>
  <c r="D5" i="11"/>
  <c r="C5" i="11"/>
  <c r="B5" i="11"/>
  <c r="A47" i="17" l="1"/>
  <c r="A40" i="17"/>
  <c r="A51" i="17"/>
  <c r="A44" i="17"/>
  <c r="A34" i="17"/>
  <c r="A35" i="17"/>
  <c r="A36" i="17"/>
  <c r="U23" i="11"/>
  <c r="AA5" i="11"/>
  <c r="Z5" i="11" s="1"/>
  <c r="Y5" i="11"/>
  <c r="X5" i="11" s="1"/>
  <c r="AA6" i="11"/>
  <c r="Z6" i="11" s="1"/>
  <c r="Y6" i="11"/>
  <c r="X6" i="11" s="1"/>
  <c r="Y7" i="11"/>
  <c r="X7" i="11" s="1"/>
  <c r="AA7" i="11"/>
  <c r="Z7" i="11" s="1"/>
  <c r="Y9" i="11"/>
  <c r="X9" i="11" s="1"/>
  <c r="AA9" i="11"/>
  <c r="Z9" i="11" s="1"/>
  <c r="L15" i="11"/>
  <c r="T15" i="11"/>
  <c r="B19" i="11"/>
  <c r="J19" i="11"/>
  <c r="R19" i="11"/>
  <c r="H21" i="11"/>
  <c r="P21" i="11"/>
  <c r="F23" i="11"/>
  <c r="N23" i="11"/>
  <c r="V23" i="11"/>
  <c r="E12" i="11"/>
  <c r="M12" i="11"/>
  <c r="U12" i="11"/>
  <c r="F15" i="11"/>
  <c r="N15" i="11"/>
  <c r="V15" i="11"/>
  <c r="E15" i="11"/>
  <c r="U15" i="11"/>
  <c r="G15" i="11"/>
  <c r="O15" i="11"/>
  <c r="E19" i="11"/>
  <c r="M19" i="11"/>
  <c r="U19" i="11"/>
  <c r="Q23" i="11"/>
  <c r="H15" i="11"/>
  <c r="P15" i="11"/>
  <c r="F19" i="11"/>
  <c r="N19" i="11"/>
  <c r="V19" i="11"/>
  <c r="D21" i="11"/>
  <c r="R23" i="11"/>
  <c r="C19" i="11"/>
  <c r="H12" i="11"/>
  <c r="I15" i="11"/>
  <c r="G19" i="11"/>
  <c r="M15" i="11"/>
  <c r="B15" i="11"/>
  <c r="J15" i="11"/>
  <c r="H19" i="11"/>
  <c r="P19" i="11"/>
  <c r="D23" i="11"/>
  <c r="P12" i="11"/>
  <c r="Q15" i="11"/>
  <c r="Q19" i="11"/>
  <c r="L20" i="11"/>
  <c r="T20" i="11"/>
  <c r="G21" i="11"/>
  <c r="O21" i="11"/>
  <c r="B22" i="11"/>
  <c r="J22" i="11"/>
  <c r="R22" i="11"/>
  <c r="R15" i="11"/>
  <c r="S22" i="11"/>
  <c r="S19" i="11"/>
  <c r="F20" i="11"/>
  <c r="N20" i="11"/>
  <c r="V20" i="11"/>
  <c r="I21" i="11"/>
  <c r="Q21" i="11"/>
  <c r="D22" i="11"/>
  <c r="L22" i="11"/>
  <c r="T22" i="11"/>
  <c r="O23" i="11"/>
  <c r="D19" i="11"/>
  <c r="L19" i="11"/>
  <c r="T19" i="11"/>
  <c r="G20" i="11"/>
  <c r="O20" i="11"/>
  <c r="B21" i="11"/>
  <c r="J21" i="11"/>
  <c r="R21" i="11"/>
  <c r="E22" i="11"/>
  <c r="M22" i="11"/>
  <c r="U22" i="11"/>
  <c r="P23" i="11"/>
  <c r="H7" i="11"/>
  <c r="R14" i="11"/>
  <c r="S21" i="11"/>
  <c r="F22" i="11"/>
  <c r="N22" i="11"/>
  <c r="V22" i="11"/>
  <c r="L21" i="11"/>
  <c r="T21" i="11"/>
  <c r="G22" i="11"/>
  <c r="O22" i="11"/>
  <c r="O19" i="11"/>
  <c r="J20" i="11"/>
  <c r="R20" i="11"/>
  <c r="E21" i="11"/>
  <c r="M21" i="11"/>
  <c r="U21" i="11"/>
  <c r="H22" i="11"/>
  <c r="P22" i="11"/>
  <c r="S23" i="11"/>
  <c r="U14" i="11"/>
  <c r="S20" i="11"/>
  <c r="F21" i="11"/>
  <c r="N21" i="11"/>
  <c r="V21" i="11"/>
  <c r="I22" i="11"/>
  <c r="Q22" i="11"/>
  <c r="L23" i="11"/>
  <c r="T23" i="11"/>
  <c r="S16" i="11"/>
  <c r="H16" i="11"/>
  <c r="P16" i="11"/>
  <c r="J13" i="11"/>
  <c r="S13" i="11"/>
  <c r="F14" i="11"/>
  <c r="N14" i="11"/>
  <c r="V14" i="11"/>
  <c r="D16" i="11"/>
  <c r="L16" i="11"/>
  <c r="T16" i="11"/>
  <c r="I5" i="11"/>
  <c r="I7" i="11"/>
  <c r="I9" i="11"/>
  <c r="I12" i="11"/>
  <c r="Q12" i="11"/>
  <c r="L13" i="11"/>
  <c r="T13" i="11"/>
  <c r="G14" i="11"/>
  <c r="O14" i="11"/>
  <c r="E16" i="11"/>
  <c r="M16" i="11"/>
  <c r="U16" i="11"/>
  <c r="J5" i="11"/>
  <c r="J7" i="11"/>
  <c r="J9" i="11"/>
  <c r="R12" i="11"/>
  <c r="M13" i="11"/>
  <c r="U13" i="11"/>
  <c r="H14" i="11"/>
  <c r="P14" i="11"/>
  <c r="S15" i="11"/>
  <c r="N16" i="11"/>
  <c r="V16" i="11"/>
  <c r="S12" i="11"/>
  <c r="N13" i="11"/>
  <c r="V13" i="11"/>
  <c r="I14" i="11"/>
  <c r="Q14" i="11"/>
  <c r="O16" i="11"/>
  <c r="T8" i="11"/>
  <c r="Y8" i="11" s="1"/>
  <c r="X8" i="11" s="1"/>
  <c r="S14" i="11"/>
  <c r="I16" i="11"/>
  <c r="Q16" i="11"/>
  <c r="G8" i="11"/>
  <c r="J6" i="11"/>
  <c r="J8" i="11"/>
  <c r="N12" i="11"/>
  <c r="V12" i="11"/>
  <c r="Q13" i="11"/>
  <c r="L14" i="11"/>
  <c r="T14" i="11"/>
  <c r="B16" i="11"/>
  <c r="J16" i="11"/>
  <c r="R16" i="11"/>
  <c r="D13" i="11"/>
  <c r="K13" i="11"/>
  <c r="B8" i="11"/>
  <c r="H5" i="11"/>
  <c r="H9" i="11"/>
  <c r="E13" i="11"/>
  <c r="F16" i="11"/>
  <c r="C8" i="11"/>
  <c r="F13" i="11"/>
  <c r="D15" i="11"/>
  <c r="G16" i="11"/>
  <c r="D6" i="11"/>
  <c r="D8" i="11"/>
  <c r="G13" i="11"/>
  <c r="E6" i="11"/>
  <c r="E8" i="11"/>
  <c r="H13" i="11"/>
  <c r="F6" i="11"/>
  <c r="G6" i="11"/>
  <c r="H6" i="11"/>
  <c r="H8" i="11"/>
  <c r="F12" i="11"/>
  <c r="I13" i="11"/>
  <c r="D14" i="11"/>
  <c r="I6" i="11"/>
  <c r="I8" i="11"/>
  <c r="Y12" i="11" l="1"/>
  <c r="X12" i="11" s="1"/>
  <c r="AA12" i="11"/>
  <c r="Z12" i="11" s="1"/>
  <c r="A49" i="17"/>
  <c r="A42" i="17"/>
  <c r="A48" i="17"/>
  <c r="A41" i="17"/>
  <c r="A50" i="17"/>
  <c r="A43" i="17"/>
  <c r="AA8" i="11"/>
  <c r="Z8" i="11" s="1"/>
  <c r="AA14" i="11"/>
  <c r="Z14" i="11" s="1"/>
  <c r="Y14" i="11"/>
  <c r="X14" i="11" s="1"/>
  <c r="AA22" i="11"/>
  <c r="Z22" i="11" s="1"/>
  <c r="Y22" i="11"/>
  <c r="X22" i="11" s="1"/>
  <c r="AA13" i="11"/>
  <c r="Z13" i="11" s="1"/>
  <c r="Y13" i="11"/>
  <c r="X13" i="11" s="1"/>
  <c r="Y23" i="11"/>
  <c r="X23" i="11" s="1"/>
  <c r="AA23" i="11"/>
  <c r="Z23" i="11" s="1"/>
  <c r="AA21" i="11"/>
  <c r="Z21" i="11" s="1"/>
  <c r="Y21" i="11"/>
  <c r="X21" i="11" s="1"/>
  <c r="Y15" i="11"/>
  <c r="X15" i="11" s="1"/>
  <c r="AA15" i="11"/>
  <c r="Z15" i="11" s="1"/>
  <c r="Y16" i="11"/>
  <c r="X16" i="11" s="1"/>
  <c r="AA16" i="11"/>
  <c r="Z16" i="11" s="1"/>
  <c r="AA19" i="11"/>
  <c r="Z19" i="11" s="1"/>
  <c r="Y19" i="11"/>
  <c r="X19" i="11" s="1"/>
  <c r="Y20" i="11"/>
  <c r="X20" i="11" s="1"/>
  <c r="AA20" i="11"/>
  <c r="Z20" i="11" s="1"/>
  <c r="A54" i="17" l="1"/>
  <c r="A61" i="17" s="1"/>
  <c r="A68" i="17"/>
  <c r="A55" i="17" l="1"/>
  <c r="A62" i="17" s="1"/>
  <c r="A69" i="17"/>
  <c r="A82" i="17"/>
  <c r="A114" i="17" s="1"/>
  <c r="A121" i="17" s="1"/>
  <c r="A75" i="17"/>
  <c r="A56" i="17" l="1"/>
  <c r="A63" i="17" s="1"/>
  <c r="A70" i="17"/>
  <c r="A83" i="17"/>
  <c r="A115" i="17" s="1"/>
  <c r="A122" i="17" s="1"/>
  <c r="A76" i="17"/>
  <c r="A58" i="17"/>
  <c r="A65" i="17" s="1"/>
  <c r="U8" i="17"/>
  <c r="T8" i="17"/>
  <c r="S8" i="17"/>
  <c r="R8" i="17"/>
  <c r="Q8" i="17"/>
  <c r="P8" i="17"/>
  <c r="O8" i="17"/>
  <c r="N8" i="17"/>
  <c r="M8" i="17"/>
  <c r="L8" i="17"/>
  <c r="J8" i="17"/>
  <c r="G8" i="17"/>
  <c r="F8" i="17"/>
  <c r="E8" i="17"/>
  <c r="D8" i="17"/>
  <c r="C8" i="17"/>
  <c r="U7" i="17"/>
  <c r="T7" i="17"/>
  <c r="S7" i="17"/>
  <c r="R7" i="17"/>
  <c r="Q7" i="17"/>
  <c r="P7" i="17"/>
  <c r="O7" i="17"/>
  <c r="N7" i="17"/>
  <c r="M7" i="17"/>
  <c r="L7" i="17"/>
  <c r="J7" i="17"/>
  <c r="G7" i="17"/>
  <c r="F7" i="17"/>
  <c r="E7" i="17"/>
  <c r="D7" i="17"/>
  <c r="C7" i="17"/>
  <c r="U6" i="17"/>
  <c r="T6" i="17"/>
  <c r="S6" i="17"/>
  <c r="R6" i="17"/>
  <c r="Q6" i="17"/>
  <c r="P6" i="17"/>
  <c r="O6" i="17"/>
  <c r="N6" i="17"/>
  <c r="M6" i="17"/>
  <c r="L6" i="17"/>
  <c r="J6" i="17"/>
  <c r="G6" i="17"/>
  <c r="F6" i="17"/>
  <c r="E6" i="17"/>
  <c r="D6" i="17"/>
  <c r="C6" i="17"/>
  <c r="U5" i="17"/>
  <c r="T5" i="17"/>
  <c r="S5" i="17"/>
  <c r="R5" i="17"/>
  <c r="Q5" i="17"/>
  <c r="P5" i="17"/>
  <c r="O5" i="17"/>
  <c r="N5" i="17"/>
  <c r="M5" i="17"/>
  <c r="L5" i="17"/>
  <c r="J5" i="17"/>
  <c r="G5" i="17"/>
  <c r="F5" i="17"/>
  <c r="E5" i="17"/>
  <c r="D5" i="17"/>
  <c r="C5" i="17"/>
  <c r="U4" i="17"/>
  <c r="T4" i="17"/>
  <c r="S4" i="17"/>
  <c r="R4" i="17"/>
  <c r="Q4" i="17"/>
  <c r="P4" i="17"/>
  <c r="O4" i="17"/>
  <c r="N4" i="17"/>
  <c r="M4" i="17"/>
  <c r="L4" i="17"/>
  <c r="J4" i="17"/>
  <c r="G4" i="17"/>
  <c r="F4" i="17"/>
  <c r="E4" i="17"/>
  <c r="D4" i="17"/>
  <c r="C4" i="17"/>
  <c r="B4" i="17"/>
  <c r="H30" i="11"/>
  <c r="G30" i="11"/>
  <c r="E30" i="11"/>
  <c r="C30" i="11"/>
  <c r="B30" i="11"/>
  <c r="J29" i="11"/>
  <c r="I29" i="11"/>
  <c r="H29" i="11"/>
  <c r="G29" i="11"/>
  <c r="F29" i="11"/>
  <c r="E29" i="11"/>
  <c r="D29" i="11"/>
  <c r="C29" i="11"/>
  <c r="B29" i="11"/>
  <c r="K28" i="11"/>
  <c r="J28" i="11"/>
  <c r="I28" i="11"/>
  <c r="H28" i="11"/>
  <c r="G28" i="11"/>
  <c r="F28" i="11"/>
  <c r="E28" i="11"/>
  <c r="D28" i="11"/>
  <c r="C28" i="11"/>
  <c r="B28" i="11"/>
  <c r="J27" i="11"/>
  <c r="I27" i="11"/>
  <c r="H27" i="11"/>
  <c r="G27" i="11"/>
  <c r="F27" i="11"/>
  <c r="E27" i="11"/>
  <c r="D27" i="11"/>
  <c r="C27" i="11"/>
  <c r="B27" i="11"/>
  <c r="K26" i="11"/>
  <c r="J26" i="11"/>
  <c r="I26" i="11"/>
  <c r="G26" i="11"/>
  <c r="F26" i="11"/>
  <c r="E26" i="11"/>
  <c r="D26" i="11"/>
  <c r="C26" i="11"/>
  <c r="B26" i="11"/>
  <c r="B5" i="17" l="1"/>
  <c r="B6" i="17"/>
  <c r="B7" i="17"/>
  <c r="B8" i="17"/>
  <c r="A57" i="17"/>
  <c r="A64" i="17" s="1"/>
  <c r="A71" i="17"/>
  <c r="A84" i="17"/>
  <c r="A116" i="17" s="1"/>
  <c r="A123" i="17" s="1"/>
  <c r="A77" i="17"/>
  <c r="L26" i="11"/>
  <c r="T26" i="11"/>
  <c r="O27" i="11"/>
  <c r="R28" i="11"/>
  <c r="M29" i="11"/>
  <c r="U29" i="11"/>
  <c r="P30" i="11"/>
  <c r="J11" i="13"/>
  <c r="J4" i="4"/>
  <c r="S11" i="13"/>
  <c r="S4" i="4"/>
  <c r="G12" i="13"/>
  <c r="R12" i="13"/>
  <c r="R5" i="4"/>
  <c r="F13" i="13"/>
  <c r="Q13" i="13"/>
  <c r="Q6" i="4"/>
  <c r="E14" i="13"/>
  <c r="P14" i="13"/>
  <c r="P7" i="4"/>
  <c r="D59" i="13"/>
  <c r="D15" i="13"/>
  <c r="O60" i="13"/>
  <c r="O15" i="13"/>
  <c r="O8" i="4"/>
  <c r="M26" i="11"/>
  <c r="U26" i="11"/>
  <c r="P27" i="11"/>
  <c r="S28" i="11"/>
  <c r="N29" i="11"/>
  <c r="V29" i="11"/>
  <c r="Q30" i="11"/>
  <c r="L11" i="13"/>
  <c r="L4" i="4"/>
  <c r="T11" i="13"/>
  <c r="T4" i="4"/>
  <c r="J12" i="13"/>
  <c r="J5" i="4"/>
  <c r="S12" i="13"/>
  <c r="S5" i="4"/>
  <c r="G13" i="13"/>
  <c r="R13" i="13"/>
  <c r="R6" i="4"/>
  <c r="F14" i="13"/>
  <c r="Q14" i="13"/>
  <c r="Q7" i="4"/>
  <c r="E15" i="13"/>
  <c r="P15" i="13"/>
  <c r="P8" i="4"/>
  <c r="B11" i="13"/>
  <c r="M11" i="13"/>
  <c r="M4" i="4"/>
  <c r="U11" i="13"/>
  <c r="U4" i="4"/>
  <c r="L12" i="13"/>
  <c r="L5" i="4"/>
  <c r="T12" i="13"/>
  <c r="T5" i="4"/>
  <c r="J13" i="13"/>
  <c r="J6" i="4"/>
  <c r="S13" i="13"/>
  <c r="S6" i="4"/>
  <c r="G14" i="13"/>
  <c r="R14" i="13"/>
  <c r="R7" i="4"/>
  <c r="F59" i="13"/>
  <c r="F15" i="13"/>
  <c r="Q15" i="13"/>
  <c r="Q8" i="4"/>
  <c r="N26" i="11"/>
  <c r="O26" i="11"/>
  <c r="R27" i="11"/>
  <c r="M28" i="11"/>
  <c r="U28" i="11"/>
  <c r="P29" i="11"/>
  <c r="S30" i="11"/>
  <c r="C11" i="13"/>
  <c r="N11" i="13"/>
  <c r="N4" i="4"/>
  <c r="B12" i="13"/>
  <c r="M12" i="13"/>
  <c r="M5" i="4"/>
  <c r="U12" i="13"/>
  <c r="U5" i="4"/>
  <c r="L13" i="13"/>
  <c r="L6" i="4"/>
  <c r="T13" i="13"/>
  <c r="T6" i="4"/>
  <c r="J14" i="13"/>
  <c r="J7" i="4"/>
  <c r="S14" i="13"/>
  <c r="S7" i="4"/>
  <c r="G60" i="13"/>
  <c r="G15" i="13"/>
  <c r="R60" i="13"/>
  <c r="R15" i="13"/>
  <c r="R8" i="4"/>
  <c r="V26" i="11"/>
  <c r="P26" i="11"/>
  <c r="S27" i="11"/>
  <c r="N28" i="11"/>
  <c r="V28" i="11"/>
  <c r="Q29" i="11"/>
  <c r="L30" i="11"/>
  <c r="T30" i="11"/>
  <c r="D11" i="13"/>
  <c r="O11" i="13"/>
  <c r="O4" i="4"/>
  <c r="C12" i="13"/>
  <c r="N12" i="13"/>
  <c r="N5" i="4"/>
  <c r="B13" i="13"/>
  <c r="M13" i="13"/>
  <c r="M6" i="4"/>
  <c r="U13" i="13"/>
  <c r="U6" i="4"/>
  <c r="L14" i="13"/>
  <c r="L7" i="4"/>
  <c r="T14" i="13"/>
  <c r="T7" i="4"/>
  <c r="J59" i="13"/>
  <c r="J15" i="13"/>
  <c r="J8" i="4"/>
  <c r="S15" i="13"/>
  <c r="S8" i="4"/>
  <c r="T28" i="11"/>
  <c r="R30" i="11"/>
  <c r="Q26" i="11"/>
  <c r="L27" i="11"/>
  <c r="T27" i="11"/>
  <c r="O28" i="11"/>
  <c r="R29" i="11"/>
  <c r="M30" i="11"/>
  <c r="U30" i="11"/>
  <c r="E11" i="13"/>
  <c r="P11" i="13"/>
  <c r="P4" i="4"/>
  <c r="D12" i="13"/>
  <c r="O12" i="13"/>
  <c r="O5" i="4"/>
  <c r="C13" i="13"/>
  <c r="N13" i="13"/>
  <c r="N6" i="4"/>
  <c r="B14" i="13"/>
  <c r="M14" i="13"/>
  <c r="M7" i="4"/>
  <c r="U14" i="13"/>
  <c r="U7" i="4"/>
  <c r="L59" i="13"/>
  <c r="L15" i="13"/>
  <c r="L8" i="4"/>
  <c r="T59" i="13"/>
  <c r="T15" i="13"/>
  <c r="T8" i="4"/>
  <c r="Q27" i="11"/>
  <c r="L28" i="11"/>
  <c r="O29" i="11"/>
  <c r="R26" i="11"/>
  <c r="M27" i="11"/>
  <c r="U27" i="11"/>
  <c r="P28" i="11"/>
  <c r="S29" i="11"/>
  <c r="N30" i="11"/>
  <c r="V30" i="11"/>
  <c r="F11" i="13"/>
  <c r="Q11" i="13"/>
  <c r="Q4" i="4"/>
  <c r="E12" i="13"/>
  <c r="P12" i="13"/>
  <c r="P5" i="4"/>
  <c r="D13" i="13"/>
  <c r="O13" i="13"/>
  <c r="O6" i="4"/>
  <c r="C14" i="13"/>
  <c r="N14" i="13"/>
  <c r="N7" i="4"/>
  <c r="B59" i="13"/>
  <c r="B15" i="13"/>
  <c r="M60" i="13"/>
  <c r="M15" i="13"/>
  <c r="M8" i="4"/>
  <c r="U15" i="13"/>
  <c r="U8" i="4"/>
  <c r="S26" i="11"/>
  <c r="N27" i="11"/>
  <c r="V27" i="11"/>
  <c r="Q28" i="11"/>
  <c r="L29" i="11"/>
  <c r="T29" i="11"/>
  <c r="O30" i="11"/>
  <c r="G11" i="13"/>
  <c r="R11" i="13"/>
  <c r="R4" i="4"/>
  <c r="F12" i="13"/>
  <c r="Q12" i="13"/>
  <c r="Q5" i="4"/>
  <c r="E13" i="13"/>
  <c r="P13" i="13"/>
  <c r="P6" i="4"/>
  <c r="D14" i="13"/>
  <c r="O14" i="13"/>
  <c r="O7" i="4"/>
  <c r="C15" i="13"/>
  <c r="N59" i="13"/>
  <c r="N15" i="13"/>
  <c r="N8" i="4"/>
  <c r="H26" i="11"/>
  <c r="K27" i="11"/>
  <c r="U60" i="13"/>
  <c r="U59" i="13"/>
  <c r="C59" i="13"/>
  <c r="C60" i="13"/>
  <c r="D60" i="13"/>
  <c r="E60" i="13"/>
  <c r="E59" i="13"/>
  <c r="P59" i="13"/>
  <c r="P60" i="13"/>
  <c r="F60" i="13"/>
  <c r="Q59" i="13"/>
  <c r="Q60" i="13"/>
  <c r="S59" i="13"/>
  <c r="S60" i="13"/>
  <c r="K4" i="17"/>
  <c r="I6" i="17"/>
  <c r="S76" i="17"/>
  <c r="S55" i="17"/>
  <c r="J75" i="17"/>
  <c r="J54" i="17"/>
  <c r="R75" i="17"/>
  <c r="R54" i="17"/>
  <c r="F76" i="17"/>
  <c r="F55" i="17"/>
  <c r="Q55" i="17"/>
  <c r="Q76" i="17"/>
  <c r="E56" i="17"/>
  <c r="E77" i="17"/>
  <c r="O77" i="17"/>
  <c r="O56" i="17"/>
  <c r="I7" i="17"/>
  <c r="C78" i="17"/>
  <c r="C57" i="17"/>
  <c r="M57" i="17"/>
  <c r="M78" i="17"/>
  <c r="U57" i="17"/>
  <c r="U78" i="17"/>
  <c r="L58" i="17"/>
  <c r="L79" i="17"/>
  <c r="T58" i="17"/>
  <c r="T79" i="17"/>
  <c r="I4" i="17"/>
  <c r="B75" i="17"/>
  <c r="B54" i="17"/>
  <c r="O57" i="17"/>
  <c r="O78" i="17"/>
  <c r="S54" i="17"/>
  <c r="S75" i="17"/>
  <c r="G55" i="17"/>
  <c r="G76" i="17"/>
  <c r="R76" i="17"/>
  <c r="R55" i="17"/>
  <c r="F77" i="17"/>
  <c r="F56" i="17"/>
  <c r="P56" i="17"/>
  <c r="P77" i="17"/>
  <c r="D57" i="17"/>
  <c r="D78" i="17"/>
  <c r="N78" i="17"/>
  <c r="N57" i="17"/>
  <c r="B79" i="17"/>
  <c r="B58" i="17"/>
  <c r="M58" i="17"/>
  <c r="M79" i="17"/>
  <c r="U58" i="17"/>
  <c r="U79" i="17"/>
  <c r="T54" i="17"/>
  <c r="T75" i="17"/>
  <c r="E57" i="17"/>
  <c r="E78" i="17"/>
  <c r="C54" i="17"/>
  <c r="C75" i="17"/>
  <c r="M54" i="17"/>
  <c r="M75" i="17"/>
  <c r="U54" i="17"/>
  <c r="U75" i="17"/>
  <c r="L55" i="17"/>
  <c r="L76" i="17"/>
  <c r="T55" i="17"/>
  <c r="T76" i="17"/>
  <c r="R77" i="17"/>
  <c r="R56" i="17"/>
  <c r="F78" i="17"/>
  <c r="F57" i="17"/>
  <c r="P57" i="17"/>
  <c r="P78" i="17"/>
  <c r="D58" i="17"/>
  <c r="D79" i="17"/>
  <c r="O79" i="17"/>
  <c r="O58" i="17"/>
  <c r="G77" i="17"/>
  <c r="G56" i="17"/>
  <c r="D54" i="17"/>
  <c r="D75" i="17"/>
  <c r="N75" i="17"/>
  <c r="N54" i="17"/>
  <c r="I5" i="17"/>
  <c r="B76" i="17"/>
  <c r="B55" i="17"/>
  <c r="M55" i="17"/>
  <c r="M76" i="17"/>
  <c r="U55" i="17"/>
  <c r="U76" i="17"/>
  <c r="J77" i="17"/>
  <c r="J56" i="17"/>
  <c r="S56" i="17"/>
  <c r="S77" i="17"/>
  <c r="G57" i="17"/>
  <c r="G78" i="17"/>
  <c r="Q57" i="17"/>
  <c r="Q78" i="17"/>
  <c r="E58" i="17"/>
  <c r="E79" i="17"/>
  <c r="P58" i="17"/>
  <c r="P79" i="17"/>
  <c r="J76" i="17"/>
  <c r="J55" i="17"/>
  <c r="N79" i="17"/>
  <c r="N58" i="17"/>
  <c r="E54" i="17"/>
  <c r="E75" i="17"/>
  <c r="O75" i="17"/>
  <c r="O54" i="17"/>
  <c r="H5" i="17"/>
  <c r="C76" i="17"/>
  <c r="C55" i="17"/>
  <c r="N76" i="17"/>
  <c r="N55" i="17"/>
  <c r="H6" i="17"/>
  <c r="B56" i="17"/>
  <c r="B77" i="17"/>
  <c r="L56" i="17"/>
  <c r="L77" i="17"/>
  <c r="T56" i="17"/>
  <c r="T77" i="17"/>
  <c r="J78" i="17"/>
  <c r="J57" i="17"/>
  <c r="R78" i="17"/>
  <c r="R57" i="17"/>
  <c r="F79" i="17"/>
  <c r="F58" i="17"/>
  <c r="Q58" i="17"/>
  <c r="Q79" i="17"/>
  <c r="L54" i="17"/>
  <c r="L75" i="17"/>
  <c r="Q56" i="17"/>
  <c r="Q77" i="17"/>
  <c r="F75" i="17"/>
  <c r="F54" i="17"/>
  <c r="P54" i="17"/>
  <c r="P75" i="17"/>
  <c r="D55" i="17"/>
  <c r="D76" i="17"/>
  <c r="O55" i="17"/>
  <c r="O76" i="17"/>
  <c r="C56" i="17"/>
  <c r="C77" i="17"/>
  <c r="M56" i="17"/>
  <c r="M77" i="17"/>
  <c r="U56" i="17"/>
  <c r="U77" i="17"/>
  <c r="S78" i="17"/>
  <c r="S57" i="17"/>
  <c r="G79" i="17"/>
  <c r="G58" i="17"/>
  <c r="R79" i="17"/>
  <c r="R58" i="17"/>
  <c r="I8" i="17"/>
  <c r="C58" i="17"/>
  <c r="C79" i="17"/>
  <c r="G75" i="17"/>
  <c r="G54" i="17"/>
  <c r="Q54" i="17"/>
  <c r="Q75" i="17"/>
  <c r="E55" i="17"/>
  <c r="E76" i="17"/>
  <c r="P55" i="17"/>
  <c r="P76" i="17"/>
  <c r="D56" i="17"/>
  <c r="D77" i="17"/>
  <c r="N77" i="17"/>
  <c r="N56" i="17"/>
  <c r="B78" i="17"/>
  <c r="B57" i="17"/>
  <c r="L57" i="17"/>
  <c r="L78" i="17"/>
  <c r="T57" i="17"/>
  <c r="T78" i="17"/>
  <c r="J79" i="17"/>
  <c r="J58" i="17"/>
  <c r="S58" i="17"/>
  <c r="S79" i="17"/>
  <c r="D30" i="11"/>
  <c r="K29" i="11"/>
  <c r="F30" i="11"/>
  <c r="I30" i="11"/>
  <c r="K30" i="11"/>
  <c r="J30" i="11"/>
  <c r="H8" i="17"/>
  <c r="H7" i="17"/>
  <c r="H4" i="17"/>
  <c r="H5" i="4"/>
  <c r="J60" i="13" l="1"/>
  <c r="M59" i="13"/>
  <c r="G59" i="13"/>
  <c r="O59" i="13"/>
  <c r="H4" i="4"/>
  <c r="I8" i="4"/>
  <c r="I5" i="4"/>
  <c r="R59" i="13"/>
  <c r="T60" i="13"/>
  <c r="H7" i="4"/>
  <c r="H8" i="4"/>
  <c r="I4" i="4"/>
  <c r="I7" i="3"/>
  <c r="I6" i="4"/>
  <c r="I7" i="4"/>
  <c r="N60" i="13"/>
  <c r="B60" i="13"/>
  <c r="AA12" i="13"/>
  <c r="Z12" i="13" s="1"/>
  <c r="Y12" i="13"/>
  <c r="X12" i="13" s="1"/>
  <c r="I6" i="3"/>
  <c r="J7" i="3"/>
  <c r="K8" i="17"/>
  <c r="Y6" i="4"/>
  <c r="X6" i="4" s="1"/>
  <c r="AA6" i="4"/>
  <c r="Z6" i="4" s="1"/>
  <c r="L60" i="13"/>
  <c r="AA7" i="4"/>
  <c r="Z7" i="4" s="1"/>
  <c r="Y7" i="4"/>
  <c r="X7" i="4" s="1"/>
  <c r="AA13" i="13"/>
  <c r="Z13" i="13" s="1"/>
  <c r="Y13" i="13"/>
  <c r="X13" i="13" s="1"/>
  <c r="I5" i="3"/>
  <c r="Y5" i="4"/>
  <c r="X5" i="4" s="1"/>
  <c r="AA5" i="4"/>
  <c r="Z5" i="4" s="1"/>
  <c r="Y14" i="13"/>
  <c r="X14" i="13" s="1"/>
  <c r="AA14" i="13"/>
  <c r="Z14" i="13" s="1"/>
  <c r="AA4" i="4"/>
  <c r="Z4" i="4" s="1"/>
  <c r="Y4" i="4"/>
  <c r="X4" i="4" s="1"/>
  <c r="J5" i="3"/>
  <c r="K6" i="17"/>
  <c r="Y8" i="4"/>
  <c r="X8" i="4" s="1"/>
  <c r="AA8" i="4"/>
  <c r="Z8" i="4" s="1"/>
  <c r="AA11" i="13"/>
  <c r="Z11" i="13" s="1"/>
  <c r="Y11" i="13"/>
  <c r="X11" i="13" s="1"/>
  <c r="I4" i="3"/>
  <c r="H6" i="4"/>
  <c r="J4" i="3"/>
  <c r="K5" i="17"/>
  <c r="J6" i="3"/>
  <c r="K7" i="17"/>
  <c r="AA15" i="13"/>
  <c r="Z15" i="13" s="1"/>
  <c r="Y15" i="13"/>
  <c r="X15" i="13" s="1"/>
  <c r="AA75" i="17"/>
  <c r="Z75" i="17" s="1"/>
  <c r="Y75" i="17"/>
  <c r="X75" i="17" s="1"/>
  <c r="Y54" i="17"/>
  <c r="X54" i="17" s="1"/>
  <c r="AA54" i="17"/>
  <c r="Z54" i="17" s="1"/>
  <c r="AA55" i="17"/>
  <c r="Z55" i="17" s="1"/>
  <c r="Y55" i="17"/>
  <c r="X55" i="17" s="1"/>
  <c r="AA76" i="17"/>
  <c r="Z76" i="17" s="1"/>
  <c r="Y76" i="17"/>
  <c r="X76" i="17" s="1"/>
  <c r="Y78" i="17"/>
  <c r="X78" i="17" s="1"/>
  <c r="AA78" i="17"/>
  <c r="Z78" i="17" s="1"/>
  <c r="Y56" i="17"/>
  <c r="X56" i="17" s="1"/>
  <c r="AA56" i="17"/>
  <c r="Z56" i="17" s="1"/>
  <c r="AA79" i="17"/>
  <c r="Z79" i="17" s="1"/>
  <c r="Y79" i="17"/>
  <c r="X79" i="17" s="1"/>
  <c r="AA58" i="17"/>
  <c r="Z58" i="17" s="1"/>
  <c r="Y58" i="17"/>
  <c r="X58" i="17" s="1"/>
  <c r="Y57" i="17"/>
  <c r="X57" i="17" s="1"/>
  <c r="AA57" i="17"/>
  <c r="Z57" i="17" s="1"/>
  <c r="Y77" i="17"/>
  <c r="X77" i="17" s="1"/>
  <c r="AA77" i="17"/>
  <c r="Z77" i="17" s="1"/>
  <c r="A72" i="17"/>
  <c r="A85" i="17"/>
  <c r="A117" i="17" s="1"/>
  <c r="A124" i="17" s="1"/>
  <c r="A78" i="17"/>
  <c r="Y29" i="11"/>
  <c r="X29" i="11" s="1"/>
  <c r="AA29" i="11"/>
  <c r="Z29" i="11" s="1"/>
  <c r="AA28" i="11"/>
  <c r="Z28" i="11" s="1"/>
  <c r="Y28" i="11"/>
  <c r="X28" i="11" s="1"/>
  <c r="Y27" i="11"/>
  <c r="X27" i="11" s="1"/>
  <c r="AA27" i="11"/>
  <c r="Z27" i="11" s="1"/>
  <c r="AA26" i="11"/>
  <c r="Z26" i="11" s="1"/>
  <c r="Y26" i="11"/>
  <c r="X26" i="11" s="1"/>
  <c r="Y30" i="11"/>
  <c r="X30" i="11" s="1"/>
  <c r="AA30" i="11"/>
  <c r="Z30" i="11" s="1"/>
  <c r="E6" i="4"/>
  <c r="B4" i="4"/>
  <c r="C7" i="4"/>
  <c r="K13" i="13"/>
  <c r="F8" i="4"/>
  <c r="F5" i="4"/>
  <c r="D7" i="4"/>
  <c r="G8" i="4"/>
  <c r="D4" i="4"/>
  <c r="G5" i="4"/>
  <c r="E7" i="4"/>
  <c r="C8" i="4"/>
  <c r="H11" i="13"/>
  <c r="I59" i="13"/>
  <c r="K12" i="13"/>
  <c r="K14" i="13"/>
  <c r="B8" i="4"/>
  <c r="B7" i="4"/>
  <c r="H13" i="13"/>
  <c r="G4" i="4"/>
  <c r="K5" i="4"/>
  <c r="C6" i="4"/>
  <c r="K8" i="4"/>
  <c r="E4" i="4"/>
  <c r="B6" i="4"/>
  <c r="F7" i="4"/>
  <c r="F4" i="4"/>
  <c r="D6" i="4"/>
  <c r="G7" i="4"/>
  <c r="K4" i="4"/>
  <c r="B5" i="4"/>
  <c r="F6" i="4"/>
  <c r="D8" i="4"/>
  <c r="C4" i="4"/>
  <c r="K6" i="4"/>
  <c r="K59" i="13"/>
  <c r="K15" i="13"/>
  <c r="K11" i="13"/>
  <c r="D5" i="4"/>
  <c r="G6" i="4"/>
  <c r="E8" i="4"/>
  <c r="C5" i="4"/>
  <c r="K7" i="4"/>
  <c r="H14" i="13"/>
  <c r="H60" i="13"/>
  <c r="H15" i="13"/>
  <c r="E5" i="4"/>
  <c r="H12" i="13"/>
  <c r="K57" i="17"/>
  <c r="K78" i="17"/>
  <c r="I56" i="17"/>
  <c r="K54" i="17"/>
  <c r="H59" i="13"/>
  <c r="K75" i="17"/>
  <c r="V6" i="17"/>
  <c r="I77" i="17"/>
  <c r="V8" i="17"/>
  <c r="I58" i="17"/>
  <c r="I79" i="17"/>
  <c r="H55" i="17"/>
  <c r="H76" i="17"/>
  <c r="V5" i="17"/>
  <c r="I55" i="17"/>
  <c r="I76" i="17"/>
  <c r="K56" i="17"/>
  <c r="K77" i="17"/>
  <c r="H54" i="17"/>
  <c r="H75" i="17"/>
  <c r="K58" i="17"/>
  <c r="K79" i="17"/>
  <c r="V7" i="17"/>
  <c r="I57" i="17"/>
  <c r="I78" i="17"/>
  <c r="H57" i="17"/>
  <c r="H78" i="17"/>
  <c r="H58" i="17"/>
  <c r="H79" i="17"/>
  <c r="H56" i="17"/>
  <c r="H77" i="17"/>
  <c r="V4" i="17"/>
  <c r="I54" i="17"/>
  <c r="I75" i="17"/>
  <c r="K76" i="17"/>
  <c r="K55" i="17"/>
  <c r="Y59" i="13" l="1"/>
  <c r="X59" i="13" s="1"/>
  <c r="K60" i="13"/>
  <c r="AA59" i="13"/>
  <c r="Z59" i="13" s="1"/>
  <c r="AA60" i="13"/>
  <c r="Z60" i="13" s="1"/>
  <c r="Y60" i="13"/>
  <c r="X60" i="13" s="1"/>
  <c r="I60" i="13"/>
  <c r="A86" i="17"/>
  <c r="A118" i="17" s="1"/>
  <c r="A125" i="17" s="1"/>
  <c r="A79" i="17"/>
  <c r="V4" i="4"/>
  <c r="V5" i="4"/>
  <c r="V59" i="13"/>
  <c r="V8" i="4"/>
  <c r="V7" i="4"/>
  <c r="V6" i="4"/>
  <c r="V56" i="17"/>
  <c r="V77" i="17"/>
  <c r="V60" i="13"/>
  <c r="V75" i="17"/>
  <c r="V54" i="17"/>
  <c r="V78" i="17"/>
  <c r="V57" i="17"/>
  <c r="V76" i="17"/>
  <c r="V55" i="17"/>
  <c r="V79" i="17"/>
  <c r="V58" i="17"/>
  <c r="O11" i="4" l="1"/>
  <c r="L12" i="4"/>
  <c r="T12" i="4"/>
  <c r="Q13" i="4"/>
  <c r="N14" i="4"/>
  <c r="V14" i="4"/>
  <c r="G11" i="4"/>
  <c r="P11" i="4"/>
  <c r="M12" i="4"/>
  <c r="U12" i="4"/>
  <c r="R13" i="4"/>
  <c r="O14" i="4"/>
  <c r="L15" i="4"/>
  <c r="T15" i="4"/>
  <c r="G12" i="4"/>
  <c r="Q11" i="4"/>
  <c r="N12" i="4"/>
  <c r="V12" i="4"/>
  <c r="P14" i="4"/>
  <c r="U15" i="4"/>
  <c r="G13" i="4"/>
  <c r="K11" i="4"/>
  <c r="H11" i="4"/>
  <c r="R11" i="4"/>
  <c r="O12" i="4"/>
  <c r="Q14" i="4"/>
  <c r="N15" i="4"/>
  <c r="V15" i="4"/>
  <c r="G14" i="4"/>
  <c r="K12" i="4"/>
  <c r="H12" i="4"/>
  <c r="P12" i="4"/>
  <c r="R14" i="4"/>
  <c r="O15" i="4"/>
  <c r="G15" i="4"/>
  <c r="K13" i="4"/>
  <c r="H13" i="4"/>
  <c r="Q12" i="4"/>
  <c r="N13" i="4"/>
  <c r="V13" i="4"/>
  <c r="P15" i="4"/>
  <c r="K14" i="4"/>
  <c r="H14" i="4"/>
  <c r="R12" i="4"/>
  <c r="Q15" i="4"/>
  <c r="K15" i="4"/>
  <c r="H15" i="4"/>
  <c r="N11" i="4"/>
  <c r="V11" i="4"/>
  <c r="P13" i="4"/>
  <c r="R15" i="4"/>
  <c r="O13" i="4" l="1"/>
  <c r="U11" i="4"/>
  <c r="M11" i="4"/>
  <c r="M15" i="4"/>
  <c r="U14" i="4"/>
  <c r="L14" i="4"/>
  <c r="U13" i="4"/>
  <c r="M13" i="4"/>
  <c r="T11" i="4"/>
  <c r="L11" i="4"/>
  <c r="T13" i="4"/>
  <c r="L13" i="4"/>
  <c r="S11" i="4"/>
  <c r="S14" i="4"/>
  <c r="S15" i="4"/>
  <c r="T14" i="4"/>
  <c r="M14" i="4"/>
  <c r="S12" i="4"/>
  <c r="AA12" i="4" s="1"/>
  <c r="Z12" i="4" s="1"/>
  <c r="S13" i="4"/>
  <c r="AA5" i="17"/>
  <c r="Z5" i="17" s="1"/>
  <c r="Y5" i="17"/>
  <c r="X5" i="17" s="1"/>
  <c r="AA7" i="17"/>
  <c r="Z7" i="17" s="1"/>
  <c r="Y7" i="17"/>
  <c r="X7" i="17" s="1"/>
  <c r="Y6" i="17"/>
  <c r="X6" i="17" s="1"/>
  <c r="AA6" i="17"/>
  <c r="Z6" i="17" s="1"/>
  <c r="AA8" i="17"/>
  <c r="Z8" i="17" s="1"/>
  <c r="Y8" i="17"/>
  <c r="X8" i="17" s="1"/>
  <c r="AA4" i="17"/>
  <c r="Z4" i="17" s="1"/>
  <c r="Y4" i="17"/>
  <c r="X4" i="17" s="1"/>
  <c r="K102" i="17"/>
  <c r="Q20" i="8"/>
  <c r="N18" i="8"/>
  <c r="O21" i="8"/>
  <c r="R20" i="8"/>
  <c r="U21" i="8"/>
  <c r="M21" i="8"/>
  <c r="O20" i="8"/>
  <c r="R19" i="8"/>
  <c r="R21" i="8"/>
  <c r="S18" i="8"/>
  <c r="V21" i="8"/>
  <c r="M19" i="8"/>
  <c r="S22" i="8"/>
  <c r="U20" i="8"/>
  <c r="T22" i="8"/>
  <c r="P18" i="8"/>
  <c r="R22" i="8"/>
  <c r="U18" i="8"/>
  <c r="M18" i="8"/>
  <c r="H20" i="8"/>
  <c r="O22" i="8"/>
  <c r="P19" i="8"/>
  <c r="H18" i="8"/>
  <c r="U22" i="8"/>
  <c r="M22" i="8"/>
  <c r="P21" i="8"/>
  <c r="S20" i="8"/>
  <c r="Q18" i="8"/>
  <c r="S19" i="8"/>
  <c r="G21" i="8"/>
  <c r="U19" i="8"/>
  <c r="V18" i="8"/>
  <c r="L22" i="8"/>
  <c r="K22" i="8"/>
  <c r="L21" i="8"/>
  <c r="K20" i="8"/>
  <c r="V19" i="8"/>
  <c r="G19" i="8"/>
  <c r="P20" i="8"/>
  <c r="N21" i="8"/>
  <c r="H22" i="8"/>
  <c r="Q22" i="8"/>
  <c r="T21" i="8"/>
  <c r="K21" i="8"/>
  <c r="G22" i="8"/>
  <c r="K18" i="8"/>
  <c r="N19" i="8"/>
  <c r="M20" i="8"/>
  <c r="G18" i="8"/>
  <c r="P22" i="8"/>
  <c r="T18" i="8"/>
  <c r="L18" i="8"/>
  <c r="O19" i="8"/>
  <c r="H21" i="8"/>
  <c r="S21" i="8"/>
  <c r="V20" i="8"/>
  <c r="N20" i="8"/>
  <c r="Q19" i="8"/>
  <c r="H19" i="8"/>
  <c r="K19" i="8"/>
  <c r="V22" i="8"/>
  <c r="N22" i="8"/>
  <c r="Q21" i="8"/>
  <c r="T20" i="8"/>
  <c r="L20" i="8"/>
  <c r="R18" i="8"/>
  <c r="G20" i="8"/>
  <c r="T19" i="8"/>
  <c r="L19" i="8"/>
  <c r="O18" i="8"/>
  <c r="AA15" i="4" l="1"/>
  <c r="Z15" i="4" s="1"/>
  <c r="Y15" i="4"/>
  <c r="X15" i="4" s="1"/>
  <c r="AA20" i="8"/>
  <c r="Z20" i="8" s="1"/>
  <c r="Y20" i="8"/>
  <c r="X20" i="8" s="1"/>
  <c r="Y18" i="8"/>
  <c r="X18" i="8" s="1"/>
  <c r="AA18" i="8"/>
  <c r="Z18" i="8" s="1"/>
  <c r="Y19" i="8"/>
  <c r="X19" i="8" s="1"/>
  <c r="AA19" i="8"/>
  <c r="Z19" i="8" s="1"/>
  <c r="Y12" i="4"/>
  <c r="X12" i="4" s="1"/>
  <c r="AA22" i="8"/>
  <c r="Z22" i="8" s="1"/>
  <c r="Y22" i="8"/>
  <c r="X22" i="8" s="1"/>
  <c r="Y11" i="4"/>
  <c r="X11" i="4" s="1"/>
  <c r="AA11" i="4"/>
  <c r="Z11" i="4" s="1"/>
  <c r="Y14" i="4"/>
  <c r="X14" i="4" s="1"/>
  <c r="AA14" i="4"/>
  <c r="Z14" i="4" s="1"/>
  <c r="Y21" i="8"/>
  <c r="X21" i="8" s="1"/>
  <c r="AA21" i="8"/>
  <c r="Z21" i="8" s="1"/>
  <c r="Y13" i="4"/>
  <c r="X13" i="4" s="1"/>
  <c r="AA13" i="4"/>
  <c r="Z13" i="4" s="1"/>
  <c r="D11" i="4" l="1"/>
  <c r="E12" i="4"/>
  <c r="F13" i="4"/>
  <c r="I14" i="4"/>
  <c r="J15" i="4"/>
  <c r="E11" i="4"/>
  <c r="F12" i="4"/>
  <c r="I13" i="4"/>
  <c r="J14" i="4"/>
  <c r="J102" i="17"/>
  <c r="F11" i="4"/>
  <c r="I12" i="4"/>
  <c r="B15" i="4"/>
  <c r="I11" i="4"/>
  <c r="J12" i="4"/>
  <c r="B14" i="4"/>
  <c r="C15" i="4"/>
  <c r="B13" i="4"/>
  <c r="C14" i="4"/>
  <c r="D15" i="4"/>
  <c r="B12" i="4"/>
  <c r="C13" i="4"/>
  <c r="D14" i="4"/>
  <c r="E15" i="4"/>
  <c r="B11" i="4"/>
  <c r="C12" i="4"/>
  <c r="D13" i="4"/>
  <c r="E14" i="4"/>
  <c r="F15" i="4"/>
  <c r="C11" i="4"/>
  <c r="D12" i="4"/>
  <c r="E13" i="4"/>
  <c r="F14" i="4"/>
  <c r="I15" i="4"/>
  <c r="J11" i="4" l="1"/>
  <c r="J13" i="4"/>
  <c r="I102" i="17"/>
  <c r="H102" i="17"/>
  <c r="C20" i="8"/>
  <c r="E19" i="8"/>
  <c r="B22" i="8"/>
  <c r="J22" i="8"/>
  <c r="F21" i="8"/>
  <c r="C18" i="8"/>
  <c r="F22" i="8"/>
  <c r="I20" i="8"/>
  <c r="D20" i="8"/>
  <c r="D21" i="8"/>
  <c r="C21" i="8"/>
  <c r="C22" i="8"/>
  <c r="J21" i="8"/>
  <c r="F20" i="8"/>
  <c r="D19" i="8"/>
  <c r="F18" i="8"/>
  <c r="F19" i="8"/>
  <c r="E21" i="8"/>
  <c r="J19" i="8"/>
  <c r="I18" i="8"/>
  <c r="C19" i="8"/>
  <c r="E22" i="8"/>
  <c r="E20" i="8"/>
  <c r="B19" i="8"/>
  <c r="B21" i="8"/>
  <c r="J20" i="8"/>
  <c r="I19" i="8"/>
  <c r="E18" i="8"/>
  <c r="I21" i="8"/>
  <c r="D18" i="8"/>
  <c r="I22" i="8"/>
  <c r="B18" i="8"/>
  <c r="D22" i="8"/>
  <c r="B20" i="8"/>
  <c r="J18" i="8"/>
  <c r="I13" i="13" l="1"/>
  <c r="I14" i="13"/>
  <c r="I12" i="13"/>
  <c r="I15" i="13"/>
  <c r="I11" i="13"/>
  <c r="V11" i="13" l="1"/>
  <c r="V15" i="13"/>
  <c r="V14" i="13"/>
  <c r="V13" i="13"/>
  <c r="V12" i="13"/>
  <c r="K4" i="14" l="1"/>
  <c r="K6" i="14"/>
  <c r="K8" i="14"/>
  <c r="J5" i="14"/>
  <c r="J7" i="14"/>
  <c r="K5" i="14"/>
  <c r="J4" i="14"/>
  <c r="J8" i="14"/>
  <c r="K7" i="14"/>
  <c r="J6" i="14"/>
  <c r="Q6" i="14" l="1"/>
  <c r="Q7" i="14"/>
  <c r="Q4" i="14"/>
  <c r="Q8" i="14"/>
  <c r="Q5" i="14"/>
  <c r="B15" i="14"/>
  <c r="V15" i="14"/>
  <c r="U15" i="14"/>
  <c r="T15" i="14"/>
  <c r="S15" i="14"/>
  <c r="R15" i="14"/>
  <c r="Q15" i="14"/>
  <c r="P15" i="14"/>
  <c r="O15" i="14"/>
  <c r="N15" i="14"/>
  <c r="M15" i="14"/>
  <c r="K15" i="14"/>
  <c r="J15" i="14"/>
  <c r="I15" i="14"/>
  <c r="G15" i="14"/>
  <c r="D15" i="14"/>
  <c r="C15" i="14"/>
  <c r="F15" i="14"/>
  <c r="E15" i="14"/>
  <c r="L15" i="14"/>
  <c r="H15" i="14"/>
</calcChain>
</file>

<file path=xl/sharedStrings.xml><?xml version="1.0" encoding="utf-8"?>
<sst xmlns="http://schemas.openxmlformats.org/spreadsheetml/2006/main" count="1679" uniqueCount="641">
  <si>
    <t>Jahr</t>
  </si>
  <si>
    <t>Branden-
burg</t>
  </si>
  <si>
    <t>Mecklenburg-
Vorpommern</t>
  </si>
  <si>
    <t>Sachsen</t>
  </si>
  <si>
    <t>Sachsen-Anhalt</t>
  </si>
  <si>
    <t>Thüringen</t>
  </si>
  <si>
    <t>Berlin</t>
  </si>
  <si>
    <t>NBL m B</t>
  </si>
  <si>
    <t>NBL o B</t>
  </si>
  <si>
    <t>ABL m B</t>
  </si>
  <si>
    <t>ABL o B</t>
  </si>
  <si>
    <t>Baden-
Württemberg</t>
  </si>
  <si>
    <t>Bayern</t>
  </si>
  <si>
    <t>Bremen</t>
  </si>
  <si>
    <t>Hamburg</t>
  </si>
  <si>
    <t>Hessen</t>
  </si>
  <si>
    <t>Nieder-
sachsen</t>
  </si>
  <si>
    <t>Nordrhein-
Westfalen</t>
  </si>
  <si>
    <t>Rheinland-Pfalz</t>
  </si>
  <si>
    <t>Saarland</t>
  </si>
  <si>
    <t>Schleswig-
Holstein</t>
  </si>
  <si>
    <t>Deutschland</t>
  </si>
  <si>
    <t>Min ABLoB</t>
  </si>
  <si>
    <t>Max ABLoB</t>
  </si>
  <si>
    <t>BW</t>
  </si>
  <si>
    <t>BY</t>
  </si>
  <si>
    <t>HB</t>
  </si>
  <si>
    <t>HH</t>
  </si>
  <si>
    <t>HE</t>
  </si>
  <si>
    <t>NI</t>
  </si>
  <si>
    <t>NW</t>
  </si>
  <si>
    <t>RP</t>
  </si>
  <si>
    <t>SL</t>
  </si>
  <si>
    <t>SH</t>
  </si>
  <si>
    <t>reales Wirtschaftswachstum: Veränderung gegen Vorjahr in %</t>
  </si>
  <si>
    <t>Bruttoinlandsprodukt (real)</t>
  </si>
  <si>
    <t>2019-2023</t>
  </si>
  <si>
    <t>Bruttoinlandsprodukt (real) je Einwohner</t>
  </si>
  <si>
    <t>BIP je Einwohner, nominal, ABLoB=100</t>
  </si>
  <si>
    <t>BIP je Erwerbstätigen, nominal, ABLoB=100</t>
  </si>
  <si>
    <t>BIP je Erwerbstätigenstunde, nominal, ABLoB=100</t>
  </si>
  <si>
    <t>Bruttoinlandsprodukt (real) je Erwerbstätigen</t>
  </si>
  <si>
    <t>Bruttoinlandsprodukt (real) je Arbeitsstunde der Erwerbstätigen</t>
  </si>
  <si>
    <t>Veränderung der Bruttowertschöpfung im Verarbeitenden Gewerbe, real</t>
  </si>
  <si>
    <t>Arbeitsangebot</t>
  </si>
  <si>
    <t>Veränderungsrate der Erwerbspersonen am Wohnort</t>
  </si>
  <si>
    <t>Erwerbspersonen=Arbeitsangebot</t>
  </si>
  <si>
    <t>Zahl der Erwerbstätigen (=Arbeitsnachfrage)</t>
  </si>
  <si>
    <t>Erwerbstätige (Inland): Veränderungsrate gegenüber Vorjahr</t>
  </si>
  <si>
    <t>Arbeitsstunden je Erwerbstätigen pro Jahr</t>
  </si>
  <si>
    <t>BIP je Einwohner</t>
  </si>
  <si>
    <t>BIP je Erwerbstätigen</t>
  </si>
  <si>
    <t>Wirtschaftskraft</t>
  </si>
  <si>
    <t>Wirtschaftswachstum</t>
  </si>
  <si>
    <t>Erwerbsbeteiligung</t>
  </si>
  <si>
    <t>Veränderung Erwerbspersonen</t>
  </si>
  <si>
    <t>Arbeitsnachfrage</t>
  </si>
  <si>
    <t>Erwerbstätigenquote (Inländer)</t>
  </si>
  <si>
    <t>Veränderung Erwerbstätige</t>
  </si>
  <si>
    <t>Arbeitsstunden pro Jahr</t>
  </si>
  <si>
    <t>Pendlersaldo der Erwerbstätigen je 100 Erwerbstätige am Arbeitsort (negative Werte: Auspendlerüberschuss)</t>
  </si>
  <si>
    <t>Pendlersaldo</t>
  </si>
  <si>
    <t>Arbeitslosigkeit</t>
  </si>
  <si>
    <t>Arbeitslosenquote (in % aller zivilen Erwerbspersonen)</t>
  </si>
  <si>
    <t>Arbeitslosenquote</t>
  </si>
  <si>
    <t>Veränderung der Zahl der Arbeitslosen gegenüber Vorjahr in %</t>
  </si>
  <si>
    <t>2019-2024</t>
  </si>
  <si>
    <t>Veränderung Arbeitslosigkeit</t>
  </si>
  <si>
    <t>Erwerbstätige (Arbeitsort) je 100 erwerbsfähige Einwohner</t>
  </si>
  <si>
    <t>Einkommen der privaten Haushalte</t>
  </si>
  <si>
    <t>Bruttolöhne und -gehälter je Arbeitnehmer, ABLoB=100</t>
  </si>
  <si>
    <t>Bruttolöhne und -gehälter je Arbeitsstunde der Arbeitnehmer, ALBoB=100</t>
  </si>
  <si>
    <t>Verfügbare Einkommen je Einwohner, ABLoB=100</t>
  </si>
  <si>
    <t>Bruttolöhne und -gehälter je Arbeitsstunde, Veränderung gegenüber Vorjahr in %</t>
  </si>
  <si>
    <t>Bruttolöhne und -gehälter je Arbeitsstunde, real, Veränderung gegenüber Vorjahr in %</t>
  </si>
  <si>
    <t>Verfügbare Einkommen je Einwohner, real, ABLoB=100 (Kaufkraft)</t>
  </si>
  <si>
    <t>Niveau Lebenshaltungspreise, ABLoB=100</t>
  </si>
  <si>
    <t>Löhne je Arbeitnehmer</t>
  </si>
  <si>
    <t>Löhne je Stunde</t>
  </si>
  <si>
    <t>Veränderung Stundenlöhne</t>
  </si>
  <si>
    <t>Veränderung Reallöhne je Stunde</t>
  </si>
  <si>
    <t>Verfügbare Einkommen</t>
  </si>
  <si>
    <t>Kaufkraft je Einwohner</t>
  </si>
  <si>
    <t>Lebenshaltungspreise</t>
  </si>
  <si>
    <t>Einkommensverteilung</t>
  </si>
  <si>
    <t>Medianlöhne</t>
  </si>
  <si>
    <t>Medianentgelt der SVB je Stunde der Vollzeitbeschäftigten, ABLoB=100</t>
  </si>
  <si>
    <t>Lohnverteilung 2023</t>
  </si>
  <si>
    <t>Armutsgefährdungsquote (weniger als 60% des Medianeinkommens), in % aller Haushalte, gemessen am Landesmedian</t>
  </si>
  <si>
    <t>ab 2020 neues Konzept des Mikrozensus, deswegen Vergleich mit Vorjahren nicht sinnvoll</t>
  </si>
  <si>
    <t>Anmerkungen:</t>
  </si>
  <si>
    <t>Aggregate (außer D) als gewichteter Durchschnitt mit Einwohnerzahl berechnet</t>
  </si>
  <si>
    <t>Armutsgefährdungsquote</t>
  </si>
  <si>
    <t>Renten in % von ABLoB</t>
  </si>
  <si>
    <t>Frauen</t>
  </si>
  <si>
    <t>zusammen</t>
  </si>
  <si>
    <t>Renten in % der durchschnittlichen Arbeitseinkommen</t>
  </si>
  <si>
    <t>Renten</t>
  </si>
  <si>
    <t>BWS je Erwerbstätigenstunde, nominal, Verarbeitendes Gewerbe, ABLoB=100</t>
  </si>
  <si>
    <t>Veränderung der Bruttowertschöpfung je Erwerbstätigenstunde, Verarbeitendes Gewerbe, real</t>
  </si>
  <si>
    <t>BIP, real</t>
  </si>
  <si>
    <t>BIP je Einwohner, real</t>
  </si>
  <si>
    <t>BIP je Erwerbstätigen, real</t>
  </si>
  <si>
    <t>BIP je Arbeitsstunde, real</t>
  </si>
  <si>
    <t>BWS im Verarb. Gewerbe, real</t>
  </si>
  <si>
    <t>BWS je Erwerbstätigenstunde Verarbeitendes Gewerbe, real</t>
  </si>
  <si>
    <t>Altersrenten pro Monat</t>
  </si>
  <si>
    <t>BIP je Einheit Kapitalstock</t>
  </si>
  <si>
    <t>2019-2021</t>
  </si>
  <si>
    <t>BIP je Einheit Kapitalstock (Kapitalproduktivität), real</t>
  </si>
  <si>
    <t>Totale Faktorproduktivität, real</t>
  </si>
  <si>
    <t>Lohnstückkosten</t>
  </si>
  <si>
    <t>Gesamtwirtschaft, Basis Arbeitnehmer</t>
  </si>
  <si>
    <t>Gesamtwirtschaft, Basis Arbeitsstunden</t>
  </si>
  <si>
    <t>Verarbeitendes Gewerbe, Basis Arbeitnehmer</t>
  </si>
  <si>
    <t>Verarbeitendes Gewerbe, Basis Arbeitsstunden</t>
  </si>
  <si>
    <t>Gesamtwirtschaft, Basis Arbeitnehmer, ABLmB=100</t>
  </si>
  <si>
    <t>Gesamtwirtschaft, Basis Arbeitsstunden, ABLmB=100</t>
  </si>
  <si>
    <t>Verarbeitendes Gewerbe, Basis Arbeitnehmer, ABLmB=100</t>
  </si>
  <si>
    <t>Verarbeitendes Gewerbe, Basis Arbeitsstunden, ABLmB=100</t>
  </si>
  <si>
    <t>Selbstständige je 1.000 Erwerbstätige</t>
  </si>
  <si>
    <t>Selbstständige je 1.000 Einwohner</t>
  </si>
  <si>
    <t>Selbstständige je 1.000 Einwohner im erwerbsfähigen Alter (20-64 Jahre)</t>
  </si>
  <si>
    <t>Selbstständige (einschließlich mithelfende Familienangehörige)</t>
  </si>
  <si>
    <t>Selbständige</t>
  </si>
  <si>
    <t>Selbständige je 1.000 Erwerbstätige</t>
  </si>
  <si>
    <t>Selbständige je 1.000 Einwohner</t>
  </si>
  <si>
    <t>Selbständige je 1.000 erwerbsfähige Einwohner</t>
  </si>
  <si>
    <t>Erwerbstätige (Inländer) in % der erwerbsfähigen Bevölkerung ( 20 bis 64 Jahre)</t>
  </si>
  <si>
    <t>Bruttolöhne und -gehälter je Arbeitsstunde, Verarbeitendes Gewerbe, ABLoB=100</t>
  </si>
  <si>
    <t>Löhne je Arbeitsstunde, Verarbeitendes Gewerbe</t>
  </si>
  <si>
    <t>Strukturdaten Industrie (2023)</t>
  </si>
  <si>
    <t>absolute Werte</t>
  </si>
  <si>
    <t>Industriedaten</t>
  </si>
  <si>
    <t>BWS je Erwerbstätigenstunde Verarbeitendes Gewerbe (VGR)</t>
  </si>
  <si>
    <t>Löhne je Arbeitsstunde, Verarbeitendes Gewerbe (VGR)</t>
  </si>
  <si>
    <t>Lohnstückkosten Verarbeitendes Gewerbe, Basis Arbeitnehmer (VGR)</t>
  </si>
  <si>
    <t>Lohnstückkosten Verarbeitendes Gewerbe, Basis Arbeitsstunden (VGR)</t>
  </si>
  <si>
    <t>Betriebsgrößen (Industriestatistik)</t>
  </si>
  <si>
    <t>Umsatzproduktivität (Industriestatistik)</t>
  </si>
  <si>
    <t>Exportquote (Industriestatistik)</t>
  </si>
  <si>
    <t>Veränderungsrate BWS im Verarb. Gewerbe, real (VGR)</t>
  </si>
  <si>
    <t>Rang</t>
  </si>
  <si>
    <t>(Zahlen in Klammern: Umsatzanteile)</t>
  </si>
  <si>
    <t>Brandenburg</t>
  </si>
  <si>
    <t>Niedersachsen</t>
  </si>
  <si>
    <t>Anteil der 5 wichtigsten Branchen in der Industrie, Basis Umsätze, 2023</t>
  </si>
  <si>
    <t>Branchenstruktur (Industriestatistik)</t>
  </si>
  <si>
    <t>Demographische Daten - Vergangenheit</t>
  </si>
  <si>
    <t>Zahl der Einwohner, 1991=100</t>
  </si>
  <si>
    <t>Zahl der erwerbsfähigen Einwohner 1991=100</t>
  </si>
  <si>
    <t>Ausländeranteil</t>
  </si>
  <si>
    <t>Anteil Schutzsuchende</t>
  </si>
  <si>
    <t>Anteil Schutzsuchende an der Bevölkerung insg.</t>
  </si>
  <si>
    <t>Bevölkerung (2019-2023)</t>
  </si>
  <si>
    <t>Bevölkerung insg.</t>
  </si>
  <si>
    <t>erwerbsfähige Bevölkerung (20-64 Jahre)</t>
  </si>
  <si>
    <t>Bevölkerungsprognose</t>
  </si>
  <si>
    <t>Bevölkerungsvorausberechnung (Variante G2L2W2), 2023=100</t>
  </si>
  <si>
    <t xml:space="preserve">Bevölkerung insgesamt </t>
  </si>
  <si>
    <t>Bevölkerung im erwerbsfähigen Alter (20-64 Jahre)</t>
  </si>
  <si>
    <t xml:space="preserve">Verwendete Variante G2L2W2 der Bevölkerungsvorausberechnung ist die "mittlere" Variante mit moderaten Annahmen zu Geburtenrate und Lebenserwartung; Wanderungen pegeln sich mittel- bis langfristig bei 200 Tsd. Personen pro Jahr ein </t>
  </si>
  <si>
    <t>Wanderungssaldo insg.</t>
  </si>
  <si>
    <t>Wanderungssaldo insg. je 1.000 Einwohner (negative Werte=Nettoabwanderung)</t>
  </si>
  <si>
    <t>Saldo der natürlichen Bevölkerungsentwicklung (Geburten ./. Sterbefälle) je 1.000 Einwohner</t>
  </si>
  <si>
    <t>Wanderungssaldo gegenüber Inland je 1.000 Einwohner (negative Werte=Nettoabwanderung)</t>
  </si>
  <si>
    <t>Wanderungssaldo gegenüber Ausland je 1.000 Einwohner (negative Werte=Nettoabwanderung)</t>
  </si>
  <si>
    <t>Wanderungssaldo Inland</t>
  </si>
  <si>
    <t>Wanderungssaldo Ausland</t>
  </si>
  <si>
    <t>Saldo der natürlichen Bevölkerungsentwicklung</t>
  </si>
  <si>
    <t>Altersstruktur 2023</t>
  </si>
  <si>
    <t>0-19 Jahre</t>
  </si>
  <si>
    <t>20-64 Jahre</t>
  </si>
  <si>
    <t>65 Jahre und älter</t>
  </si>
  <si>
    <t>Ersatzquote</t>
  </si>
  <si>
    <t>Altersstruktur 2023: Anteil an der Bevölkerung insg. in %</t>
  </si>
  <si>
    <t>Ersatzquote (14-19jährige zu 60-65jährige)</t>
  </si>
  <si>
    <t>Die Ersatzquote gibt an, wie viele nachwachsende Arbeitskräfte (14-19jährige) in den kommenden 5 Jahren für die aus dem Erwerbsleben ausscheidenden Personen zur Verfügung stehen</t>
  </si>
  <si>
    <t>(rechnerischer Wert; Unterschiede in der Erwerbsbeteiligungsquote werden nicht berücksichtigt)</t>
  </si>
  <si>
    <t>Altersstruktur: 0-19jährige (Anteil an der Bevölkerung insg.)</t>
  </si>
  <si>
    <t>Altersstruktur: 65 Jahre und älter (Anteil an der Bevölkerung insg.)</t>
  </si>
  <si>
    <t>(rechnerischer Wert; Unterschiede in der Erwerbsbeteiligungsquote sowie mögliche Wanderungen werden nicht berücksichtigt)</t>
  </si>
  <si>
    <t>0-19jährige</t>
  </si>
  <si>
    <t>65 und älter</t>
  </si>
  <si>
    <t>Indikatoren zu FuE/Innovation</t>
  </si>
  <si>
    <t>FuE-Aufwendungen, insg., in % des BIP</t>
  </si>
  <si>
    <t>FuE-Aufwendungen, Wirtschaftssektor, in % des BIP</t>
  </si>
  <si>
    <t>FuE-Personal, VZÄ, insg., je 1.000 Einwohner</t>
  </si>
  <si>
    <t>FuE-Personal, VZÄ, Wirtschaftssektor, je 1.000 Einwohner</t>
  </si>
  <si>
    <t>FuE-Personal, VZÄ, Hochschulen, je 1.000 Einwohner</t>
  </si>
  <si>
    <t xml:space="preserve">Patentanmeldungen insg. je 100.000 Einwohner </t>
  </si>
  <si>
    <t>Patentanmeldungen, Hochschulen, je 100.000 Einwohner</t>
  </si>
  <si>
    <t>Patentanmeldungen Hochschulen je 1.000 FuE-Beschäftigte (VZÄ)</t>
  </si>
  <si>
    <t>Patentanmeldungen insg. je 1.000 FuE-Beschäftigte (VZÄ )</t>
  </si>
  <si>
    <t>Patentanmeldungen am Ort des Anmelders</t>
  </si>
  <si>
    <t>FuE/Innovation</t>
  </si>
  <si>
    <t>FuE-Aufwendungen insg</t>
  </si>
  <si>
    <t>FuE-Aufwendungen Wirtschaftssektor</t>
  </si>
  <si>
    <t>FuE-Personal, insg.</t>
  </si>
  <si>
    <t>FuE-Personal, Wirtschaftssektor</t>
  </si>
  <si>
    <t>FuE-Personal, Hochschulen</t>
  </si>
  <si>
    <t>Patentanmeldungen insg. je 100.000 Einwohner</t>
  </si>
  <si>
    <t>Patentanmeldungen Hochschulen je 100.000 Einwohner</t>
  </si>
  <si>
    <t>Patentanmeldungen insg. je 1.000 FuE-Beschäftigte</t>
  </si>
  <si>
    <t>Patentanmeldungen Hochschulen je 1.000 FuE-Beschäftigte</t>
  </si>
  <si>
    <t>Hochschulen</t>
  </si>
  <si>
    <t>Studierende insgesamt je 1.000 Einwohner</t>
  </si>
  <si>
    <t>Studierende MINT-Fächer in % aller Studierenden</t>
  </si>
  <si>
    <t>Ausländische Studierende in % aller Studierenden</t>
  </si>
  <si>
    <t>Ausländische Studierende in % aller MINT-Studierenden</t>
  </si>
  <si>
    <t>Prüfungen in MINT-Fächern in % aller bestandenen Prüfungen</t>
  </si>
  <si>
    <t xml:space="preserve">Studierende </t>
  </si>
  <si>
    <t>Studierende MINT-Fächer</t>
  </si>
  <si>
    <t>Ausländische Studierende</t>
  </si>
  <si>
    <t>Ausländische Studierende in MINT-Fächern</t>
  </si>
  <si>
    <t>Anteil MINT-Fächer an Prüfungen</t>
  </si>
  <si>
    <t>Indikatoren zu Hochschulen</t>
  </si>
  <si>
    <t>Ausgaben der Hochschulen 2022 in % des BIP</t>
  </si>
  <si>
    <t>Drittmitteleinnahmen der Hochschulen je wissenschaftl. Personal, ABLoB=100</t>
  </si>
  <si>
    <t>Zahl der Hochschulen 2024 (absolut)</t>
  </si>
  <si>
    <t>Zahl der Hochschulen 2024 je 1 Mio. Einwohner</t>
  </si>
  <si>
    <t>Zahl der Forschungseinrichtungen 2024 (absolut)</t>
  </si>
  <si>
    <t>Zahl der Forschungseinrichtungen 2024 je 1 Mio. Einwohner</t>
  </si>
  <si>
    <t>Ausgaben der Hochschulen 2022 je 1.000 Einwohner, ABLoB=100</t>
  </si>
  <si>
    <t>Ausgaben der Hochschulen je 1.000 Einwohner</t>
  </si>
  <si>
    <t>Ausgaben der Hochschulen in % des BIP</t>
  </si>
  <si>
    <t>Drittmitteleinnahmen der Hochschulen</t>
  </si>
  <si>
    <t>Zahl der Hochschulen</t>
  </si>
  <si>
    <t>Zahl der Forschungseinrichtungen</t>
  </si>
  <si>
    <t>Unternehmen</t>
  </si>
  <si>
    <t>Unternehmensgrößenstruktur (Anteile an allen Unternehmen in %)</t>
  </si>
  <si>
    <t>.</t>
  </si>
  <si>
    <t>Unternehmensneugründungen je 1.000 Einwohner im erwerbsfähigen Alter (20-64 Jahre)</t>
  </si>
  <si>
    <t>Unternehmensaufgaben je 100 bestehende Unternehmen</t>
  </si>
  <si>
    <t>Saldo der Unternehmensneugründungen/-aufgaben je 100 bestehende Unternehmen</t>
  </si>
  <si>
    <t>Saldo der Unternehmensneugründungen/-aufgaben je 1.000 Einwohner im erwerbsfähigen Alter (20-64 Jahre)</t>
  </si>
  <si>
    <t>start-up-Neugründungen in % aller Unternehmensgründungen 2023</t>
  </si>
  <si>
    <t>Zahl der bestehenden Start-ups (geschätzt) je 100.000 Einwohner</t>
  </si>
  <si>
    <t>Angaben zu Start-ups sind Schätzungen (start-up-Monitor)</t>
  </si>
  <si>
    <t>Start-up-Neugründungen (Schätzung) je 100.000 Einwohner</t>
  </si>
  <si>
    <t xml:space="preserve">Unternehmensgrößenstruktur </t>
  </si>
  <si>
    <t>durchschnittliche Unternehmensgröße (alle Wirtschaftsbereiche)</t>
  </si>
  <si>
    <t>durchschnittliche Unternehmensgröße (Verarbeitendes Gewerbe)</t>
  </si>
  <si>
    <t>Unternehmensgründungen</t>
  </si>
  <si>
    <t>Unternehmensschließungen</t>
  </si>
  <si>
    <t>Saldo der Unternehmensgründungen/-schließungen</t>
  </si>
  <si>
    <t>start-up-Neugründungen</t>
  </si>
  <si>
    <t>Zahl bestehender Start-ups</t>
  </si>
  <si>
    <t>durchnittliche Unternehmensgröße, Verarbeitendes Gewerbe</t>
  </si>
  <si>
    <t>Industriestatistik umfasst lediglich Betriebe mit wenigstens 20 Beschäftigten in Bergbau/Verarbeitendem Gewerbe</t>
  </si>
  <si>
    <t>Indikatoren für den Sektor Staat</t>
  </si>
  <si>
    <t>Personal im öffentlichen Dienst</t>
  </si>
  <si>
    <t>Personal im öffentlichen Dienst (VZÄ) je 1.000 Einwohner, 2023</t>
  </si>
  <si>
    <t>Schätzung bei Bund/Sozialversicherung bezieht sich nur auf Umrechnung Köpfe in VZÄ</t>
  </si>
  <si>
    <t>Öffentlicher Dienst umfasst alle öffentlichen Arbeitgeber einschl. Extrahaushalte/nachgeordnete Behörden</t>
  </si>
  <si>
    <t>Bereinigte Ausgaben je Einwohner, ABLoB=100, 2023</t>
  </si>
  <si>
    <t>Bereinigte Einnahmen je Einwohner, ABLoB=100, 2023</t>
  </si>
  <si>
    <t>Öffentliche Ausgaben in % des BIP (Staatsquote), 2023</t>
  </si>
  <si>
    <t>Länder/Gemeinden</t>
  </si>
  <si>
    <t>Öffentliche Investitionen in % des BIP (Investitionsquote), 2023</t>
  </si>
  <si>
    <t>originäre Steuerkraft je Einwohner (Gemeindesteuern mit harmonisierten Realsteuersätzen), ABLoB=100, 2023</t>
  </si>
  <si>
    <t>Staat</t>
  </si>
  <si>
    <t>Staatsausgaben insg.</t>
  </si>
  <si>
    <t>Investitionen</t>
  </si>
  <si>
    <t xml:space="preserve">darunter: </t>
  </si>
  <si>
    <t>Personalausgaben</t>
  </si>
  <si>
    <t>Öffentliche Einnahmen</t>
  </si>
  <si>
    <t>Steuern</t>
  </si>
  <si>
    <t xml:space="preserve">Staatsquote </t>
  </si>
  <si>
    <t>Investitionsquote</t>
  </si>
  <si>
    <t>originäre Steuerkraft</t>
  </si>
  <si>
    <t>Vermögen der privaten Haushalte</t>
  </si>
  <si>
    <t>Indikatoren der Wirtschaftskraft</t>
  </si>
  <si>
    <t>Nettovermögen je Haushalt in Tsd. Euro, arithm. Mittel</t>
  </si>
  <si>
    <t>Nettovermögen je Haushalt in Tsd. Euro, Median</t>
  </si>
  <si>
    <t>Umfrageergebnisse (werden nur alle 5 Jahre erhoben); keine Angaben für Länder vorhanden.</t>
  </si>
  <si>
    <t>Vermögenseinkommen je Einwohner, ABLoB=100</t>
  </si>
  <si>
    <t xml:space="preserve">Sparquote in % des Verfügbaren Einkommens der privaten Haushalte </t>
  </si>
  <si>
    <t>Wohnungsnutzung, Anteil von Mietern/Eigentümern an allen Haushalten 2022 in %</t>
  </si>
  <si>
    <t>wegen methodischer Änderungen im Mikrozensus sind vergleichbare Angaben für Vorjahre nicht verfügbar.</t>
  </si>
  <si>
    <t xml:space="preserve">Vermögen </t>
  </si>
  <si>
    <t>Vermögenseinkommen</t>
  </si>
  <si>
    <t>Sparquote</t>
  </si>
  <si>
    <t>Wohneigentum</t>
  </si>
  <si>
    <t>Bildungsindikatoren</t>
  </si>
  <si>
    <t>Ausgaben für Bildung in % des BIP</t>
  </si>
  <si>
    <t>insgesamt</t>
  </si>
  <si>
    <t>Punktezahl im INSM-Schulleistungsvergleich 2024, ABLoB=100</t>
  </si>
  <si>
    <t xml:space="preserve">"insgesamt" beinhaltet weitere Indikatoren wie Betreuungsquote, Aufwendungen für Schulen, Absolventenquoten etc. </t>
  </si>
  <si>
    <t>Schulabbsolventen nach Abschlussarten, in % aller Schulabgänger</t>
  </si>
  <si>
    <t>Allgemeine Hochschulreife/Fachhochschulreife</t>
  </si>
  <si>
    <t>In Niedersachsen erfolgte im Schuljahr 2019/20 der Übergang zum Abitur nach 13 Jahren, deswegen in diesem Jahr weniger Abiturienten als üblich (und folglich höhere Anteile der übrigen Schulabschlüsse an allen Schulabschlüssen).</t>
  </si>
  <si>
    <t>Bildung</t>
  </si>
  <si>
    <t>Ausgaben für Bildung</t>
  </si>
  <si>
    <t>Ergebnisse INSM Schulleistungsvergleich</t>
  </si>
  <si>
    <t>Schulabgänger nach erreichtem Abschluss</t>
  </si>
  <si>
    <t>Hochschulbildung</t>
  </si>
  <si>
    <t>Ausgaben für Bildung beinhalten staatliche  Ausgaben für frühkindliche Bildung, Schulbildung, tertiäre Ausbildung sowie Ausgaben der Jugendhilfe.</t>
  </si>
  <si>
    <t>Struktur der SV-pflichtigen Beschäftigung</t>
  </si>
  <si>
    <t>Strukturdaten zu den SV-pflichtigen Beschäftigten</t>
  </si>
  <si>
    <t>Anteile an den SVB insgesamt in %</t>
  </si>
  <si>
    <t>SVB in wissensintensiven Industrien/IT/naturwissensch. Dienstleistungen</t>
  </si>
  <si>
    <t>SVB mit akademischem Abschluss</t>
  </si>
  <si>
    <t>SVB mit beruflichem Abschluss</t>
  </si>
  <si>
    <t>SVB ohne Abschluss</t>
  </si>
  <si>
    <t>SVB in MINT-orientierten Wirtschaftsbereichen</t>
  </si>
  <si>
    <t>Außenhandel</t>
  </si>
  <si>
    <t>Anteil der Wirtschaftsbereiche</t>
  </si>
  <si>
    <t>Anteil Verarbeitendes Gewerbe an den Erwerbstätigen insg.</t>
  </si>
  <si>
    <t>Anteil Baugewerbe an den Erwerbstätigen insgesamt</t>
  </si>
  <si>
    <t>Anteil öffentliche Dienstleister/Gesundheitswesen/Erziehung und Unterricht an den Erwerbstätigen insgesamt</t>
  </si>
  <si>
    <t>Anteil Versicherungs- und Kreditgewerbe/Grundstücks- und Wohnungswesen/Unternehmensdienstleister an den Erwerbstätigen insgesamt</t>
  </si>
  <si>
    <t>Anteil Handel/Gastgewerbe/Verkehr an den Erwerbstätigen insgesamt</t>
  </si>
  <si>
    <t>Wirtschaftsstruktur (Anteil an den Erwerbstätigen)</t>
  </si>
  <si>
    <t>Verarbeitendes Gewerbe</t>
  </si>
  <si>
    <t>Bau</t>
  </si>
  <si>
    <t>Handel/Gastgewerbe/Verkehr</t>
  </si>
  <si>
    <t>Versicherungs- und Kreditgewerbe/Grundstücks- und Wohnungswesen/Unternehmensdienstleister</t>
  </si>
  <si>
    <t>öffentliche Dienstleister</t>
  </si>
  <si>
    <t>Anteil öffentliche Dienstleister an allen Erwerbstätigen</t>
  </si>
  <si>
    <t>Außenhandelsindikatoren</t>
  </si>
  <si>
    <t>Zielland</t>
  </si>
  <si>
    <t>Exportanteil</t>
  </si>
  <si>
    <t>10 wichtigste Außenhandelspartner, Exporte, 2023, Anteil an Warenausfuhren insg. in %</t>
  </si>
  <si>
    <t>10 wichtigste Ausfuhrgüter, 2023, Anteil an Warenausfuhren insgesamt in %</t>
  </si>
  <si>
    <t>Wahrenausfuhr in % des BIP, 2023</t>
  </si>
  <si>
    <t xml:space="preserve">Der Leistungsbilanzsaldo ist eine rechnerische Größe (Differenz zwischen Bruttoinlandsprodukt und Binnennachfrage) und gibt an, wie viele Waren und Dienstleistungen von außerhalb der Landesgrenzen (Ausland und andere Bundesländer) bezogen werden. </t>
  </si>
  <si>
    <t>Er kann auch als Indikator der Kapitalimporte/Transferabhängigkeit interpretiert werden (Saldo der Leistungsbilanz=zusammengefasster Saldo der Kapital- und Transferbilanz)</t>
  </si>
  <si>
    <t>Leistungsbilanzsaldo in % des BIP (negativ: Leistungsbilanzdefizit)</t>
  </si>
  <si>
    <t>Die Ausfuhrstatistik erfasst keine Dienstleistungsexporte.</t>
  </si>
  <si>
    <t xml:space="preserve">Die Ausfuhrstatistik erfasst nur Waren, die direkt aus den jeweiligen Ländern ins Ausland verbracht werden. Warenexporte, die z.B. über Muttergesellschaften in anderen Bundesländern oder über den Großhandel exportiert werden, sind nicht enthalten. </t>
  </si>
  <si>
    <t>Jahr/Rang</t>
  </si>
  <si>
    <t>Anteil</t>
  </si>
  <si>
    <t>Warengruppe (2Steller WZ 2008)</t>
  </si>
  <si>
    <t>Warenausfuhr in % des BIP</t>
  </si>
  <si>
    <t>wichtigste Exportländer</t>
  </si>
  <si>
    <t>wichtigste Exportgüter</t>
  </si>
  <si>
    <t>Leistungsbilanzsaldo</t>
  </si>
  <si>
    <t>Primäreinkommen je Eínwohner, ABLoB=100</t>
  </si>
  <si>
    <t>Primäreinkommen entsprechen den Einkommen aus Markttätigkeiten, also ohne Steuern und Transfers</t>
  </si>
  <si>
    <t>Verfügbare Einkommen abzüglich Primäreinkommen, in % der Primäreinkommen (=Nettosteuerquote der privaten Haushalte)</t>
  </si>
  <si>
    <t>Primäreinkommen</t>
  </si>
  <si>
    <t>Nettosteuerquote</t>
  </si>
  <si>
    <t>Das Niveau der Lebenshaltungspreise ist eine Schätzgröße (BBSR), die nur auf Kreisbasis und nur für 2022 ausgewiesen wird. Aggregation mit Einwohneranteilen der Landkreise, Fortschreibung auf fehlende Jahre mit Preisindex für die Lebenshaltung</t>
  </si>
  <si>
    <t>Selbständigeneinkommen</t>
  </si>
  <si>
    <t>Bruttoanlageinvestitionen, Gesamtwirtschaft, nominal, je Einwohner, ABLoB=100</t>
  </si>
  <si>
    <t>Bruttoanlageinvestitionen, Gesamtwirtschaft, nominal, je Erwerbstätigen, ABLoB=100</t>
  </si>
  <si>
    <t>Investitionen, Kapitalstock</t>
  </si>
  <si>
    <t>Bruttoanlagevermögen je Erwerbstätigen (Kapitalintensität) in Wiederbeschaffungspreisen, ABLoB=100</t>
  </si>
  <si>
    <t>Modernitätsgrad des Kapitalstocks (Nettoanlagevermögen in % des Bruttoanlagevermögens), jeweils zu Wiederbeschaffungspreisen</t>
  </si>
  <si>
    <t>Bruttoanlageinvestitionen je Einwohner</t>
  </si>
  <si>
    <t>Bruttoanlageinvestitionen je Erwerbstätigen</t>
  </si>
  <si>
    <t>Bruttoanlageinvestitionen in % des BIP</t>
  </si>
  <si>
    <t>Kapitalstock je Erwerbstätigen (Kapitalintensität)</t>
  </si>
  <si>
    <t>Modernitätsgrad des Kapitalstocks</t>
  </si>
  <si>
    <t>Kapitalproduktivität</t>
  </si>
  <si>
    <t>Bruttoanlageinvestitionen, Gesamtwirtschaft, nominal, in % des BIP</t>
  </si>
  <si>
    <t>BIP (nominal) je Einheit Kapitalstock zu Wiederbeschaffungspreisen (Kapitalproduktivität), ABLoB=100</t>
  </si>
  <si>
    <t xml:space="preserve">Einkommen </t>
  </si>
  <si>
    <t>Sonstiges</t>
  </si>
  <si>
    <t>Stiftungen</t>
  </si>
  <si>
    <t>Anzahl der Stiftungen 2023</t>
  </si>
  <si>
    <t>durchschnittliche Unternehmensgröße, alle Wirtschaftsbereiche</t>
  </si>
  <si>
    <t>Indikator</t>
  </si>
  <si>
    <t>European Union - 27 countries (from 2020)</t>
  </si>
  <si>
    <t>Baden-Württemberg</t>
  </si>
  <si>
    <t>Mecklenburg-Vorpommern</t>
  </si>
  <si>
    <t>Nordrhein-Westfalen</t>
  </si>
  <si>
    <t>Schleswig-Holstein</t>
  </si>
  <si>
    <t>Région de Bruxelles-Capitale/Brussels Hoofdstedelijk Gewest</t>
  </si>
  <si>
    <t>Vlaams Gewest</t>
  </si>
  <si>
    <t>Région wallonne</t>
  </si>
  <si>
    <t>Severna i Yugoiztochna Bulgaria</t>
  </si>
  <si>
    <t>Yugozapadna i Yuzhna tsentralna Bulgaria</t>
  </si>
  <si>
    <t>Česko</t>
  </si>
  <si>
    <t>Eesti</t>
  </si>
  <si>
    <t>Ireland</t>
  </si>
  <si>
    <t>Attiki</t>
  </si>
  <si>
    <t>Nisia Aigaiou, Kriti</t>
  </si>
  <si>
    <t>Voreia Elláda</t>
  </si>
  <si>
    <t>Kentriki Elláda</t>
  </si>
  <si>
    <t>Noroeste</t>
  </si>
  <si>
    <t>Noreste</t>
  </si>
  <si>
    <t>Comunidad de Madrid</t>
  </si>
  <si>
    <t>Centro (ES)</t>
  </si>
  <si>
    <t>Este</t>
  </si>
  <si>
    <t>Sur</t>
  </si>
  <si>
    <t>Canarias</t>
  </si>
  <si>
    <t>Ile de France</t>
  </si>
  <si>
    <t>Centre — Val de Loire</t>
  </si>
  <si>
    <t>Bourgogne-Franche-Comté</t>
  </si>
  <si>
    <t>Normandie</t>
  </si>
  <si>
    <t>Hauts-de-France</t>
  </si>
  <si>
    <t>Grand Est</t>
  </si>
  <si>
    <t>Pays de la Loire</t>
  </si>
  <si>
    <t>Bretagne</t>
  </si>
  <si>
    <t>Nouvelle-Aquitaine</t>
  </si>
  <si>
    <t>Occitanie</t>
  </si>
  <si>
    <t>Auvergne-Rhône-Alpes</t>
  </si>
  <si>
    <t>Provence-Alpes-Côte d’Azur</t>
  </si>
  <si>
    <t>Corse</t>
  </si>
  <si>
    <t>RUP FR — Régions Ultrapériphériques Françaises</t>
  </si>
  <si>
    <t>Hrvatska</t>
  </si>
  <si>
    <t>Nord-Ovest</t>
  </si>
  <si>
    <t>Sud</t>
  </si>
  <si>
    <t>Isole</t>
  </si>
  <si>
    <t>Nord-Est</t>
  </si>
  <si>
    <t>Centro (IT)</t>
  </si>
  <si>
    <t>Kýpros</t>
  </si>
  <si>
    <t>Latvija</t>
  </si>
  <si>
    <t>Lietuva</t>
  </si>
  <si>
    <t>Luxembourg</t>
  </si>
  <si>
    <t>Közép-Magyarország</t>
  </si>
  <si>
    <t>Dunántúl</t>
  </si>
  <si>
    <t>Alföld és Észak</t>
  </si>
  <si>
    <t>Malta</t>
  </si>
  <si>
    <t>Noord-Nederland</t>
  </si>
  <si>
    <t>Oost-Nederland</t>
  </si>
  <si>
    <t>West-Nederland</t>
  </si>
  <si>
    <t>Zuid-Nederland</t>
  </si>
  <si>
    <t>Ostösterreich</t>
  </si>
  <si>
    <t>Südösterreich</t>
  </si>
  <si>
    <t>Westösterreich</t>
  </si>
  <si>
    <t>Makroregion południowy</t>
  </si>
  <si>
    <t>Makroregion północno-zachodni</t>
  </si>
  <si>
    <t>Makroregion południowo-zachodni</t>
  </si>
  <si>
    <t>Makroregion północny</t>
  </si>
  <si>
    <t>Makroregion centralny</t>
  </si>
  <si>
    <t>Makroregion wschodni</t>
  </si>
  <si>
    <t>Makroregion województwo mazowieckie</t>
  </si>
  <si>
    <t>Continente</t>
  </si>
  <si>
    <t>Região Autónoma dos Açores</t>
  </si>
  <si>
    <t>Região Autónoma da Madeira</t>
  </si>
  <si>
    <t>Macroregiunea Unu</t>
  </si>
  <si>
    <t>Macroregiunea Doi</t>
  </si>
  <si>
    <t>Macroregiunea Trei</t>
  </si>
  <si>
    <t>Macroregiunea Patru</t>
  </si>
  <si>
    <t>Slovenija</t>
  </si>
  <si>
    <t>Slovensko</t>
  </si>
  <si>
    <t>Manner-Suomi</t>
  </si>
  <si>
    <t>Åland</t>
  </si>
  <si>
    <t>Östra Sverige</t>
  </si>
  <si>
    <t>Södra Sverige</t>
  </si>
  <si>
    <t>Norra Sverige</t>
  </si>
  <si>
    <t>Belgium</t>
  </si>
  <si>
    <t>Bulgaria</t>
  </si>
  <si>
    <t>Czechia</t>
  </si>
  <si>
    <t>Denmark</t>
  </si>
  <si>
    <t>Germany</t>
  </si>
  <si>
    <t>Estonia</t>
  </si>
  <si>
    <t>Greece</t>
  </si>
  <si>
    <t>Spain</t>
  </si>
  <si>
    <t>France</t>
  </si>
  <si>
    <t>Croatia</t>
  </si>
  <si>
    <t>Italy</t>
  </si>
  <si>
    <t>Cyprus</t>
  </si>
  <si>
    <t>Latvia</t>
  </si>
  <si>
    <t>Lithuania</t>
  </si>
  <si>
    <t>Hungary</t>
  </si>
  <si>
    <t>Netherlands</t>
  </si>
  <si>
    <t>Austria</t>
  </si>
  <si>
    <t>Poland</t>
  </si>
  <si>
    <t>Portugal</t>
  </si>
  <si>
    <t>Romania</t>
  </si>
  <si>
    <t>Slovenia</t>
  </si>
  <si>
    <t>Slovakia</t>
  </si>
  <si>
    <t>Finland</t>
  </si>
  <si>
    <t>Sweden</t>
  </si>
  <si>
    <t>BIP in KKS je Einwohner</t>
  </si>
  <si>
    <t>EU27=100</t>
  </si>
  <si>
    <t>Vergleichszahlen für Europäische Regionen (92 NUTS 1-Regionen)</t>
  </si>
  <si>
    <t>in %</t>
  </si>
  <si>
    <t>Durchschnitt 2019-2023</t>
  </si>
  <si>
    <t>Länder (27)</t>
  </si>
  <si>
    <t>NUTS 1-Regionen EU (76)</t>
  </si>
  <si>
    <t>Deutschland (16)</t>
  </si>
  <si>
    <t>Verfügbares Einkommen in KKS je Einwohner</t>
  </si>
  <si>
    <t>Arbeitslosenquote 20-64 Jahre</t>
  </si>
  <si>
    <t>Arbeitslosenquote nach EU-Konzept nicht vergleichbar mit nationaler Arbeitslosenquote</t>
  </si>
  <si>
    <t>EU-Vergleichsdaten</t>
  </si>
  <si>
    <t>BIP-Wachstum</t>
  </si>
  <si>
    <t>Arbeitsproduktivität</t>
  </si>
  <si>
    <t>Veränderung reales BIP je Einwohner</t>
  </si>
  <si>
    <t>Veränderung der Zahl der Erwerbstätigen</t>
  </si>
  <si>
    <t>Anteil der Erwerbstätigen im Verarbeitenden Gewerbe</t>
  </si>
  <si>
    <t>EU</t>
  </si>
  <si>
    <t>DE</t>
  </si>
  <si>
    <t>BE</t>
  </si>
  <si>
    <t>BG</t>
  </si>
  <si>
    <t>CZ</t>
  </si>
  <si>
    <t>DK</t>
  </si>
  <si>
    <t>EE</t>
  </si>
  <si>
    <t>ES</t>
  </si>
  <si>
    <t>FR</t>
  </si>
  <si>
    <t>HR</t>
  </si>
  <si>
    <t>IT</t>
  </si>
  <si>
    <t>LT</t>
  </si>
  <si>
    <t>LV</t>
  </si>
  <si>
    <t>GR</t>
  </si>
  <si>
    <t>IE</t>
  </si>
  <si>
    <t>RO</t>
  </si>
  <si>
    <t>CY</t>
  </si>
  <si>
    <t>LU</t>
  </si>
  <si>
    <t>HU</t>
  </si>
  <si>
    <t>MT</t>
  </si>
  <si>
    <t>NL</t>
  </si>
  <si>
    <t>AU</t>
  </si>
  <si>
    <t>PL</t>
  </si>
  <si>
    <t>PT</t>
  </si>
  <si>
    <t>SK</t>
  </si>
  <si>
    <t>SI</t>
  </si>
  <si>
    <t>FI</t>
  </si>
  <si>
    <t>SE</t>
  </si>
  <si>
    <t>FuE-Ausgaben in % des BIP</t>
  </si>
  <si>
    <t>Veränderung BIP je Einwohner</t>
  </si>
  <si>
    <t>BIP je Einwohner in KKS</t>
  </si>
  <si>
    <t>Verfügbare Einkommen in KKS</t>
  </si>
  <si>
    <t>Erwerbstätigkeit</t>
  </si>
  <si>
    <t>Industrialisierungsgrad</t>
  </si>
  <si>
    <t>FuE-Intensität</t>
  </si>
  <si>
    <t>BIP (in KKS) je Erwerbstätigenstunde</t>
  </si>
  <si>
    <t>allgemeine Lebenszufriedenheit</t>
  </si>
  <si>
    <t>regionale Lebensbedingungen im Vergleich</t>
  </si>
  <si>
    <t>Bewertung der wirtschaftlichen Lage in der Region</t>
  </si>
  <si>
    <t>Beurteilung der eigenen wirtschaftlichen Lage</t>
  </si>
  <si>
    <t>künftige Perspektiven der Region allgemein</t>
  </si>
  <si>
    <t>künftige wirtschaftliche Perspektiven der Region</t>
  </si>
  <si>
    <t>Zufriedenheitsindikatoren</t>
  </si>
  <si>
    <t>Minimum/Maximum sowie Variationskoeffizient (Standardabweichung in Relation zum Mittelwert) für ausgewählte Indikatoren</t>
  </si>
  <si>
    <t>Minimum in % des Landesdurchschnitts</t>
  </si>
  <si>
    <t>Maximum in % des Landesdurchschnitts</t>
  </si>
  <si>
    <t>Zahl der Landkreise</t>
  </si>
  <si>
    <t>Minimum in % des Bundesdurchschnitts</t>
  </si>
  <si>
    <t>Maximum in % des Bundesdurchschnitts</t>
  </si>
  <si>
    <t>Variationskoeffizient (gewichtet)</t>
  </si>
  <si>
    <t>Bruttoinlandsprodukt je Arbeitsstunde der Erwerbstätigen, 2022, nominal</t>
  </si>
  <si>
    <t>Verfügbares Einkommen, je Einwohner 2022</t>
  </si>
  <si>
    <t>Arbeitslosenquote 2024</t>
  </si>
  <si>
    <t>Minimum</t>
  </si>
  <si>
    <t>Maximum</t>
  </si>
  <si>
    <t>Variationskoeffizient (gewichtet mit Einwohnerzahl)</t>
  </si>
  <si>
    <t>Binnendifferenzierung</t>
  </si>
  <si>
    <t>BIP je Arbeitsstunde</t>
  </si>
  <si>
    <t>Verfügbare Einkommen, nominal</t>
  </si>
  <si>
    <t>Verfügbare Einkommen, real</t>
  </si>
  <si>
    <t>Löhne</t>
  </si>
  <si>
    <t>Binnendifferenzierung Verfügbare Einkommen</t>
  </si>
  <si>
    <t>Binnendifferenzierung Kaufkraft je Einwohner</t>
  </si>
  <si>
    <t>Verfügbares Einkommen, real, je Einwohner 2022 (Kaufkraft)</t>
  </si>
  <si>
    <t>Binnendifferenzierung BIP je Arbeitsstunde</t>
  </si>
  <si>
    <t>BWS je Arbeitsstunde Verarbeitendes Gewerbe</t>
  </si>
  <si>
    <t>Binnendifferenzierung Arbeitslosenquote</t>
  </si>
  <si>
    <t>Tarifbindung</t>
  </si>
  <si>
    <t>Anteil der Betriebe</t>
  </si>
  <si>
    <t>Anteil der Beschäftigten</t>
  </si>
  <si>
    <t>Altersstruktur: 20-64jährige (Anteil an der Bevölkerung insg.)</t>
  </si>
  <si>
    <t>20-64jährige</t>
  </si>
  <si>
    <t>Übergabereife Unternehmen je 1.000 Unternehmen 2022 (Schätzung des IfM Bonn)</t>
  </si>
  <si>
    <t xml:space="preserve">Kriterien: 1. Familienunternehmen, 2. übergabewürdig (in Abh. von Eigenkapitalrendite/Unternehmerlohn), 3. übergabereif (in Abh. von Alter des Unternehmers) </t>
  </si>
  <si>
    <t>übergabereife Unternehmen (Unternehmensnachfolge)</t>
  </si>
  <si>
    <t>Für das Saarland werden 2020/21 keine Werte ausgewiesen.</t>
  </si>
  <si>
    <t>Es handelt sich bei den Angaben ausschließlich um Renten aus der Gesetzlichen Rentenversicherung</t>
  </si>
  <si>
    <t>Totale Faktorproduktivität</t>
  </si>
  <si>
    <t>Totale Faktorproduktivität, ABLoB=100</t>
  </si>
  <si>
    <t>Die Totale Faktorproduktivität ist als Restgröße  berechnet (mit durchschnittlicher länderspezifischer Lohnquote über 5 Jahre und gesamtwirtschaftlichem Kapitalstock) und gibt an, welcher Anteil der wirtschaftlichen Leistung nicht durch Arbeit/Kapital erklärt werden kann. Sie wird häufig als Effizienzindikator oder auch als Indikator des technologischen Niveaus interpretiert (sie hängt allerdings auch von der regionalen Wirtschaftsstruktur ab; Rückgang in 2019-2021 ist auch Ausdruck der konjunkturellen Schwäche)</t>
  </si>
  <si>
    <t>Inhaltsverzeichnis (mit Verlinkung der Einzelindikatoren)</t>
  </si>
  <si>
    <t>Indikatoren</t>
  </si>
  <si>
    <t>AK VGR der Länder</t>
  </si>
  <si>
    <t>eigene Berechnung auf Basis Grunddaten AK VGR der Länder</t>
  </si>
  <si>
    <t>eigene Berechnung auf Basis Grunddaten AK VGR der Länder/Statistisches Bundesamt</t>
  </si>
  <si>
    <t>eigene Berechnung auf Basis Grunddaten Bundesagentur für Arbeit</t>
  </si>
  <si>
    <t>eigene Berechnung auf Basis Grunddaten AK ETR der Länder/Statistisches Bundesamt</t>
  </si>
  <si>
    <t>eigene Berechnung auf Basis Grunddaten ETR der Länder</t>
  </si>
  <si>
    <t>eigene Berechnung auf Basis Grunddaten AK ETR der Länder</t>
  </si>
  <si>
    <t>Bundesagentur für Arbeit</t>
  </si>
  <si>
    <t>BBSR</t>
  </si>
  <si>
    <t>Statistisches Bundesamt</t>
  </si>
  <si>
    <t>eigene Berechnung auf Basis Grunddaten AK VGR der Länder/BBSR</t>
  </si>
  <si>
    <t>Institut für Arbeitsmarkt- und Berufsforschung</t>
  </si>
  <si>
    <t>eigene Berechnung auf Basis Grunddaten BBSR</t>
  </si>
  <si>
    <t>Deutsche Rentenversicherung Bund</t>
  </si>
  <si>
    <t>Deutsche Bundesbank</t>
  </si>
  <si>
    <t>eigene Berechnungen auf Basis Grunddaten Statistisches Bundesamt</t>
  </si>
  <si>
    <t>Stifterverband/Statistisches Bundesamt</t>
  </si>
  <si>
    <t>BMBF</t>
  </si>
  <si>
    <t>Institut für Mittelstandsforschung</t>
  </si>
  <si>
    <t>eigene Berechnung auf Basis Bundesministerium der Finanzen</t>
  </si>
  <si>
    <t>INSM</t>
  </si>
  <si>
    <t>Statistische Landesämter</t>
  </si>
  <si>
    <t>BMWK</t>
  </si>
  <si>
    <t>eigene Berechnungen auf Basis Grunddaten Eurostat</t>
  </si>
  <si>
    <t>Quelle für Grunddaten</t>
  </si>
  <si>
    <t>Selbständige 55-64 Jahre in % aller Selbständigen, 2023</t>
  </si>
  <si>
    <t>Selbständige mit Mitarbeitern</t>
  </si>
  <si>
    <t>Soloselbständige</t>
  </si>
  <si>
    <t>Die Zahl der Selbständigen&gt;55 Jahre gibt näherungsweise die Zahl der Unternehmen an, für die in den kommenden 10 Jahren eine Übernahme ansteht. Nicht enthalten sind Selbständige &gt;64 Jahre</t>
  </si>
  <si>
    <t>Selbständige 55-64 Jahre</t>
  </si>
  <si>
    <t>Bundesverband deutscher Stiftungen</t>
  </si>
  <si>
    <t>Startup-Verband</t>
  </si>
  <si>
    <t>Anteil Russlands an den Warenausfuhren in %, 2023</t>
  </si>
  <si>
    <t xml:space="preserve">Anteil  </t>
  </si>
  <si>
    <t>Rangplatz</t>
  </si>
  <si>
    <t>Anteil Russlands an den Exporten</t>
  </si>
  <si>
    <t>Zusammensetzung Landtag</t>
  </si>
  <si>
    <t>Zusammensetzung Landtag 2025</t>
  </si>
  <si>
    <t>Landtage der Länder</t>
  </si>
  <si>
    <t>Aufgrund von Geheimhaltungsvorschriften sind die Werte für einige Branchen in der Statistik nicht enthalten; diese wurden hier geschätzt</t>
  </si>
  <si>
    <t>Erwerbspersonen (20-64 Jahre) am Wohnort in Relation zur erwerbsfähigen Bevölkerung (20-64 Jahre) (Erwerbsbeteiligungsquote)</t>
  </si>
  <si>
    <t>Mikrozensus wurde im Jahr 2020 methodisch verändert, so dass Daten für Vorjahre nicht vergleichbar sind</t>
  </si>
  <si>
    <t>Angaben beziehen sich auf den Wohnort, d.h. Erwerbspersonen können auch außerhalb des jeweiligen Bundeslandes beschäftigt sein (Pendler)</t>
  </si>
  <si>
    <t>Erwerbstätige (Inland) je 100 erwerbsfähige Einwohner am Wohnort (20-64 Jahre)</t>
  </si>
  <si>
    <t>BLG je Arbeitsstunde, real, ABLoB=100</t>
  </si>
  <si>
    <t>Reallöhne</t>
  </si>
  <si>
    <t>Betriebsüberschuss/Selbständigeneinkommen pro Selbständigen, ABLoB=100</t>
  </si>
  <si>
    <t>Zahl der Unternehmen je 1.000 Einwohner im erwerbsfähigen Alter (20-64 Jahre)</t>
  </si>
  <si>
    <t>Start-up-Neugründungen sind nur auf Basis einer Stichprobe erhoben und unterschätzen daher die tatsächliche Zahl der neugegründeten Start-ups. Der tatsächliche Anteil an den Neugründungen dürfte deswegen höher ausfallen</t>
  </si>
  <si>
    <t>Unternehmensneugründungen je 100 bestehende Unternehmen</t>
  </si>
  <si>
    <t>Die Angaben für Thüringen sind verzerrt durch den Umzug (2019) der "Internationalen Hochschule" nach Erfurt, die 110 Tsd. Studierende weltweit aufweist und überwiegend Kurse im Fernstudium anbietet.</t>
  </si>
  <si>
    <t>Der Indikator unterzeichnet in der Tendenz die Bildungsausgaben, weil in der Bezugsgröße auch Personen enthalten sind, die nicht mehr im Bildungssystem sind. Die Angaben für die Stadtstaaten sind auch durch "Einpendler" ins Bildungssystem verzerrt.</t>
  </si>
  <si>
    <t>Ausgaben für Bildung je Einwohner 0-24 Jahre, ABLoB=100</t>
  </si>
  <si>
    <t>Steuern sind inklusive Umsatzsteuerzuweisungen von Ländern im Finanzkraftausgleich sowie Bundesergänzungszuweisungen, also nicht "originäre Steuerkraft"</t>
  </si>
  <si>
    <t>Die hohen Einnahmen der Kapitalrechnung in Ostdeutschland reflektieren ausschließlich die Zuweisungen von Dritten (also Bund und EU), da Zuführungen aus dem laufenden Haushalt (Land) bzw. aus dem Verwaltungshaushalt (Kommunen) hier nicht verbucht werden</t>
  </si>
  <si>
    <t>öffentliche Schulden</t>
  </si>
  <si>
    <t>Öffentliche Verschuldung (Kern- und Extrahaushalte) in % des BIP, Land und Kommunen zusammen</t>
  </si>
  <si>
    <t>Bevölkerung 2023, 2000=100</t>
  </si>
  <si>
    <t>eigene Berechnung auf Basis Statistisches Bundesamt/AK VGR der Länder</t>
  </si>
  <si>
    <t xml:space="preserve">ABL o B =100, ungewichtet </t>
  </si>
  <si>
    <t>gewichtet mit EW-Zahl</t>
  </si>
  <si>
    <t>ungewichtet</t>
  </si>
  <si>
    <t>Im Gleichwertigkeitsbericht 2024 der Bundesregierung wurden für jeden Landkreis Umfrageergebnisse zu einer Reihe von Fragen erhoben (im Durchschnitt 77 Interviews je Landkreis, geschichtet nach Alter/Geschlecht). Da Einwohnerproportionalität nicht gegeben ist, sind die Angaben zumindest in einwohnerstarken Landkreisen mit erhöhter Unsicherheit behaftet und möglicherweise nicht repräsentativ. Dementsprechend ist eine Aggregation zu Ländern bei Gewichtung mit den jeweiligen Einwohnerzahlen statistisch problematisch (die Zahlen werden hier dennoch ausgewiesen); sinnvoller erscheint die Verwendung ungewichteter Angaben; die Unterschiede sind allerdings eher gering. Weitere Fehlerquelle ist die Kategorisierung nach nur 3 Kategorien, was zu einer Verwischung von Unterschieden führt.</t>
  </si>
  <si>
    <t>Zufriedenheitsindikatoren (1: positiv // 3: negativ)</t>
  </si>
  <si>
    <t>Summe (ausgewählte Indikatoren gleich gewichtet)</t>
  </si>
  <si>
    <t>Zahl der Unternehmen, 2019=100</t>
  </si>
  <si>
    <t>Zahl der Unternehmen im Verarbeitenden Gewerbe, 2019=100</t>
  </si>
  <si>
    <t>Zahl der Unternehmen je Einwohner</t>
  </si>
  <si>
    <t>Zahl der Unternehmen insg.</t>
  </si>
  <si>
    <t>Zahl der Unternehmen im Verarbeitenden Gewerbe</t>
  </si>
  <si>
    <t>(betrifft vor allem Mineralölwirtschaft/Bergbau in Brandenburg/Automobilbau in Niedersachsen sowie Automobilbau in Bremen)</t>
  </si>
  <si>
    <t>Umsatzanteil energieintensive Sektoren (2023)</t>
  </si>
  <si>
    <t>Chemische Industrie, Metallerzeugung, Papier und Pappe, Glas/Keramik (Mineralölwirtschaft mit fehlenden Daten, deswegen nicht berücksichtigt)</t>
  </si>
  <si>
    <t>Anteil energieintensiver Industriezweige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</si>
</sst>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u/>
      <sz val="11"/>
      <color theme="10"/>
      <name val="Aptos Narrow"/>
      <family val="2"/>
      <scheme val="minor"/>
    </font>
    <font>
      <b/>
      <sz val="10"/>
      <color theme="1"/>
      <name val="Aptos Narrow"/>
      <family val="2"/>
      <scheme val="minor"/>
    </font>
    <font>
      <b/>
      <sz val="11"/>
      <name val="Aptos Narrow"/>
      <family val="2"/>
      <scheme val="minor"/>
    </font>
    <font>
      <u/>
      <sz val="11"/>
      <name val="Aptos Narrow"/>
      <family val="2"/>
      <scheme val="minor"/>
    </font>
    <font>
      <sz val="11"/>
      <name val="Aptos Narrow"/>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 fillId="0" borderId="0"/>
  </cellStyleXfs>
  <cellXfs count="41">
    <xf numFmtId="0" fontId="0" fillId="0" borderId="0" xfId="0"/>
    <xf numFmtId="0" fontId="0" fillId="0" borderId="0" xfId="0" applyAlignment="1">
      <alignment wrapText="1"/>
    </xf>
    <xf numFmtId="0" fontId="3" fillId="0" borderId="0" xfId="0" applyFont="1" applyAlignment="1">
      <alignment wrapText="1"/>
    </xf>
    <xf numFmtId="164" fontId="0" fillId="0" borderId="0" xfId="0" applyNumberFormat="1"/>
    <xf numFmtId="0" fontId="2" fillId="0" borderId="0" xfId="0" applyFont="1"/>
    <xf numFmtId="165" fontId="0" fillId="0" borderId="0" xfId="1" applyNumberFormat="1" applyFont="1"/>
    <xf numFmtId="166" fontId="0" fillId="0" borderId="0" xfId="0" applyNumberFormat="1"/>
    <xf numFmtId="1" fontId="0" fillId="0" borderId="0" xfId="0" applyNumberFormat="1"/>
    <xf numFmtId="0" fontId="4" fillId="0" borderId="0" xfId="2"/>
    <xf numFmtId="164" fontId="0" fillId="0" borderId="0" xfId="0" applyNumberFormat="1" applyAlignment="1">
      <alignment horizontal="right"/>
    </xf>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5" fillId="0" borderId="0" xfId="0" applyFont="1" applyAlignment="1">
      <alignment wrapText="1"/>
    </xf>
    <xf numFmtId="164" fontId="2" fillId="0" borderId="0" xfId="0" applyNumberFormat="1" applyFont="1"/>
    <xf numFmtId="1" fontId="2" fillId="0" borderId="0" xfId="0" applyNumberFormat="1" applyFont="1"/>
    <xf numFmtId="2" fontId="2" fillId="0" borderId="0" xfId="0" applyNumberFormat="1" applyFont="1"/>
    <xf numFmtId="164" fontId="2" fillId="0" borderId="0" xfId="0" applyNumberFormat="1" applyFont="1" applyAlignment="1">
      <alignment horizontal="right"/>
    </xf>
    <xf numFmtId="165" fontId="0" fillId="0" borderId="0" xfId="1" applyNumberFormat="1" applyFont="1" applyAlignment="1">
      <alignment horizontal="right"/>
    </xf>
    <xf numFmtId="166" fontId="0" fillId="0" borderId="0" xfId="0" applyNumberFormat="1" applyAlignment="1">
      <alignment horizontal="right"/>
    </xf>
    <xf numFmtId="164" fontId="0" fillId="0" borderId="0" xfId="1" applyNumberFormat="1" applyFont="1" applyAlignment="1">
      <alignment horizontal="right"/>
    </xf>
    <xf numFmtId="2" fontId="0" fillId="0" borderId="0" xfId="1" applyNumberFormat="1" applyFont="1" applyAlignment="1">
      <alignment horizontal="right"/>
    </xf>
    <xf numFmtId="0" fontId="2" fillId="0" borderId="0" xfId="0" applyFont="1" applyAlignment="1">
      <alignment horizontal="right"/>
    </xf>
    <xf numFmtId="164" fontId="1" fillId="0" borderId="0" xfId="3" applyNumberFormat="1"/>
    <xf numFmtId="0" fontId="6" fillId="0" borderId="0" xfId="2" applyFont="1"/>
    <xf numFmtId="0" fontId="3" fillId="0" borderId="0" xfId="0" applyFont="1" applyAlignment="1">
      <alignment horizontal="center" wrapText="1"/>
    </xf>
    <xf numFmtId="0" fontId="5" fillId="0" borderId="0" xfId="0" applyFont="1" applyAlignment="1">
      <alignment horizontal="center" wrapText="1"/>
    </xf>
    <xf numFmtId="0" fontId="3" fillId="0" borderId="0" xfId="0" applyFont="1" applyAlignment="1">
      <alignment horizontal="justify" wrapText="1"/>
    </xf>
    <xf numFmtId="165" fontId="3" fillId="0" borderId="0" xfId="1" applyNumberFormat="1" applyFont="1" applyAlignment="1">
      <alignment horizontal="justify" wrapText="1"/>
    </xf>
    <xf numFmtId="165" fontId="5" fillId="0" borderId="0" xfId="1" applyNumberFormat="1" applyFont="1" applyAlignment="1">
      <alignment horizontal="justify" wrapText="1"/>
    </xf>
    <xf numFmtId="165" fontId="3" fillId="0" borderId="0" xfId="1" applyNumberFormat="1" applyFont="1" applyAlignment="1">
      <alignment horizontal="center" wrapText="1"/>
    </xf>
    <xf numFmtId="165" fontId="5" fillId="0" borderId="0" xfId="1" applyNumberFormat="1" applyFont="1" applyAlignment="1">
      <alignment horizontal="center" wrapText="1"/>
    </xf>
    <xf numFmtId="165" fontId="3" fillId="0" borderId="0" xfId="1" applyNumberFormat="1" applyFont="1" applyAlignment="1">
      <alignment horizontal="left" wrapText="1"/>
    </xf>
    <xf numFmtId="0" fontId="6" fillId="0" borderId="0" xfId="0" applyFont="1"/>
    <xf numFmtId="0" fontId="7" fillId="0" borderId="0" xfId="2" applyFont="1"/>
    <xf numFmtId="0" fontId="7" fillId="0" borderId="0" xfId="2" applyFont="1" applyFill="1"/>
    <xf numFmtId="0" fontId="8" fillId="0" borderId="0" xfId="0" applyFont="1"/>
    <xf numFmtId="164" fontId="0" fillId="0" borderId="0" xfId="0" quotePrefix="1" applyNumberFormat="1" applyAlignment="1">
      <alignment horizontal="right"/>
    </xf>
    <xf numFmtId="164" fontId="0" fillId="0" borderId="0" xfId="0" applyNumberFormat="1" applyAlignment="1">
      <alignment horizontal="right" wrapText="1"/>
    </xf>
    <xf numFmtId="164" fontId="2" fillId="0" borderId="0" xfId="3" applyNumberFormat="1" applyFont="1"/>
    <xf numFmtId="165" fontId="2" fillId="0" borderId="0" xfId="1" applyNumberFormat="1" applyFont="1" applyAlignment="1">
      <alignment horizontal="left" wrapText="1"/>
    </xf>
  </cellXfs>
  <cellStyles count="4">
    <cellStyle name="Komma" xfId="1" builtinId="3"/>
    <cellStyle name="Link" xfId="2" builtinId="8"/>
    <cellStyle name="Standard" xfId="0" builtinId="0"/>
    <cellStyle name="Standard 2" xfId="3" xr:uid="{1BF02685-12AC-466F-8C99-94CB7C68A3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4e6b34bf22a3dc8/VGR-Daten/L&#228;nder/VNG_Datentabelle.xlsx" TargetMode="External"/><Relationship Id="rId1" Type="http://schemas.openxmlformats.org/officeDocument/2006/relationships/externalLinkPath" Target="VGR-Daten/L&#228;nder/VNG_Datentabel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54e6b34bf22a3dc8/sonstige%20Daten/Selbst&#228;ndige%20nach%20Alter_2023_BL.xlsx" TargetMode="External"/><Relationship Id="rId1" Type="http://schemas.openxmlformats.org/officeDocument/2006/relationships/externalLinkPath" Target="sonstige%20Daten/Selbst&#228;ndige%20nach%20Alter_2023_B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54e6b34bf22a3dc8/sonstige%20Daten/gleichwertigkeitsbericht-datensatz-berichtsteil-3.xlsx" TargetMode="External"/><Relationship Id="rId1" Type="http://schemas.openxmlformats.org/officeDocument/2006/relationships/externalLinkPath" Target="sonstige%20Daten/gleichwertigkeitsbericht-datensatz-berichtsteil-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54e6b34bf22a3dc8/VGR-Daten/L&#228;nder/VNG_Europavergleich.xlsx" TargetMode="External"/><Relationship Id="rId1" Type="http://schemas.openxmlformats.org/officeDocument/2006/relationships/externalLinkPath" Target="VGR-Daten/L&#228;nder/VNG_Europaverglei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2"/>
      <sheetName val="Graphiken für NBL_englisch"/>
      <sheetName val="Graphiken für NBL_deutsch"/>
      <sheetName val="Graphiken für Brandenburg"/>
      <sheetName val="Graphiken für Sachsen"/>
      <sheetName val="Graphiken für Thüringen"/>
      <sheetName val="BIP je EW"/>
      <sheetName val="BIP (nominal)"/>
      <sheetName val="BIP (real)"/>
      <sheetName val="BIP je ET"/>
      <sheetName val="deflatoren"/>
      <sheetName val="BIP je ET-Stunde"/>
      <sheetName val="Verbraucherpreisniveau"/>
      <sheetName val="ET"/>
      <sheetName val="Tabelle8"/>
      <sheetName val="ET-Stunden"/>
      <sheetName val="EW"/>
      <sheetName val="Ausländer"/>
      <sheetName val="verf EK"/>
      <sheetName val="ET je EW"/>
      <sheetName val="BWS VG"/>
      <sheetName val="BWS Bau"/>
      <sheetName val="BWS Dienste insg"/>
      <sheetName val="Tabelle9"/>
      <sheetName val="ET VG"/>
      <sheetName val="ET Bau"/>
      <sheetName val="ET Handel"/>
      <sheetName val="ET UnternDst"/>
      <sheetName val="ET ÖD"/>
      <sheetName val="Anlageinvet ÖD"/>
      <sheetName val="Anlageinvest nom"/>
      <sheetName val="Ausrüstungen nom"/>
      <sheetName val="Bauten nom"/>
      <sheetName val="Konsum"/>
      <sheetName val="Staatsverbrauch"/>
      <sheetName val="ALQ"/>
      <sheetName val="Arbeitsmarkt"/>
      <sheetName val="Tabelle19"/>
      <sheetName val="Tabelle20"/>
      <sheetName val="Kapitalstock"/>
      <sheetName val="BIP zu Kapitalstock"/>
      <sheetName val="Tabelle1"/>
      <sheetName val="Unternehmensgewinne"/>
      <sheetName val="Vermögenseinkommen"/>
      <sheetName val="Tabelle6"/>
      <sheetName val="TFP"/>
      <sheetName val="BWS je ET Bau"/>
      <sheetName val="BWS je ET-Stunde VG"/>
      <sheetName val="BWS je ET Dienste insg"/>
      <sheetName val="BLG"/>
      <sheetName val="BLG VG"/>
      <sheetName val="LStk insg"/>
      <sheetName val="AN, Selbst"/>
      <sheetName val="LStk VG"/>
      <sheetName val="Lstk Bau"/>
      <sheetName val="LB-Saldo"/>
      <sheetName val="Wohnungseigentum"/>
      <sheetName val="Sparquote"/>
      <sheetName val="Industrie"/>
      <sheetName val="Renten"/>
      <sheetName val="Armut"/>
      <sheetName val="Vermögen"/>
      <sheetName val="öff Dienst"/>
      <sheetName val="öff Finanzen"/>
      <sheetName val="Schulabgänger"/>
      <sheetName val="FuE"/>
      <sheetName val="Patente"/>
      <sheetName val="Unternehmen"/>
      <sheetName val="Gründungen_Schließungen"/>
      <sheetName val="Tarifbindung"/>
      <sheetName val="Außenhandel_Länder"/>
      <sheetName val="Außenhandel_Waren"/>
      <sheetName val="öff Schulden"/>
      <sheetName val="nat. Bevölkerung"/>
      <sheetName val="Wanderungen"/>
      <sheetName val="Altersstruktur"/>
      <sheetName val="Medianentgelt"/>
      <sheetName val="Struktur SVB"/>
      <sheetName val="Hochschulfinanzen"/>
      <sheetName val="Studierende, Prüfungen"/>
      <sheetName val="HS_Forschungseinr"/>
      <sheetName val="start-ups"/>
      <sheetName val="Bildung"/>
      <sheetName val="Bevölkerungsprognose"/>
      <sheetName val="Ersatzquote"/>
      <sheetName val="Differenzierung Produktivität"/>
      <sheetName val="Differenzierung Einkommen"/>
      <sheetName val="Differenzierung Einkommen real"/>
      <sheetName val="Differenzierung ALQ"/>
      <sheetName val="Ranking Schulen"/>
      <sheetName val="Stiftungen"/>
      <sheetName val="Tabelle3"/>
    </sheetNames>
    <sheetDataSet>
      <sheetData sheetId="0"/>
      <sheetData sheetId="1"/>
      <sheetData sheetId="2"/>
      <sheetData sheetId="3"/>
      <sheetData sheetId="4"/>
      <sheetData sheetId="5"/>
      <sheetData sheetId="6">
        <row r="68">
          <cell r="A68">
            <v>2019</v>
          </cell>
          <cell r="B68">
            <v>68.884785483062046</v>
          </cell>
          <cell r="C68">
            <v>67.453152783476952</v>
          </cell>
          <cell r="D68">
            <v>72.944877581726161</v>
          </cell>
          <cell r="E68">
            <v>67.045091870697121</v>
          </cell>
          <cell r="F68">
            <v>68.061824647790999</v>
          </cell>
          <cell r="G68">
            <v>97.907263028313494</v>
          </cell>
          <cell r="H68">
            <v>75.958601194547029</v>
          </cell>
          <cell r="I68">
            <v>69.557288104682442</v>
          </cell>
          <cell r="J68">
            <v>99.8905758446177</v>
          </cell>
          <cell r="K68">
            <v>100</v>
          </cell>
          <cell r="L68">
            <v>108.05407377011808</v>
          </cell>
          <cell r="M68">
            <v>112.05717412118726</v>
          </cell>
          <cell r="N68">
            <v>110.85806775178955</v>
          </cell>
          <cell r="O68">
            <v>154.98791774950988</v>
          </cell>
          <cell r="P68">
            <v>107.3884101582091</v>
          </cell>
          <cell r="Q68">
            <v>88.722472985911637</v>
          </cell>
          <cell r="R68">
            <v>91.159440113071639</v>
          </cell>
          <cell r="S68">
            <v>81.963251721150783</v>
          </cell>
          <cell r="T68">
            <v>82.669949391328132</v>
          </cell>
          <cell r="U68">
            <v>78.315779875074085</v>
          </cell>
          <cell r="V68">
            <v>95.312998677791455</v>
          </cell>
        </row>
        <row r="69">
          <cell r="A69">
            <v>2020</v>
          </cell>
          <cell r="B69">
            <v>70.137786081270434</v>
          </cell>
          <cell r="C69">
            <v>68.222793087342353</v>
          </cell>
          <cell r="D69">
            <v>73.953759925268571</v>
          </cell>
          <cell r="E69">
            <v>68.624474544605334</v>
          </cell>
          <cell r="F69">
            <v>69.467538533395611</v>
          </cell>
          <cell r="G69">
            <v>99.682391405885099</v>
          </cell>
          <cell r="H69">
            <v>77.30733302195236</v>
          </cell>
          <cell r="I69">
            <v>70.751985053713213</v>
          </cell>
          <cell r="J69">
            <v>99.983652498832328</v>
          </cell>
          <cell r="K69">
            <v>100</v>
          </cell>
          <cell r="L69">
            <v>107.07846800560486</v>
          </cell>
          <cell r="M69">
            <v>111.94301728164409</v>
          </cell>
          <cell r="N69">
            <v>110.3106025221859</v>
          </cell>
          <cell r="O69">
            <v>152.01774871555347</v>
          </cell>
          <cell r="P69">
            <v>106.8542737038767</v>
          </cell>
          <cell r="Q69">
            <v>88.696870621205051</v>
          </cell>
          <cell r="R69">
            <v>91.985053713218122</v>
          </cell>
          <cell r="S69">
            <v>82.344698738907056</v>
          </cell>
          <cell r="T69">
            <v>81.973376926669786</v>
          </cell>
          <cell r="U69">
            <v>80.226529659037837</v>
          </cell>
          <cell r="V69">
            <v>95.583839327417095</v>
          </cell>
        </row>
        <row r="70">
          <cell r="A70">
            <v>2021</v>
          </cell>
          <cell r="B70">
            <v>70.070523101258871</v>
          </cell>
          <cell r="C70">
            <v>67.871344772282882</v>
          </cell>
          <cell r="D70">
            <v>73.467056264692303</v>
          </cell>
          <cell r="E70">
            <v>68.517257288485624</v>
          </cell>
          <cell r="F70">
            <v>68.739152404596084</v>
          </cell>
          <cell r="G70">
            <v>99.310147856844694</v>
          </cell>
          <cell r="H70">
            <v>76.962453588769037</v>
          </cell>
          <cell r="I70">
            <v>70.393479359360228</v>
          </cell>
          <cell r="J70">
            <v>99.964848298437943</v>
          </cell>
          <cell r="K70">
            <v>100</v>
          </cell>
          <cell r="L70">
            <v>106.62170178175188</v>
          </cell>
          <cell r="M70">
            <v>111.53634905639652</v>
          </cell>
          <cell r="N70">
            <v>112.80400729397809</v>
          </cell>
          <cell r="O70">
            <v>158.99993409055958</v>
          </cell>
          <cell r="P70">
            <v>106.89193048751015</v>
          </cell>
          <cell r="Q70">
            <v>86.980688533954336</v>
          </cell>
          <cell r="R70">
            <v>91.550409737021326</v>
          </cell>
          <cell r="S70">
            <v>87.042204011687943</v>
          </cell>
          <cell r="T70">
            <v>82.044071445833424</v>
          </cell>
          <cell r="U70">
            <v>79.39011797789837</v>
          </cell>
          <cell r="V70">
            <v>95.52694597622866</v>
          </cell>
        </row>
        <row r="71">
          <cell r="A71">
            <v>2022</v>
          </cell>
          <cell r="B71">
            <v>71.882569719053436</v>
          </cell>
          <cell r="C71">
            <v>70.042028115359926</v>
          </cell>
          <cell r="D71">
            <v>74.495352063104278</v>
          </cell>
          <cell r="E71">
            <v>70.82255025775865</v>
          </cell>
          <cell r="F71">
            <v>69.46647067348502</v>
          </cell>
          <cell r="G71">
            <v>99.677025320386733</v>
          </cell>
          <cell r="H71">
            <v>78.250967888863585</v>
          </cell>
          <cell r="I71">
            <v>71.89913252313616</v>
          </cell>
          <cell r="J71">
            <v>99.983437195917276</v>
          </cell>
          <cell r="K71">
            <v>100</v>
          </cell>
          <cell r="L71">
            <v>106.4760563963479</v>
          </cell>
          <cell r="M71">
            <v>111.81342001200802</v>
          </cell>
          <cell r="N71">
            <v>112.84238421564771</v>
          </cell>
          <cell r="O71">
            <v>163.91379060474938</v>
          </cell>
          <cell r="P71">
            <v>106.34976501521707</v>
          </cell>
          <cell r="Q71">
            <v>87.107927372104101</v>
          </cell>
          <cell r="R71">
            <v>91.16167367135256</v>
          </cell>
          <cell r="S71">
            <v>86.025134055195537</v>
          </cell>
          <cell r="T71">
            <v>81.410322767644558</v>
          </cell>
          <cell r="U71">
            <v>80.132916502763919</v>
          </cell>
          <cell r="V71">
            <v>95.782696010434563</v>
          </cell>
        </row>
        <row r="72">
          <cell r="A72">
            <v>2023</v>
          </cell>
          <cell r="B72">
            <v>74.469258340226091</v>
          </cell>
          <cell r="C72">
            <v>71.55657962109575</v>
          </cell>
          <cell r="D72">
            <v>75.117176730079962</v>
          </cell>
          <cell r="E72">
            <v>70.721572334475553</v>
          </cell>
          <cell r="F72">
            <v>70.335578400094533</v>
          </cell>
          <cell r="G72">
            <v>100.84879278427665</v>
          </cell>
          <cell r="H72">
            <v>79.382803576351961</v>
          </cell>
          <cell r="I72">
            <v>72.95679231163102</v>
          </cell>
          <cell r="J72">
            <v>100.04529520658554</v>
          </cell>
          <cell r="K72">
            <v>100</v>
          </cell>
          <cell r="L72">
            <v>107.01287959352474</v>
          </cell>
          <cell r="M72">
            <v>112.92882744495647</v>
          </cell>
          <cell r="N72">
            <v>112.21592028043641</v>
          </cell>
          <cell r="O72">
            <v>155.92579463547204</v>
          </cell>
          <cell r="P72">
            <v>107.9325692228918</v>
          </cell>
          <cell r="Q72">
            <v>87.697428020008658</v>
          </cell>
          <cell r="R72">
            <v>90.972468391823242</v>
          </cell>
          <cell r="S72">
            <v>82.313206506754895</v>
          </cell>
          <cell r="T72">
            <v>81.958722281302926</v>
          </cell>
          <cell r="U72">
            <v>78.951514435385405</v>
          </cell>
          <cell r="V72">
            <v>96.006144393241172</v>
          </cell>
        </row>
        <row r="104">
          <cell r="A104">
            <v>2019</v>
          </cell>
        </row>
        <row r="105">
          <cell r="A105">
            <v>2020</v>
          </cell>
        </row>
        <row r="106">
          <cell r="A106">
            <v>2021</v>
          </cell>
        </row>
        <row r="107">
          <cell r="A107">
            <v>2022</v>
          </cell>
        </row>
        <row r="108">
          <cell r="A108">
            <v>2023</v>
          </cell>
        </row>
      </sheetData>
      <sheetData sheetId="7"/>
      <sheetData sheetId="8">
        <row r="2">
          <cell r="A2" t="str">
            <v>Jahr</v>
          </cell>
          <cell r="B2" t="str">
            <v>Branden-
burg</v>
          </cell>
          <cell r="C2" t="str">
            <v>Mecklenburg-
Vorpommern</v>
          </cell>
          <cell r="D2" t="str">
            <v>Sachsen</v>
          </cell>
          <cell r="E2" t="str">
            <v>Sachsen-Anhalt</v>
          </cell>
          <cell r="F2" t="str">
            <v>Thüringen</v>
          </cell>
          <cell r="G2" t="str">
            <v>Berlin</v>
          </cell>
          <cell r="H2" t="str">
            <v>NBL m B</v>
          </cell>
          <cell r="I2" t="str">
            <v>NBL o B</v>
          </cell>
          <cell r="J2" t="str">
            <v>ABL m B</v>
          </cell>
          <cell r="K2" t="str">
            <v>ABL o B</v>
          </cell>
          <cell r="L2" t="str">
            <v>Baden-
Württemberg</v>
          </cell>
          <cell r="M2" t="str">
            <v>Bayern</v>
          </cell>
          <cell r="N2" t="str">
            <v>Bremen</v>
          </cell>
          <cell r="O2" t="str">
            <v>Hamburg</v>
          </cell>
          <cell r="P2" t="str">
            <v>Hessen</v>
          </cell>
          <cell r="Q2" t="str">
            <v>Nieder-
sachsen</v>
          </cell>
          <cell r="R2" t="str">
            <v>Nordrhein-
Westfalen</v>
          </cell>
          <cell r="S2" t="str">
            <v>Rheinland-Pfalz</v>
          </cell>
          <cell r="T2" t="str">
            <v>Saarland</v>
          </cell>
          <cell r="U2" t="str">
            <v>Schleswig-
Holstein</v>
          </cell>
          <cell r="V2" t="str">
            <v>Deutschland</v>
          </cell>
        </row>
        <row r="31">
          <cell r="B31">
            <v>213.10559733056874</v>
          </cell>
          <cell r="C31">
            <v>182.91730931066974</v>
          </cell>
          <cell r="D31">
            <v>207.78935164558635</v>
          </cell>
          <cell r="E31">
            <v>174.30153826636342</v>
          </cell>
          <cell r="F31">
            <v>214.99042400846449</v>
          </cell>
          <cell r="G31">
            <v>151.58546349969089</v>
          </cell>
          <cell r="H31">
            <v>182.23080099107477</v>
          </cell>
          <cell r="I31">
            <v>200.15147626674383</v>
          </cell>
          <cell r="J31">
            <v>141.79723069231207</v>
          </cell>
          <cell r="K31">
            <v>141.30823954467516</v>
          </cell>
          <cell r="L31">
            <v>147.37536860070128</v>
          </cell>
          <cell r="M31">
            <v>166.92599650015788</v>
          </cell>
          <cell r="N31">
            <v>117.30188156388421</v>
          </cell>
          <cell r="O31">
            <v>140.72252073765264</v>
          </cell>
          <cell r="P31">
            <v>132.94487019096297</v>
          </cell>
          <cell r="Q31">
            <v>141.65517656854675</v>
          </cell>
          <cell r="R31">
            <v>128.83062008101854</v>
          </cell>
          <cell r="S31">
            <v>129.66894361567927</v>
          </cell>
          <cell r="T31">
            <v>117.31776710870648</v>
          </cell>
          <cell r="U31">
            <v>133.05957341424562</v>
          </cell>
          <cell r="V31">
            <v>146.126568466994</v>
          </cell>
        </row>
        <row r="35">
          <cell r="B35">
            <v>222.23319300514839</v>
          </cell>
          <cell r="C35">
            <v>191.32827708166386</v>
          </cell>
          <cell r="D35">
            <v>208.64613021559552</v>
          </cell>
          <cell r="E35">
            <v>173.58847874678841</v>
          </cell>
          <cell r="F35">
            <v>216.28657688431949</v>
          </cell>
          <cell r="G35">
            <v>162.04197979411762</v>
          </cell>
          <cell r="H35">
            <v>187.94530162530364</v>
          </cell>
          <cell r="I35">
            <v>203.37249353002596</v>
          </cell>
          <cell r="J35">
            <v>142.62658784979524</v>
          </cell>
          <cell r="K35">
            <v>141.660221107143</v>
          </cell>
          <cell r="L35">
            <v>148.14308191190065</v>
          </cell>
          <cell r="M35">
            <v>170.56989241993571</v>
          </cell>
          <cell r="N35">
            <v>118.14975459295187</v>
          </cell>
          <cell r="O35">
            <v>141.60676719031287</v>
          </cell>
          <cell r="P35">
            <v>134.81601688235264</v>
          </cell>
          <cell r="Q35">
            <v>139.61062123590298</v>
          </cell>
          <cell r="R35">
            <v>127.04666609278104</v>
          </cell>
          <cell r="S35">
            <v>130.93778916140403</v>
          </cell>
          <cell r="T35">
            <v>114.99616145423741</v>
          </cell>
          <cell r="U35">
            <v>131.59724996243534</v>
          </cell>
          <cell r="V35">
            <v>147.1494817239498</v>
          </cell>
        </row>
        <row r="68">
          <cell r="A68">
            <v>2019</v>
          </cell>
          <cell r="B68">
            <v>1.722632845999982</v>
          </cell>
          <cell r="C68">
            <v>4.398020132900001</v>
          </cell>
          <cell r="D68">
            <v>1.5043512847999949</v>
          </cell>
          <cell r="E68">
            <v>1.6110593634000026</v>
          </cell>
          <cell r="F68">
            <v>-2.5205670899993038E-2</v>
          </cell>
          <cell r="G68">
            <v>2.9198743052999845</v>
          </cell>
          <cell r="H68">
            <v>2.0219825152000084</v>
          </cell>
          <cell r="I68">
            <v>1.6559878539999886</v>
          </cell>
          <cell r="J68">
            <v>0.99771015120001039</v>
          </cell>
          <cell r="K68">
            <v>0.89693883449997713</v>
          </cell>
          <cell r="L68">
            <v>-0.39398643550001111</v>
          </cell>
          <cell r="M68">
            <v>1.7718227152000026</v>
          </cell>
          <cell r="N68">
            <v>-1.4576519034000199</v>
          </cell>
          <cell r="O68">
            <v>3.6278984548999915</v>
          </cell>
          <cell r="P68">
            <v>1.4293106843999936</v>
          </cell>
          <cell r="Q68">
            <v>2.1377073001999776</v>
          </cell>
          <cell r="R68">
            <v>8.9530840999998418E-3</v>
          </cell>
          <cell r="S68">
            <v>0.47011077980000948</v>
          </cell>
          <cell r="T68">
            <v>-1.9598054333999784</v>
          </cell>
          <cell r="U68">
            <v>2.4047153880999872</v>
          </cell>
          <cell r="V68">
            <v>1.0754716981132191</v>
          </cell>
        </row>
        <row r="69">
          <cell r="A69">
            <v>2020</v>
          </cell>
          <cell r="B69">
            <v>-2.0896083068000024</v>
          </cell>
          <cell r="C69">
            <v>-3.2113234810999955</v>
          </cell>
          <cell r="D69">
            <v>-3.5413730531000311</v>
          </cell>
          <cell r="E69">
            <v>-2.2360956625000057</v>
          </cell>
          <cell r="F69">
            <v>-3.0362450337000126</v>
          </cell>
          <cell r="G69">
            <v>-2.4710072948000033</v>
          </cell>
          <cell r="H69">
            <v>-2.7798360962000004</v>
          </cell>
          <cell r="I69">
            <v>-2.9066074083000046</v>
          </cell>
          <cell r="J69">
            <v>-3.9424973094999984</v>
          </cell>
          <cell r="K69">
            <v>-4.0212612335999864</v>
          </cell>
          <cell r="L69">
            <v>-4.845607289799986</v>
          </cell>
          <cell r="M69">
            <v>-3.9287727244000052</v>
          </cell>
          <cell r="N69">
            <v>-5.0980997484000028</v>
          </cell>
          <cell r="O69">
            <v>-4.9322764341999914</v>
          </cell>
          <cell r="P69">
            <v>-5.0945519077000228</v>
          </cell>
          <cell r="Q69">
            <v>-3.973923836899985</v>
          </cell>
          <cell r="R69">
            <v>-3.2464977352999966</v>
          </cell>
          <cell r="S69">
            <v>-3.6183546602999996</v>
          </cell>
          <cell r="T69">
            <v>-5.0340161137000194</v>
          </cell>
          <cell r="U69">
            <v>-1.5379731157999998</v>
          </cell>
          <cell r="V69">
            <v>-3.8267687138323367</v>
          </cell>
        </row>
        <row r="70">
          <cell r="A70">
            <v>2021</v>
          </cell>
          <cell r="B70">
            <v>1.7129628489000197</v>
          </cell>
          <cell r="C70">
            <v>1.5293926227000014</v>
          </cell>
          <cell r="D70">
            <v>2.3759449519999976</v>
          </cell>
          <cell r="E70">
            <v>1.3186659991999932</v>
          </cell>
          <cell r="F70">
            <v>2.1183519140999891</v>
          </cell>
          <cell r="G70">
            <v>3.2951418913000055</v>
          </cell>
          <cell r="H70">
            <v>2.3189961293000039</v>
          </cell>
          <cell r="I70">
            <v>1.9160459148999962</v>
          </cell>
          <cell r="J70">
            <v>3.3232161621999978</v>
          </cell>
          <cell r="K70">
            <v>3.3247482096999903</v>
          </cell>
          <cell r="L70">
            <v>4.0038230494000118</v>
          </cell>
          <cell r="M70">
            <v>3.8480258998000494</v>
          </cell>
          <cell r="N70">
            <v>4.6634151542999973</v>
          </cell>
          <cell r="O70">
            <v>1.7261434678999592</v>
          </cell>
          <cell r="P70">
            <v>3.9513760878999875</v>
          </cell>
          <cell r="Q70">
            <v>1.4572230880999939</v>
          </cell>
          <cell r="R70">
            <v>2.2736650815000132</v>
          </cell>
          <cell r="S70">
            <v>10.005663388399967</v>
          </cell>
          <cell r="T70">
            <v>2.9226285483999987</v>
          </cell>
          <cell r="U70">
            <v>-0.15065998529999547</v>
          </cell>
          <cell r="V70">
            <v>3.1638198757763689</v>
          </cell>
        </row>
        <row r="71">
          <cell r="A71">
            <v>2022</v>
          </cell>
          <cell r="B71">
            <v>2.5913518028999931</v>
          </cell>
          <cell r="C71">
            <v>3.0446850928999964</v>
          </cell>
          <cell r="D71">
            <v>2.2936112086000122</v>
          </cell>
          <cell r="E71">
            <v>1.9736797391999943</v>
          </cell>
          <cell r="F71">
            <v>1.6654901128999882</v>
          </cell>
          <cell r="G71">
            <v>4.4655087555999842</v>
          </cell>
          <cell r="H71">
            <v>2.9271798916999927</v>
          </cell>
          <cell r="I71">
            <v>2.2890857396999991</v>
          </cell>
          <cell r="J71">
            <v>1.7448771854</v>
          </cell>
          <cell r="K71">
            <v>1.5969398298999948</v>
          </cell>
          <cell r="L71">
            <v>2.1713169827999934</v>
          </cell>
          <cell r="M71">
            <v>2.1257205531999972</v>
          </cell>
          <cell r="N71">
            <v>1.9899803533999858</v>
          </cell>
          <cell r="O71">
            <v>5.1633690417000082</v>
          </cell>
          <cell r="P71">
            <v>1.5438260206999956</v>
          </cell>
          <cell r="Q71">
            <v>0.97358413220001694</v>
          </cell>
          <cell r="R71">
            <v>0.65681694149999714</v>
          </cell>
          <cell r="S71">
            <v>0.18382257489997755</v>
          </cell>
          <cell r="T71">
            <v>0.90853476869997962</v>
          </cell>
          <cell r="U71">
            <v>1.7506329603000097</v>
          </cell>
          <cell r="V71">
            <v>1.8062088428974619</v>
          </cell>
        </row>
        <row r="72">
          <cell r="A72">
            <v>2023</v>
          </cell>
          <cell r="B72">
            <v>2.0700256025999835</v>
          </cell>
          <cell r="C72">
            <v>3.295742197300001</v>
          </cell>
          <cell r="D72">
            <v>-0.59698969560001558</v>
          </cell>
          <cell r="E72">
            <v>-1.4030261687999968</v>
          </cell>
          <cell r="F72">
            <v>-6.3607139699996651E-2</v>
          </cell>
          <cell r="G72">
            <v>1.5742035459999926</v>
          </cell>
          <cell r="H72">
            <v>0.73189315790000364</v>
          </cell>
          <cell r="I72">
            <v>0.38570580849999203</v>
          </cell>
          <cell r="J72">
            <v>-0.39274229310001374</v>
          </cell>
          <cell r="K72">
            <v>-0.50061228600000618</v>
          </cell>
          <cell r="L72">
            <v>-0.58559125180002525</v>
          </cell>
          <cell r="M72">
            <v>0.28862577849999127</v>
          </cell>
          <cell r="N72">
            <v>-0.57387190350000594</v>
          </cell>
          <cell r="O72">
            <v>-1.0558239270000058</v>
          </cell>
          <cell r="P72">
            <v>1.2266810505000052</v>
          </cell>
          <cell r="Q72">
            <v>0.18577990220001084</v>
          </cell>
          <cell r="R72">
            <v>-0.99195864159999303</v>
          </cell>
          <cell r="S72">
            <v>-4.9346936095999894</v>
          </cell>
          <cell r="T72">
            <v>-0.61686000400000296</v>
          </cell>
          <cell r="U72">
            <v>-1.1334004433999922</v>
          </cell>
          <cell r="V72">
            <v>-0.30493439290336255</v>
          </cell>
        </row>
        <row r="117">
          <cell r="B117">
            <v>216.73369407860449</v>
          </cell>
          <cell r="C117">
            <v>216.82718182756906</v>
          </cell>
          <cell r="D117">
            <v>240.65465533047825</v>
          </cell>
          <cell r="E117">
            <v>225.45773245750209</v>
          </cell>
          <cell r="F117">
            <v>260.47493338748217</v>
          </cell>
          <cell r="G117">
            <v>142.42557333639098</v>
          </cell>
          <cell r="H117">
            <v>203.19212468745832</v>
          </cell>
          <cell r="I117">
            <v>233.41525675549858</v>
          </cell>
          <cell r="J117">
            <v>131.33873120630486</v>
          </cell>
          <cell r="K117">
            <v>130.78283191503542</v>
          </cell>
          <cell r="L117">
            <v>131.6742768847752</v>
          </cell>
          <cell r="M117">
            <v>146.7572086065889</v>
          </cell>
          <cell r="N117">
            <v>117.36155626107063</v>
          </cell>
          <cell r="O117">
            <v>126.57042332814588</v>
          </cell>
          <cell r="P117">
            <v>122.79774341282503</v>
          </cell>
          <cell r="Q117">
            <v>131.71837031249092</v>
          </cell>
          <cell r="R117">
            <v>125.10615952730197</v>
          </cell>
          <cell r="S117">
            <v>120.24310504331399</v>
          </cell>
          <cell r="T117">
            <v>127.49406869423592</v>
          </cell>
          <cell r="U117">
            <v>120.94023827125689</v>
          </cell>
          <cell r="V117">
            <v>140.64054437416499</v>
          </cell>
        </row>
        <row r="121">
          <cell r="B121">
            <v>220.67889588921867</v>
          </cell>
          <cell r="C121">
            <v>223.89893624324881</v>
          </cell>
          <cell r="D121">
            <v>240.7907862755998</v>
          </cell>
          <cell r="E121">
            <v>226.48550104138403</v>
          </cell>
          <cell r="F121">
            <v>263.62687464579039</v>
          </cell>
          <cell r="G121">
            <v>147.57019576342842</v>
          </cell>
          <cell r="H121">
            <v>207.25572582967345</v>
          </cell>
          <cell r="I121">
            <v>235.95962860673225</v>
          </cell>
          <cell r="J121">
            <v>129.57316929762396</v>
          </cell>
          <cell r="K121">
            <v>128.67789333903119</v>
          </cell>
          <cell r="L121">
            <v>129.62267888409292</v>
          </cell>
          <cell r="M121">
            <v>146.59883613167227</v>
          </cell>
          <cell r="N121">
            <v>117.04727121436538</v>
          </cell>
          <cell r="O121">
            <v>123.51148451670556</v>
          </cell>
          <cell r="P121">
            <v>121.99939832678137</v>
          </cell>
          <cell r="Q121">
            <v>127.17455247462608</v>
          </cell>
          <cell r="R121">
            <v>121.85047975453753</v>
          </cell>
          <cell r="S121">
            <v>119.10365470817588</v>
          </cell>
          <cell r="T121">
            <v>124.36128839526148</v>
          </cell>
          <cell r="U121">
            <v>117.18149095679955</v>
          </cell>
          <cell r="V121">
            <v>139.20586054859936</v>
          </cell>
        </row>
        <row r="154">
          <cell r="B154">
            <v>1.3618817565534584</v>
          </cell>
          <cell r="C154">
            <v>4.494702570106142</v>
          </cell>
          <cell r="D154">
            <v>1.6206529206341145</v>
          </cell>
          <cell r="E154">
            <v>2.2640963477331866</v>
          </cell>
          <cell r="F154">
            <v>0.39152312185564142</v>
          </cell>
          <cell r="G154">
            <v>2.1319537798867572</v>
          </cell>
          <cell r="H154">
            <v>1.9734649207805148</v>
          </cell>
          <cell r="I154">
            <v>1.820502435741588</v>
          </cell>
          <cell r="J154">
            <v>0.70070532820352582</v>
          </cell>
          <cell r="K154">
            <v>0.62623822092315606</v>
          </cell>
          <cell r="L154">
            <v>-0.73980058807910609</v>
          </cell>
          <cell r="M154">
            <v>1.2764623388989804</v>
          </cell>
          <cell r="N154">
            <v>-1.4699318818021254</v>
          </cell>
          <cell r="O154">
            <v>3.1596046619152958</v>
          </cell>
          <cell r="P154">
            <v>1.0672030949394014</v>
          </cell>
          <cell r="Q154">
            <v>1.9405929566173228</v>
          </cell>
          <cell r="R154">
            <v>-8.8843087745544835E-2</v>
          </cell>
          <cell r="S154">
            <v>0.22167330252220552</v>
          </cell>
          <cell r="T154">
            <v>-1.5978681075754082</v>
          </cell>
          <cell r="U154">
            <v>2.1583997191897168</v>
          </cell>
          <cell r="V154">
            <v>0.8477844866953177</v>
          </cell>
        </row>
        <row r="155">
          <cell r="B155">
            <v>-2.460751984548665</v>
          </cell>
          <cell r="C155">
            <v>-3.2443389741665385</v>
          </cell>
          <cell r="D155">
            <v>-3.2922320448842726</v>
          </cell>
          <cell r="E155">
            <v>-1.6185617156975951</v>
          </cell>
          <cell r="F155">
            <v>-2.5140432884630144</v>
          </cell>
          <cell r="G155">
            <v>-2.727171877103288</v>
          </cell>
          <cell r="H155">
            <v>-2.6836236278287231</v>
          </cell>
          <cell r="I155">
            <v>-2.7076483203771176</v>
          </cell>
          <cell r="J155">
            <v>-4.0697016141834723</v>
          </cell>
          <cell r="K155">
            <v>-4.1415184753686844</v>
          </cell>
          <cell r="L155">
            <v>-4.9892167479261786</v>
          </cell>
          <cell r="M155">
            <v>-4.1609025852700938</v>
          </cell>
          <cell r="N155">
            <v>-4.8990007577654211</v>
          </cell>
          <cell r="O155">
            <v>-5.2226394324640637</v>
          </cell>
          <cell r="P155">
            <v>-5.3008190014235765</v>
          </cell>
          <cell r="Q155">
            <v>-4.0998253899660853</v>
          </cell>
          <cell r="R155">
            <v>-3.2274020709303386</v>
          </cell>
          <cell r="S155">
            <v>-3.7777222034779641</v>
          </cell>
          <cell r="T155">
            <v>-4.7199488386221446</v>
          </cell>
          <cell r="U155">
            <v>-1.7777845755365291</v>
          </cell>
          <cell r="V155">
            <v>-3.9053024217654695</v>
          </cell>
        </row>
        <row r="156">
          <cell r="B156">
            <v>1.3923896532271414</v>
          </cell>
          <cell r="C156">
            <v>1.4341635383966462</v>
          </cell>
          <cell r="D156">
            <v>2.7420741960255697</v>
          </cell>
          <cell r="E156">
            <v>1.9132636476326184</v>
          </cell>
          <cell r="F156">
            <v>2.7103297617569524</v>
          </cell>
          <cell r="G156">
            <v>3.1828639514217798</v>
          </cell>
          <cell r="H156">
            <v>2.4837696769709652</v>
          </cell>
          <cell r="I156">
            <v>2.1609968501211227</v>
          </cell>
          <cell r="J156">
            <v>3.2279239323204507</v>
          </cell>
          <cell r="K156">
            <v>3.2303863001268667</v>
          </cell>
          <cell r="L156">
            <v>3.8903661334933162</v>
          </cell>
          <cell r="M156">
            <v>3.6418385841828069</v>
          </cell>
          <cell r="N156">
            <v>5.028959496233611</v>
          </cell>
          <cell r="O156">
            <v>1.542749467485379</v>
          </cell>
          <cell r="P156">
            <v>3.8940830474730461</v>
          </cell>
          <cell r="Q156">
            <v>1.2456942235333344</v>
          </cell>
          <cell r="R156">
            <v>2.3382241493445264</v>
          </cell>
          <cell r="S156">
            <v>9.8369720813341672</v>
          </cell>
          <cell r="T156">
            <v>3.1601576066262709</v>
          </cell>
          <cell r="U156">
            <v>-0.4627619258761797</v>
          </cell>
          <cell r="V156">
            <v>3.1201616687686737</v>
          </cell>
        </row>
        <row r="157">
          <cell r="B157">
            <v>1.7470162042119171</v>
          </cell>
          <cell r="C157">
            <v>2.484729124988732</v>
          </cell>
          <cell r="D157">
            <v>1.926045729658</v>
          </cell>
          <cell r="E157">
            <v>1.8342000124374351</v>
          </cell>
          <cell r="F157">
            <v>1.506836926150612</v>
          </cell>
          <cell r="G157">
            <v>3.184216238859733</v>
          </cell>
          <cell r="H157">
            <v>2.3172614736264592</v>
          </cell>
          <cell r="I157">
            <v>1.8751934499438079</v>
          </cell>
          <cell r="J157">
            <v>0.95792223951423239</v>
          </cell>
          <cell r="K157">
            <v>0.83645460412826367</v>
          </cell>
          <cell r="L157">
            <v>1.363181808450193</v>
          </cell>
          <cell r="M157">
            <v>1.2439342364055221</v>
          </cell>
          <cell r="N157">
            <v>1.6353115542619605</v>
          </cell>
          <cell r="O157">
            <v>4.0504400367862701</v>
          </cell>
          <cell r="P157">
            <v>0.7577692771449307</v>
          </cell>
          <cell r="Q157">
            <v>0.11905493153601299</v>
          </cell>
          <cell r="R157">
            <v>6.0792244577825727E-2</v>
          </cell>
          <cell r="S157">
            <v>-0.55262033882750927</v>
          </cell>
          <cell r="T157">
            <v>0.4653578440889703</v>
          </cell>
          <cell r="U157">
            <v>1.0164002476606271</v>
          </cell>
          <cell r="V157">
            <v>1.0749505925240044</v>
          </cell>
        </row>
        <row r="158">
          <cell r="B158">
            <v>1.1877467497259317</v>
          </cell>
          <cell r="C158">
            <v>2.6640779287297818</v>
          </cell>
          <cell r="D158">
            <v>-1.201413147456222</v>
          </cell>
          <cell r="E158">
            <v>-1.6129957345682158</v>
          </cell>
          <cell r="F158">
            <v>-0.41996632163095171</v>
          </cell>
          <cell r="G158">
            <v>4.5667573237295755E-2</v>
          </cell>
          <cell r="H158">
            <v>-4.3800037488850307E-2</v>
          </cell>
          <cell r="I158">
            <v>-0.16652343737872854</v>
          </cell>
          <cell r="J158">
            <v>-1.3200609446427478</v>
          </cell>
          <cell r="K158">
            <v>-1.3953173158144097</v>
          </cell>
          <cell r="L158">
            <v>-1.6098458909232676</v>
          </cell>
          <cell r="M158">
            <v>-0.66912915634884484</v>
          </cell>
          <cell r="N158">
            <v>-1.7581193889170947</v>
          </cell>
          <cell r="O158">
            <v>-2.5509388821573822</v>
          </cell>
          <cell r="P158">
            <v>0.21938224308502186</v>
          </cell>
          <cell r="Q158">
            <v>-0.67898084474903442</v>
          </cell>
          <cell r="R158">
            <v>-1.7133942736496266</v>
          </cell>
          <cell r="S158">
            <v>-5.7573746938313235</v>
          </cell>
          <cell r="T158">
            <v>-1.2209334766282183</v>
          </cell>
          <cell r="U158">
            <v>-1.8927731517039348</v>
          </cell>
          <cell r="V158">
            <v>-1.1764539693527354</v>
          </cell>
        </row>
      </sheetData>
      <sheetData sheetId="9">
        <row r="69">
          <cell r="A69">
            <v>2019</v>
          </cell>
          <cell r="B69">
            <v>85.252258988429418</v>
          </cell>
          <cell r="C69">
            <v>79.13873293877603</v>
          </cell>
          <cell r="D69">
            <v>79.740707415058239</v>
          </cell>
          <cell r="E69">
            <v>81.622669725119451</v>
          </cell>
          <cell r="F69">
            <v>77.389838670840362</v>
          </cell>
          <cell r="G69">
            <v>96.071324470579285</v>
          </cell>
          <cell r="H69">
            <v>84.567909057498071</v>
          </cell>
          <cell r="I69">
            <v>80.606283346217694</v>
          </cell>
          <cell r="J69">
            <v>99.792160391346769</v>
          </cell>
          <cell r="K69">
            <v>100</v>
          </cell>
          <cell r="L69">
            <v>104.49136325040871</v>
          </cell>
          <cell r="M69">
            <v>105.53689786710937</v>
          </cell>
          <cell r="N69">
            <v>95.849544400370064</v>
          </cell>
          <cell r="O69">
            <v>122.73816011253756</v>
          </cell>
          <cell r="P69">
            <v>106.10845679090575</v>
          </cell>
          <cell r="Q69">
            <v>94.918068105491272</v>
          </cell>
          <cell r="R69">
            <v>94.190629475204986</v>
          </cell>
          <cell r="S69">
            <v>91.070500716032797</v>
          </cell>
          <cell r="T69">
            <v>84.91388596702447</v>
          </cell>
          <cell r="U69">
            <v>88.061895649308681</v>
          </cell>
          <cell r="V69">
            <v>97.243590555970954</v>
          </cell>
        </row>
        <row r="70">
          <cell r="A70">
            <v>2020</v>
          </cell>
          <cell r="B70">
            <v>86.888345767944429</v>
          </cell>
          <cell r="C70">
            <v>79.998713660921013</v>
          </cell>
          <cell r="D70">
            <v>80.518394648829428</v>
          </cell>
          <cell r="E70">
            <v>83.190120915873422</v>
          </cell>
          <cell r="F70">
            <v>79.300231541034222</v>
          </cell>
          <cell r="G70">
            <v>97.435039876511453</v>
          </cell>
          <cell r="H70">
            <v>85.894005659891945</v>
          </cell>
          <cell r="I70">
            <v>81.889632107023417</v>
          </cell>
          <cell r="J70">
            <v>99.863648057627998</v>
          </cell>
          <cell r="K70">
            <v>100</v>
          </cell>
          <cell r="L70">
            <v>103.77669153588886</v>
          </cell>
          <cell r="M70">
            <v>105.39361975816826</v>
          </cell>
          <cell r="N70">
            <v>95.205814252636998</v>
          </cell>
          <cell r="O70">
            <v>119.83020324157448</v>
          </cell>
          <cell r="P70">
            <v>105.6508875739645</v>
          </cell>
          <cell r="Q70">
            <v>94.966555183946483</v>
          </cell>
          <cell r="R70">
            <v>94.89452019552354</v>
          </cell>
          <cell r="S70">
            <v>91.90249549781322</v>
          </cell>
          <cell r="T70">
            <v>84.653974787754052</v>
          </cell>
          <cell r="U70">
            <v>89.821198868021611</v>
          </cell>
          <cell r="V70">
            <v>97.481348083354774</v>
          </cell>
        </row>
        <row r="71">
          <cell r="A71">
            <v>2021</v>
          </cell>
          <cell r="B71">
            <v>86.385095874491583</v>
          </cell>
          <cell r="C71">
            <v>79.552827813286854</v>
          </cell>
          <cell r="D71">
            <v>79.785250823164816</v>
          </cell>
          <cell r="E71">
            <v>82.685696300600426</v>
          </cell>
          <cell r="F71">
            <v>78.608609335657562</v>
          </cell>
          <cell r="G71">
            <v>96.218283943443737</v>
          </cell>
          <cell r="H71">
            <v>85.166085609141973</v>
          </cell>
          <cell r="I71">
            <v>81.293579314352115</v>
          </cell>
          <cell r="J71">
            <v>99.797840402866555</v>
          </cell>
          <cell r="K71">
            <v>100</v>
          </cell>
          <cell r="L71">
            <v>103.5359771450707</v>
          </cell>
          <cell r="M71">
            <v>105.18230679837303</v>
          </cell>
          <cell r="N71">
            <v>97.077764865388332</v>
          </cell>
          <cell r="O71">
            <v>125.60768932791014</v>
          </cell>
          <cell r="P71">
            <v>105.58541545613016</v>
          </cell>
          <cell r="Q71">
            <v>93.277890761185361</v>
          </cell>
          <cell r="R71">
            <v>94.160371876815802</v>
          </cell>
          <cell r="S71">
            <v>97.198818516366458</v>
          </cell>
          <cell r="T71">
            <v>85.166085609141973</v>
          </cell>
          <cell r="U71">
            <v>88.59674607786171</v>
          </cell>
          <cell r="V71">
            <v>97.346503970559752</v>
          </cell>
        </row>
        <row r="72">
          <cell r="A72">
            <v>2022</v>
          </cell>
          <cell r="B72">
            <v>88.92484593933969</v>
          </cell>
          <cell r="C72">
            <v>82.563890705867507</v>
          </cell>
          <cell r="D72">
            <v>81.011234665656801</v>
          </cell>
          <cell r="E72">
            <v>85.948061188189257</v>
          </cell>
          <cell r="F72">
            <v>79.575630300317883</v>
          </cell>
          <cell r="G72">
            <v>95.135470100182459</v>
          </cell>
          <cell r="H72">
            <v>86.426595976635568</v>
          </cell>
          <cell r="I72">
            <v>83.292594760216204</v>
          </cell>
          <cell r="J72">
            <v>99.734912383378656</v>
          </cell>
          <cell r="K72">
            <v>100</v>
          </cell>
          <cell r="L72">
            <v>103.54253451303062</v>
          </cell>
          <cell r="M72">
            <v>105.43486992345738</v>
          </cell>
          <cell r="N72">
            <v>96.533204806004065</v>
          </cell>
          <cell r="O72">
            <v>128.70175921781939</v>
          </cell>
          <cell r="P72">
            <v>105.08601002972196</v>
          </cell>
          <cell r="Q72">
            <v>93.620683719489108</v>
          </cell>
          <cell r="R72">
            <v>93.647077724607243</v>
          </cell>
          <cell r="S72">
            <v>96.138442294671862</v>
          </cell>
          <cell r="T72">
            <v>85.109190851608318</v>
          </cell>
          <cell r="U72">
            <v>89.420594209384788</v>
          </cell>
          <cell r="V72">
            <v>97.57175152913095</v>
          </cell>
        </row>
        <row r="73">
          <cell r="A73">
            <v>2023</v>
          </cell>
          <cell r="B73">
            <v>92.538599092812277</v>
          </cell>
          <cell r="C73">
            <v>84.939811584089313</v>
          </cell>
          <cell r="D73">
            <v>81.843161200279141</v>
          </cell>
          <cell r="E73">
            <v>86.08797103977669</v>
          </cell>
          <cell r="F73">
            <v>80.853105373342643</v>
          </cell>
          <cell r="G73">
            <v>96.096475924633637</v>
          </cell>
          <cell r="H73">
            <v>87.832562805303553</v>
          </cell>
          <cell r="I73">
            <v>84.814419050942078</v>
          </cell>
          <cell r="J73">
            <v>99.786287508722964</v>
          </cell>
          <cell r="K73">
            <v>100</v>
          </cell>
          <cell r="L73">
            <v>104.02019364968598</v>
          </cell>
          <cell r="M73">
            <v>106.36121772505234</v>
          </cell>
          <cell r="N73">
            <v>96.172801814375447</v>
          </cell>
          <cell r="O73">
            <v>121.79649337055129</v>
          </cell>
          <cell r="P73">
            <v>106.58692428471737</v>
          </cell>
          <cell r="Q73">
            <v>94.343161200279141</v>
          </cell>
          <cell r="R73">
            <v>93.55373342637823</v>
          </cell>
          <cell r="S73">
            <v>92.282362177250519</v>
          </cell>
          <cell r="T73">
            <v>86.053079204466158</v>
          </cell>
          <cell r="U73">
            <v>88.156402651779487</v>
          </cell>
          <cell r="V73">
            <v>97.829073621772494</v>
          </cell>
        </row>
        <row r="105">
          <cell r="B105">
            <v>224.51114707293422</v>
          </cell>
          <cell r="C105">
            <v>200.63492081527494</v>
          </cell>
          <cell r="D105">
            <v>226.3195633919257</v>
          </cell>
          <cell r="E105">
            <v>221.56833264423415</v>
          </cell>
          <cell r="F105">
            <v>252.45382738897868</v>
          </cell>
          <cell r="G105">
            <v>124.81192575916066</v>
          </cell>
          <cell r="H105">
            <v>191.42327248925145</v>
          </cell>
          <cell r="I105">
            <v>225.90068440137304</v>
          </cell>
          <cell r="J105">
            <v>115.86875035329339</v>
          </cell>
          <cell r="K105">
            <v>115.42010420493082</v>
          </cell>
          <cell r="L105">
            <v>119.66868246769121</v>
          </cell>
          <cell r="M105">
            <v>130.80087791987029</v>
          </cell>
          <cell r="N105">
            <v>106.40948565997162</v>
          </cell>
          <cell r="O105">
            <v>111.18480028605424</v>
          </cell>
          <cell r="P105">
            <v>111.35618577163842</v>
          </cell>
          <cell r="Q105">
            <v>112.64296236780159</v>
          </cell>
          <cell r="R105">
            <v>107.7472243817479</v>
          </cell>
          <cell r="S105">
            <v>106.72141049883975</v>
          </cell>
          <cell r="T105">
            <v>106.12643906680296</v>
          </cell>
          <cell r="U105">
            <v>113.32634690987543</v>
          </cell>
          <cell r="V105">
            <v>125.45467450482649</v>
          </cell>
        </row>
        <row r="109">
          <cell r="B109">
            <v>230.4605118848352</v>
          </cell>
          <cell r="C109">
            <v>210.46462846990067</v>
          </cell>
          <cell r="D109">
            <v>226.61400035936737</v>
          </cell>
          <cell r="E109">
            <v>223.45279401973991</v>
          </cell>
          <cell r="F109">
            <v>259.36895303517946</v>
          </cell>
          <cell r="G109">
            <v>126.09251916903418</v>
          </cell>
          <cell r="H109">
            <v>194.82976120449419</v>
          </cell>
          <cell r="I109">
            <v>230.01987015045466</v>
          </cell>
          <cell r="J109">
            <v>114.59187842698319</v>
          </cell>
          <cell r="K109">
            <v>114.02361541420939</v>
          </cell>
          <cell r="L109">
            <v>118.89624915878481</v>
          </cell>
          <cell r="M109">
            <v>131.1937509403416</v>
          </cell>
          <cell r="N109">
            <v>105.62162429668555</v>
          </cell>
          <cell r="O109">
            <v>107.45303107288252</v>
          </cell>
          <cell r="P109">
            <v>111.02055508342882</v>
          </cell>
          <cell r="Q109">
            <v>109.8045067723036</v>
          </cell>
          <cell r="R109">
            <v>104.87133129533676</v>
          </cell>
          <cell r="S109">
            <v>107.09321092016633</v>
          </cell>
          <cell r="T109">
            <v>106.24851722183284</v>
          </cell>
          <cell r="U109">
            <v>109.48286457061673</v>
          </cell>
          <cell r="V109">
            <v>124.52588561800128</v>
          </cell>
        </row>
        <row r="140">
          <cell r="A140">
            <v>2019</v>
          </cell>
          <cell r="B140">
            <v>1.2113982774838377</v>
          </cell>
          <cell r="C140">
            <v>3.7041403965905744</v>
          </cell>
          <cell r="D140">
            <v>0.94952798920340342</v>
          </cell>
          <cell r="E140">
            <v>1.5348483903750747</v>
          </cell>
          <cell r="F140">
            <v>0.20382716741103479</v>
          </cell>
          <cell r="G140">
            <v>0.36782824717246854</v>
          </cell>
          <cell r="H140">
            <v>1.1161330586635643</v>
          </cell>
          <cell r="I140">
            <v>1.3106812909587688</v>
          </cell>
          <cell r="J140">
            <v>-4.4575208151513834E-3</v>
          </cell>
          <cell r="K140">
            <v>-2.0615881041337047E-2</v>
          </cell>
          <cell r="L140">
            <v>-0.91942303303873985</v>
          </cell>
          <cell r="M140">
            <v>0.69239745592805946</v>
          </cell>
          <cell r="N140">
            <v>-2.0796040962010238</v>
          </cell>
          <cell r="O140">
            <v>1.9586496866217828</v>
          </cell>
          <cell r="P140">
            <v>0.46388920382935339</v>
          </cell>
          <cell r="Q140">
            <v>1.1654699114705238</v>
          </cell>
          <cell r="R140">
            <v>-0.96447591643953956</v>
          </cell>
          <cell r="S140">
            <v>-0.23632068407555096</v>
          </cell>
          <cell r="T140">
            <v>-1.9762947552621739</v>
          </cell>
          <cell r="U140">
            <v>1.1632595586863061</v>
          </cell>
          <cell r="V140">
            <v>0.16017566056072496</v>
          </cell>
        </row>
        <row r="141">
          <cell r="A141">
            <v>2020</v>
          </cell>
          <cell r="B141">
            <v>-1.4579514159236027</v>
          </cell>
          <cell r="C141">
            <v>-2.3991330139447768</v>
          </cell>
          <cell r="D141">
            <v>-2.7885963085280139</v>
          </cell>
          <cell r="E141">
            <v>-1.1289700297270855</v>
          </cell>
          <cell r="F141">
            <v>-1.2192517847661293</v>
          </cell>
          <cell r="G141">
            <v>-2.2038078079399099</v>
          </cell>
          <cell r="H141">
            <v>-1.9825723262526793</v>
          </cell>
          <cell r="I141">
            <v>-1.9264308864736677</v>
          </cell>
          <cell r="J141">
            <v>-3.2006621375462743</v>
          </cell>
          <cell r="K141">
            <v>-3.2532472377874058</v>
          </cell>
          <cell r="L141">
            <v>-3.8947071793210597</v>
          </cell>
          <cell r="M141">
            <v>-3.3064220830370488</v>
          </cell>
          <cell r="N141">
            <v>-4.1872998244855069</v>
          </cell>
          <cell r="O141">
            <v>-4.7854052513482088</v>
          </cell>
          <cell r="P141">
            <v>-4.3587103118399995</v>
          </cell>
          <cell r="Q141">
            <v>-3.1330238291024557</v>
          </cell>
          <cell r="R141">
            <v>-2.4835583036943802</v>
          </cell>
          <cell r="S141">
            <v>-2.4540523129632277</v>
          </cell>
          <cell r="T141">
            <v>-3.3153742617815851</v>
          </cell>
          <cell r="U141">
            <v>-1.2920779182341846</v>
          </cell>
          <cell r="V141">
            <v>-3.0537856014131961</v>
          </cell>
        </row>
        <row r="142">
          <cell r="A142">
            <v>2021</v>
          </cell>
          <cell r="B142">
            <v>0.86586364737759425</v>
          </cell>
          <cell r="C142">
            <v>1.3579185787507981</v>
          </cell>
          <cell r="D142">
            <v>2.4450482377957456</v>
          </cell>
          <cell r="E142">
            <v>1.4199797678569297</v>
          </cell>
          <cell r="F142">
            <v>2.8581591193252081</v>
          </cell>
          <cell r="G142">
            <v>2.2423811934924913</v>
          </cell>
          <cell r="H142">
            <v>2.0362692117008123</v>
          </cell>
          <cell r="I142">
            <v>1.8997578447788328</v>
          </cell>
          <cell r="J142">
            <v>3.1430615401221331</v>
          </cell>
          <cell r="K142">
            <v>3.1939212638318679</v>
          </cell>
          <cell r="L142">
            <v>4.0560698596015214</v>
          </cell>
          <cell r="M142">
            <v>3.7766673908628832</v>
          </cell>
          <cell r="N142">
            <v>4.6901664641189882</v>
          </cell>
          <cell r="O142">
            <v>1.7312590282082567</v>
          </cell>
          <cell r="P142">
            <v>3.7576515554913499</v>
          </cell>
          <cell r="Q142">
            <v>1.3714897320515007</v>
          </cell>
          <cell r="R142">
            <v>1.9946591858650322</v>
          </cell>
          <cell r="S142">
            <v>9.8606197745137507</v>
          </cell>
          <cell r="T142">
            <v>3.658057835113155</v>
          </cell>
          <cell r="U142">
            <v>-0.82139197724865198</v>
          </cell>
          <cell r="V142">
            <v>3.0055790885758427</v>
          </cell>
        </row>
        <row r="143">
          <cell r="A143">
            <v>2022</v>
          </cell>
          <cell r="B143">
            <v>1.4925273778130475</v>
          </cell>
          <cell r="C143">
            <v>2.4552205186864313</v>
          </cell>
          <cell r="D143">
            <v>1.4611164253690418</v>
          </cell>
          <cell r="E143">
            <v>1.7999209018340139</v>
          </cell>
          <cell r="F143">
            <v>1.0765867768992337</v>
          </cell>
          <cell r="G143">
            <v>1.0449489030813055</v>
          </cell>
          <cell r="H143">
            <v>1.5165552136773925</v>
          </cell>
          <cell r="I143">
            <v>1.5879519048445587</v>
          </cell>
          <cell r="J143">
            <v>0.27801680639323934</v>
          </cell>
          <cell r="K143">
            <v>0.23954236586018851</v>
          </cell>
          <cell r="L143">
            <v>0.90842179430276815</v>
          </cell>
          <cell r="M143">
            <v>0.63563983455338757</v>
          </cell>
          <cell r="N143">
            <v>0.4308477701164577</v>
          </cell>
          <cell r="O143">
            <v>2.8035029036050219</v>
          </cell>
          <cell r="P143">
            <v>0.19497782932100449</v>
          </cell>
          <cell r="Q143">
            <v>-0.25407935657406711</v>
          </cell>
          <cell r="R143">
            <v>-0.65386754024527249</v>
          </cell>
          <cell r="S143">
            <v>-1.0628538729483097</v>
          </cell>
          <cell r="T143">
            <v>0.57935405945525531</v>
          </cell>
          <cell r="U143">
            <v>0.41289427602988837</v>
          </cell>
          <cell r="V143">
            <v>0.43974249032589796</v>
          </cell>
        </row>
        <row r="144">
          <cell r="A144">
            <v>2023</v>
          </cell>
          <cell r="B144">
            <v>1.755700389958804</v>
          </cell>
          <cell r="C144">
            <v>3.4968520785791952</v>
          </cell>
          <cell r="D144">
            <v>-0.90384166792800613</v>
          </cell>
          <cell r="E144">
            <v>-1.2042912058023063</v>
          </cell>
          <cell r="F144">
            <v>4.0165826608955513E-2</v>
          </cell>
          <cell r="G144">
            <v>-7.8911358067443871E-3</v>
          </cell>
          <cell r="H144">
            <v>0.24571495481058037</v>
          </cell>
          <cell r="I144">
            <v>0.29527421638582041</v>
          </cell>
          <cell r="J144">
            <v>-1.2199198269272671</v>
          </cell>
          <cell r="K144">
            <v>-1.2848619203132472</v>
          </cell>
          <cell r="L144">
            <v>-1.5432478028304217</v>
          </cell>
          <cell r="M144">
            <v>-0.67619983382749638</v>
          </cell>
          <cell r="N144">
            <v>-1.468203924789222</v>
          </cell>
          <cell r="O144">
            <v>-2.9473507643244687</v>
          </cell>
          <cell r="P144">
            <v>0.27150579356576543</v>
          </cell>
          <cell r="Q144">
            <v>-0.47564142962029621</v>
          </cell>
          <cell r="R144">
            <v>-1.498136161049672</v>
          </cell>
          <cell r="S144">
            <v>-5.3545528278874031</v>
          </cell>
          <cell r="T144">
            <v>-0.68154490899223674</v>
          </cell>
          <cell r="U144">
            <v>-1.7221246323302495</v>
          </cell>
          <cell r="V144">
            <v>-1.0363744710517722</v>
          </cell>
        </row>
      </sheetData>
      <sheetData sheetId="10"/>
      <sheetData sheetId="11">
        <row r="51">
          <cell r="A51">
            <v>2019</v>
          </cell>
          <cell r="B51">
            <v>81.239209668137349</v>
          </cell>
          <cell r="C51">
            <v>75.714559754459998</v>
          </cell>
          <cell r="D51">
            <v>76.961442547477461</v>
          </cell>
          <cell r="E51">
            <v>77.805486284289287</v>
          </cell>
          <cell r="F51">
            <v>74.237483215039319</v>
          </cell>
          <cell r="G51">
            <v>94.072511030117013</v>
          </cell>
          <cell r="H51">
            <v>81.50776903894112</v>
          </cell>
          <cell r="I51">
            <v>77.287550354882015</v>
          </cell>
          <cell r="J51">
            <v>99.673892192595432</v>
          </cell>
          <cell r="K51">
            <v>100</v>
          </cell>
          <cell r="L51">
            <v>103.74064837905237</v>
          </cell>
          <cell r="M51">
            <v>104.3353155572607</v>
          </cell>
          <cell r="N51">
            <v>97.256857855361602</v>
          </cell>
          <cell r="O51">
            <v>119.12526376366775</v>
          </cell>
          <cell r="P51">
            <v>105.40955304047573</v>
          </cell>
          <cell r="Q51">
            <v>95.300211010934206</v>
          </cell>
          <cell r="R51">
            <v>95.587953193938219</v>
          </cell>
          <cell r="S51">
            <v>92.518703241895253</v>
          </cell>
          <cell r="T51">
            <v>86.725493957414159</v>
          </cell>
          <cell r="U51">
            <v>87.492806445424904</v>
          </cell>
          <cell r="V51">
            <v>96.604642240552465</v>
          </cell>
        </row>
        <row r="52">
          <cell r="A52">
            <v>2020</v>
          </cell>
          <cell r="B52">
            <v>82.461994809047084</v>
          </cell>
          <cell r="C52">
            <v>76.103077493511307</v>
          </cell>
          <cell r="D52">
            <v>77.54912866147572</v>
          </cell>
          <cell r="E52">
            <v>78.88394512421209</v>
          </cell>
          <cell r="F52">
            <v>75.565443084909163</v>
          </cell>
          <cell r="G52">
            <v>96.106785317018918</v>
          </cell>
          <cell r="H52">
            <v>82.684464219503155</v>
          </cell>
          <cell r="I52">
            <v>78.179458657767896</v>
          </cell>
          <cell r="J52">
            <v>99.796069707081941</v>
          </cell>
          <cell r="K52">
            <v>100</v>
          </cell>
          <cell r="L52">
            <v>104.18984056358917</v>
          </cell>
          <cell r="M52">
            <v>104.24545791620319</v>
          </cell>
          <cell r="N52">
            <v>96.310715609936977</v>
          </cell>
          <cell r="O52">
            <v>116.90767519466074</v>
          </cell>
          <cell r="P52">
            <v>105.20949202817947</v>
          </cell>
          <cell r="Q52">
            <v>95.216907675194662</v>
          </cell>
          <cell r="R52">
            <v>95.643307378568792</v>
          </cell>
          <cell r="S52">
            <v>92.973674453096038</v>
          </cell>
          <cell r="T52">
            <v>86.55913978494624</v>
          </cell>
          <cell r="U52">
            <v>88.579903596588807</v>
          </cell>
          <cell r="V52">
            <v>96.811271783463098</v>
          </cell>
        </row>
        <row r="53">
          <cell r="A53">
            <v>2021</v>
          </cell>
          <cell r="B53">
            <v>82.596239928379589</v>
          </cell>
          <cell r="C53">
            <v>76.472694717994628</v>
          </cell>
          <cell r="D53">
            <v>77.350044762757392</v>
          </cell>
          <cell r="E53">
            <v>78.854073410922112</v>
          </cell>
          <cell r="F53">
            <v>75.416293643688448</v>
          </cell>
          <cell r="G53">
            <v>94.807520143240836</v>
          </cell>
          <cell r="H53">
            <v>82.399283795881828</v>
          </cell>
          <cell r="I53">
            <v>78.155774395702764</v>
          </cell>
          <cell r="J53">
            <v>99.713518352730517</v>
          </cell>
          <cell r="K53">
            <v>100</v>
          </cell>
          <cell r="L53">
            <v>103.61683079677708</v>
          </cell>
          <cell r="M53">
            <v>104.10026857654431</v>
          </cell>
          <cell r="N53">
            <v>98.334825425246194</v>
          </cell>
          <cell r="O53">
            <v>121.46821844225603</v>
          </cell>
          <cell r="P53">
            <v>105.06714413607878</v>
          </cell>
          <cell r="Q53">
            <v>93.64368845120859</v>
          </cell>
          <cell r="R53">
            <v>95.07609668755596</v>
          </cell>
          <cell r="S53">
            <v>98.692927484333026</v>
          </cell>
          <cell r="T53">
            <v>86.857654431512969</v>
          </cell>
          <cell r="U53">
            <v>87.591763652641006</v>
          </cell>
          <cell r="V53">
            <v>96.777081468218441</v>
          </cell>
        </row>
        <row r="54">
          <cell r="A54">
            <v>2022</v>
          </cell>
          <cell r="B54">
            <v>87.374339751235311</v>
          </cell>
          <cell r="C54">
            <v>80.729255409780208</v>
          </cell>
          <cell r="D54">
            <v>80.40552053160674</v>
          </cell>
          <cell r="E54">
            <v>84.631112625660251</v>
          </cell>
          <cell r="F54">
            <v>78.139376384392577</v>
          </cell>
          <cell r="G54">
            <v>94.905435338217757</v>
          </cell>
          <cell r="H54">
            <v>85.448969159993183</v>
          </cell>
          <cell r="I54">
            <v>82.09234963366842</v>
          </cell>
          <cell r="J54">
            <v>99.727381155222361</v>
          </cell>
          <cell r="K54">
            <v>100</v>
          </cell>
          <cell r="L54">
            <v>103.13511671494294</v>
          </cell>
          <cell r="M54">
            <v>105.29902879536547</v>
          </cell>
          <cell r="N54">
            <v>96.967115351848705</v>
          </cell>
          <cell r="O54">
            <v>124.60385074118247</v>
          </cell>
          <cell r="P54">
            <v>103.66331572669962</v>
          </cell>
          <cell r="Q54">
            <v>94.070540126086229</v>
          </cell>
          <cell r="R54">
            <v>94.462429715454078</v>
          </cell>
          <cell r="S54">
            <v>97.222695518827749</v>
          </cell>
          <cell r="T54">
            <v>86.726869994888403</v>
          </cell>
          <cell r="U54">
            <v>88.873743397512357</v>
          </cell>
          <cell r="V54">
            <v>97.376043619015164</v>
          </cell>
        </row>
        <row r="55">
          <cell r="A55">
            <v>2023</v>
          </cell>
          <cell r="B55">
            <v>90.150063856960401</v>
          </cell>
          <cell r="C55">
            <v>82.758620689655189</v>
          </cell>
          <cell r="D55">
            <v>80.284163473818651</v>
          </cell>
          <cell r="E55">
            <v>84.115581098339717</v>
          </cell>
          <cell r="F55">
            <v>78.719667943805888</v>
          </cell>
          <cell r="G55">
            <v>95.53001277139208</v>
          </cell>
          <cell r="H55">
            <v>86.206896551724128</v>
          </cell>
          <cell r="I55">
            <v>82.854406130268202</v>
          </cell>
          <cell r="J55">
            <v>99.744572158365258</v>
          </cell>
          <cell r="K55">
            <v>100</v>
          </cell>
          <cell r="L55">
            <v>103.60791826309068</v>
          </cell>
          <cell r="M55">
            <v>106.17816091954025</v>
          </cell>
          <cell r="N55">
            <v>96.280332056194126</v>
          </cell>
          <cell r="O55">
            <v>118.34291187739463</v>
          </cell>
          <cell r="P55">
            <v>105.18837803320562</v>
          </cell>
          <cell r="Q55">
            <v>94.651979565772677</v>
          </cell>
          <cell r="R55">
            <v>94.428480204342264</v>
          </cell>
          <cell r="S55">
            <v>93.215197956577271</v>
          </cell>
          <cell r="T55">
            <v>87.5</v>
          </cell>
          <cell r="U55">
            <v>87.659642401021713</v>
          </cell>
          <cell r="V55">
            <v>97.493614303959134</v>
          </cell>
        </row>
        <row r="78">
          <cell r="B78">
            <v>135.28646061979396</v>
          </cell>
          <cell r="C78">
            <v>134.13840389961351</v>
          </cell>
          <cell r="D78">
            <v>141.45943419586538</v>
          </cell>
          <cell r="E78">
            <v>133.96171291682074</v>
          </cell>
          <cell r="F78">
            <v>142.02060113995091</v>
          </cell>
          <cell r="G78">
            <v>120.26024875317893</v>
          </cell>
          <cell r="H78">
            <v>134.58520423549092</v>
          </cell>
          <cell r="I78">
            <v>138.13545313561684</v>
          </cell>
          <cell r="J78">
            <v>116.48047947661217</v>
          </cell>
          <cell r="K78">
            <v>116.32118680133061</v>
          </cell>
          <cell r="L78">
            <v>119.60525707935174</v>
          </cell>
          <cell r="M78">
            <v>124.57467313827667</v>
          </cell>
          <cell r="N78">
            <v>107.86498649507905</v>
          </cell>
          <cell r="O78">
            <v>107.6566161309988</v>
          </cell>
          <cell r="P78">
            <v>110.05806231333679</v>
          </cell>
          <cell r="Q78">
            <v>118.34071992844765</v>
          </cell>
          <cell r="R78">
            <v>111.48915787764437</v>
          </cell>
          <cell r="S78">
            <v>114.53842872622621</v>
          </cell>
          <cell r="T78">
            <v>111.95426472040033</v>
          </cell>
          <cell r="U78">
            <v>116.01692606102294</v>
          </cell>
          <cell r="V78">
            <v>119.57605522450123</v>
          </cell>
        </row>
        <row r="82">
          <cell r="B82">
            <v>144.72952389125615</v>
          </cell>
          <cell r="C82">
            <v>146.09337168786277</v>
          </cell>
          <cell r="D82">
            <v>146.78165636746959</v>
          </cell>
          <cell r="E82">
            <v>141.17866070547416</v>
          </cell>
          <cell r="F82">
            <v>151.00834672919245</v>
          </cell>
          <cell r="G82">
            <v>125.75718416355535</v>
          </cell>
          <cell r="H82">
            <v>142.20166109102931</v>
          </cell>
          <cell r="I82">
            <v>146.12165489903944</v>
          </cell>
          <cell r="J82">
            <v>117.53433858568208</v>
          </cell>
          <cell r="K82">
            <v>117.15179044543493</v>
          </cell>
          <cell r="L82">
            <v>121.5339365560116</v>
          </cell>
          <cell r="M82">
            <v>128.64169048823092</v>
          </cell>
          <cell r="N82">
            <v>107.71057173146934</v>
          </cell>
          <cell r="O82">
            <v>106.18477555931514</v>
          </cell>
          <cell r="P82">
            <v>111.12577795935863</v>
          </cell>
          <cell r="Q82">
            <v>117.52695872687727</v>
          </cell>
          <cell r="R82">
            <v>110.02405249426981</v>
          </cell>
          <cell r="S82">
            <v>116.5162983291446</v>
          </cell>
          <cell r="T82">
            <v>113.75587590734217</v>
          </cell>
          <cell r="U82">
            <v>114.37299721870519</v>
          </cell>
          <cell r="V82">
            <v>121.40419799156518</v>
          </cell>
        </row>
        <row r="103">
          <cell r="A103">
            <v>2019</v>
          </cell>
          <cell r="B103">
            <v>1.6814584250153075</v>
          </cell>
          <cell r="C103">
            <v>4.3647859071682689</v>
          </cell>
          <cell r="D103">
            <v>1.5102778257044776</v>
          </cell>
          <cell r="E103">
            <v>2.1521377476905599</v>
          </cell>
          <cell r="F103">
            <v>1.1390177475312413</v>
          </cell>
          <cell r="G103">
            <v>1.1633100600135577</v>
          </cell>
          <cell r="H103">
            <v>1.7980576676932287</v>
          </cell>
          <cell r="I103">
            <v>1.9427266665708771</v>
          </cell>
          <cell r="J103">
            <v>0.53275383667201481</v>
          </cell>
          <cell r="K103">
            <v>0.5040074846273086</v>
          </cell>
          <cell r="L103">
            <v>-0.27081317699547469</v>
          </cell>
          <cell r="M103">
            <v>1.2359280551373075</v>
          </cell>
          <cell r="N103">
            <v>-2.1323819866881166</v>
          </cell>
          <cell r="O103">
            <v>2.4560857644645893</v>
          </cell>
          <cell r="P103">
            <v>1.0634867432617767</v>
          </cell>
          <cell r="Q103">
            <v>1.7083126634450707</v>
          </cell>
          <cell r="R103">
            <v>-0.57270780594382131</v>
          </cell>
          <cell r="S103">
            <v>0.63658638241406607</v>
          </cell>
          <cell r="T103">
            <v>-1.6574163466595593</v>
          </cell>
          <cell r="U103">
            <v>1.4847624255893663</v>
          </cell>
          <cell r="V103">
            <v>0.71347012915899199</v>
          </cell>
        </row>
        <row r="104">
          <cell r="A104">
            <v>2020</v>
          </cell>
          <cell r="B104">
            <v>2.436349716662022</v>
          </cell>
          <cell r="C104">
            <v>1.2868756832582733</v>
          </cell>
          <cell r="D104">
            <v>1.2473509007642178</v>
          </cell>
          <cell r="E104">
            <v>2.6625192542226443</v>
          </cell>
          <cell r="F104">
            <v>2.4311113512111859</v>
          </cell>
          <cell r="G104">
            <v>2.8210926937254328</v>
          </cell>
          <cell r="H104">
            <v>2.1732208499417567</v>
          </cell>
          <cell r="I104">
            <v>1.9319017417313518</v>
          </cell>
          <cell r="J104">
            <v>1.0679547603216264</v>
          </cell>
          <cell r="K104">
            <v>0.973632393746243</v>
          </cell>
          <cell r="L104">
            <v>1.4368466873085879</v>
          </cell>
          <cell r="M104">
            <v>0.9653933215481203</v>
          </cell>
          <cell r="N104">
            <v>-0.29810538154131905</v>
          </cell>
          <cell r="O104">
            <v>-0.11106172559065897</v>
          </cell>
          <cell r="P104">
            <v>6.586503171502045E-2</v>
          </cell>
          <cell r="Q104">
            <v>0.9621023072809578</v>
          </cell>
          <cell r="R104">
            <v>1.0870641777188155</v>
          </cell>
          <cell r="S104">
            <v>1.3851587694817766</v>
          </cell>
          <cell r="T104">
            <v>1.0161106813309004</v>
          </cell>
          <cell r="U104">
            <v>2.2710079036012871</v>
          </cell>
          <cell r="V104">
            <v>1.1588448061382337</v>
          </cell>
        </row>
        <row r="105">
          <cell r="A105">
            <v>2021</v>
          </cell>
          <cell r="B105">
            <v>-0.87566465057246035</v>
          </cell>
          <cell r="C105">
            <v>-8.1253539627439864E-2</v>
          </cell>
          <cell r="D105">
            <v>0.603899180173471</v>
          </cell>
          <cell r="E105">
            <v>-0.50496656148089869</v>
          </cell>
          <cell r="F105">
            <v>1.0068477347320481</v>
          </cell>
          <cell r="G105">
            <v>-0.34896193237274531</v>
          </cell>
          <cell r="H105">
            <v>4.9887189138402732E-2</v>
          </cell>
          <cell r="I105">
            <v>0.11246040711718308</v>
          </cell>
          <cell r="J105">
            <v>0.61460903140289247</v>
          </cell>
          <cell r="K105">
            <v>0.66980886496872927</v>
          </cell>
          <cell r="L105">
            <v>1.1770536998962626</v>
          </cell>
          <cell r="M105">
            <v>1.2985580294355543</v>
          </cell>
          <cell r="N105">
            <v>2.2603630402410175</v>
          </cell>
          <cell r="O105">
            <v>-1.6369803161607592</v>
          </cell>
          <cell r="P105">
            <v>1.1358482279479887</v>
          </cell>
          <cell r="Q105">
            <v>-0.99086160862549377</v>
          </cell>
          <cell r="R105">
            <v>-0.33744715745145015</v>
          </cell>
          <cell r="S105">
            <v>7.5770746112317653</v>
          </cell>
          <cell r="T105">
            <v>0.86811893018898445</v>
          </cell>
          <cell r="U105">
            <v>-2.997384694556132</v>
          </cell>
          <cell r="V105">
            <v>0.57969791851151342</v>
          </cell>
        </row>
        <row r="106">
          <cell r="A106">
            <v>2022</v>
          </cell>
          <cell r="B106">
            <v>3.9476359025425296</v>
          </cell>
          <cell r="C106">
            <v>3.8651893431757856</v>
          </cell>
          <cell r="D106">
            <v>3.5210878751454686</v>
          </cell>
          <cell r="E106">
            <v>4.7482581809904758</v>
          </cell>
          <cell r="F106">
            <v>3.1180095660714215</v>
          </cell>
          <cell r="G106">
            <v>1.9482671479574378</v>
          </cell>
          <cell r="H106">
            <v>3.3878888055954661</v>
          </cell>
          <cell r="I106">
            <v>3.7859761314818456</v>
          </cell>
          <cell r="J106">
            <v>1.0863782189403537E-2</v>
          </cell>
          <cell r="K106">
            <v>-9.3139814151896871E-2</v>
          </cell>
          <cell r="L106">
            <v>9.1737928285624548E-2</v>
          </cell>
          <cell r="M106">
            <v>1.2124228205801444</v>
          </cell>
          <cell r="N106">
            <v>-0.73297382349399243</v>
          </cell>
          <cell r="O106">
            <v>2.5781395964375093</v>
          </cell>
          <cell r="P106">
            <v>-0.99623005209565463</v>
          </cell>
          <cell r="Q106">
            <v>-0.50151065804305972</v>
          </cell>
          <cell r="R106">
            <v>-1.0725592183834465</v>
          </cell>
          <cell r="S106">
            <v>-1.7994067651869017</v>
          </cell>
          <cell r="T106">
            <v>0.14690964816703911</v>
          </cell>
          <cell r="U106">
            <v>0.60082585127470622</v>
          </cell>
          <cell r="V106">
            <v>0.5007042898170937</v>
          </cell>
        </row>
        <row r="107">
          <cell r="A107">
            <v>2023</v>
          </cell>
          <cell r="B107">
            <v>1.3570121164363087</v>
          </cell>
          <cell r="C107">
            <v>3.6113205212293735</v>
          </cell>
          <cell r="D107">
            <v>-1.5960440054153366</v>
          </cell>
          <cell r="E107">
            <v>-1.501813173433078</v>
          </cell>
          <cell r="F107">
            <v>-0.33736109466056519</v>
          </cell>
          <cell r="G107">
            <v>0.10754623029178845</v>
          </cell>
          <cell r="H107">
            <v>-2.6707059056775506E-2</v>
          </cell>
          <cell r="I107">
            <v>-0.12139008015238062</v>
          </cell>
          <cell r="J107">
            <v>-0.782125628304982</v>
          </cell>
          <cell r="K107">
            <v>-0.82834255482457309</v>
          </cell>
          <cell r="L107">
            <v>-1.0829177269621511</v>
          </cell>
          <cell r="M107">
            <v>-0.24323515426543452</v>
          </cell>
          <cell r="N107">
            <v>-1.335235247261167</v>
          </cell>
          <cell r="O107">
            <v>-2.1372398857994028</v>
          </cell>
          <cell r="P107">
            <v>0.77438220415247372</v>
          </cell>
          <cell r="Q107">
            <v>-0.14883470565038692</v>
          </cell>
          <cell r="R107">
            <v>-0.98280099817664279</v>
          </cell>
          <cell r="S107">
            <v>-5.0210791873636111</v>
          </cell>
          <cell r="T107">
            <v>-0.42482476111015899</v>
          </cell>
          <cell r="U107">
            <v>-1.2210006546451524</v>
          </cell>
          <cell r="V107">
            <v>-0.70984495802110814</v>
          </cell>
        </row>
      </sheetData>
      <sheetData sheetId="12">
        <row r="10">
          <cell r="A10">
            <v>2020</v>
          </cell>
          <cell r="B10">
            <v>95.693777315311152</v>
          </cell>
          <cell r="C10">
            <v>93.190640838427669</v>
          </cell>
          <cell r="D10">
            <v>92.079171415175054</v>
          </cell>
          <cell r="E10">
            <v>90.405447846807149</v>
          </cell>
          <cell r="F10">
            <v>91.600641192764201</v>
          </cell>
          <cell r="G10">
            <v>103.9947882784485</v>
          </cell>
          <cell r="H10">
            <v>95.252765226067666</v>
          </cell>
          <cell r="I10">
            <v>92.611843549481804</v>
          </cell>
          <cell r="J10">
            <v>100.19017703864763</v>
          </cell>
          <cell r="K10">
            <v>100</v>
          </cell>
          <cell r="L10">
            <v>102.33850189477671</v>
          </cell>
          <cell r="M10">
            <v>102.91609827872237</v>
          </cell>
          <cell r="N10">
            <v>96.320507920984085</v>
          </cell>
          <cell r="O10">
            <v>110.92749206829356</v>
          </cell>
          <cell r="P10">
            <v>102.03217673088527</v>
          </cell>
          <cell r="Q10">
            <v>95.615652604860387</v>
          </cell>
          <cell r="R10">
            <v>97.168416755291574</v>
          </cell>
          <cell r="S10">
            <v>96.57553179749921</v>
          </cell>
          <cell r="T10">
            <v>95.973932258755042</v>
          </cell>
          <cell r="U10">
            <v>99.395134249980416</v>
          </cell>
          <cell r="V10">
            <v>98.449621932311416</v>
          </cell>
        </row>
        <row r="11">
          <cell r="A11">
            <v>2021</v>
          </cell>
          <cell r="B11">
            <v>96.016693329271945</v>
          </cell>
          <cell r="C11">
            <v>93.32424913939613</v>
          </cell>
          <cell r="D11">
            <v>92.211186191945345</v>
          </cell>
          <cell r="E11">
            <v>90.535062990306869</v>
          </cell>
          <cell r="F11">
            <v>91.73196989623996</v>
          </cell>
          <cell r="G11">
            <v>103.74022811238697</v>
          </cell>
          <cell r="H11">
            <v>95.32542880816294</v>
          </cell>
          <cell r="I11">
            <v>92.783359798107824</v>
          </cell>
          <cell r="J11">
            <v>100.17805837423668</v>
          </cell>
          <cell r="K11">
            <v>100</v>
          </cell>
          <cell r="L11">
            <v>102.28661079220902</v>
          </cell>
          <cell r="M11">
            <v>103.06365005977692</v>
          </cell>
          <cell r="N11">
            <v>97.019409376463273</v>
          </cell>
          <cell r="O11">
            <v>110.76360390131099</v>
          </cell>
          <cell r="P11">
            <v>101.78242067789259</v>
          </cell>
          <cell r="Q11">
            <v>95.56717034701478</v>
          </cell>
          <cell r="R11">
            <v>97.213437596981308</v>
          </cell>
          <cell r="S11">
            <v>96.526562829483737</v>
          </cell>
          <cell r="T11">
            <v>95.832137005452893</v>
          </cell>
          <cell r="U11">
            <v>99.344735592480021</v>
          </cell>
          <cell r="V11">
            <v>98.495236392147589</v>
          </cell>
        </row>
        <row r="12">
          <cell r="A12">
            <v>2022</v>
          </cell>
          <cell r="B12">
            <v>96.257981376149843</v>
          </cell>
          <cell r="C12">
            <v>93.994124750322754</v>
          </cell>
          <cell r="D12">
            <v>92.287386265225535</v>
          </cell>
          <cell r="E12">
            <v>90.93847227355792</v>
          </cell>
          <cell r="F12">
            <v>92.307181617347297</v>
          </cell>
          <cell r="G12">
            <v>104.04095386538282</v>
          </cell>
          <cell r="H12">
            <v>95.645842750545185</v>
          </cell>
          <cell r="I12">
            <v>93.109721444564045</v>
          </cell>
          <cell r="J12">
            <v>100.19237481084444</v>
          </cell>
          <cell r="K12">
            <v>100</v>
          </cell>
          <cell r="L12">
            <v>101.82598163524472</v>
          </cell>
          <cell r="M12">
            <v>103.33585144186344</v>
          </cell>
          <cell r="N12">
            <v>98.901445412691075</v>
          </cell>
          <cell r="O12">
            <v>109.96877215463439</v>
          </cell>
          <cell r="P12">
            <v>101.79933082298942</v>
          </cell>
          <cell r="Q12">
            <v>95.571215584859516</v>
          </cell>
          <cell r="R12">
            <v>97.476433577887349</v>
          </cell>
          <cell r="S12">
            <v>96.355138406880641</v>
          </cell>
          <cell r="T12">
            <v>95.231660884307246</v>
          </cell>
          <cell r="U12">
            <v>98.807037416827271</v>
          </cell>
          <cell r="V12">
            <v>98.582783958911506</v>
          </cell>
        </row>
        <row r="13">
          <cell r="A13">
            <v>2023</v>
          </cell>
          <cell r="B13">
            <v>96.820402939797177</v>
          </cell>
          <cell r="C13">
            <v>94.447741812590053</v>
          </cell>
          <cell r="D13">
            <v>92.847165965176487</v>
          </cell>
          <cell r="E13">
            <v>91.004317479265836</v>
          </cell>
          <cell r="F13">
            <v>92.60046914302562</v>
          </cell>
          <cell r="G13">
            <v>104.32669971466422</v>
          </cell>
          <cell r="H13">
            <v>96.033197760508543</v>
          </cell>
          <cell r="I13">
            <v>93.527772076510658</v>
          </cell>
          <cell r="J13">
            <v>100.20597810985166</v>
          </cell>
          <cell r="K13">
            <v>100</v>
          </cell>
          <cell r="L13">
            <v>102.22601192925626</v>
          </cell>
          <cell r="M13">
            <v>103.33288565630249</v>
          </cell>
          <cell r="N13">
            <v>97.371853574778285</v>
          </cell>
          <cell r="O13">
            <v>109.66323575560664</v>
          </cell>
          <cell r="P13">
            <v>101.74490316118954</v>
          </cell>
          <cell r="Q13">
            <v>95.756713578824076</v>
          </cell>
          <cell r="R13">
            <v>97.228382246594734</v>
          </cell>
          <cell r="S13">
            <v>96.303621517295099</v>
          </cell>
          <cell r="T13">
            <v>95.127187385307906</v>
          </cell>
          <cell r="U13">
            <v>98.944691029584035</v>
          </cell>
          <cell r="V13">
            <v>98.594863837562215</v>
          </cell>
        </row>
        <row r="31">
          <cell r="A31">
            <v>2020</v>
          </cell>
          <cell r="B31">
            <v>95.976907387835055</v>
          </cell>
          <cell r="C31">
            <v>94.733018098860711</v>
          </cell>
          <cell r="D31">
            <v>97.016001130104328</v>
          </cell>
          <cell r="E31">
            <v>96.6314970958326</v>
          </cell>
          <cell r="F31">
            <v>95.227482754071886</v>
          </cell>
          <cell r="G31">
            <v>87.007452991775409</v>
          </cell>
          <cell r="H31">
            <v>93.792266110027768</v>
          </cell>
          <cell r="I31">
            <v>96.103958499568307</v>
          </cell>
          <cell r="J31">
            <v>99.31929407234081</v>
          </cell>
          <cell r="K31">
            <v>100</v>
          </cell>
          <cell r="L31">
            <v>101.6757553479712</v>
          </cell>
          <cell r="M31">
            <v>104.8167150708218</v>
          </cell>
          <cell r="N31">
            <v>93.786537721289548</v>
          </cell>
          <cell r="O31">
            <v>94.091309647616541</v>
          </cell>
          <cell r="P31">
            <v>97.466016918844531</v>
          </cell>
          <cell r="Q31">
            <v>98.952975590218557</v>
          </cell>
          <cell r="R31">
            <v>98.105619652010077</v>
          </cell>
          <cell r="S31">
            <v>101.11416554328225</v>
          </cell>
          <cell r="T31">
            <v>94.50528534980316</v>
          </cell>
          <cell r="U31">
            <v>100.39412619572181</v>
          </cell>
          <cell r="V31">
            <v>99.468278894405614</v>
          </cell>
        </row>
        <row r="32">
          <cell r="A32">
            <v>2021</v>
          </cell>
          <cell r="B32">
            <v>95.308349570552323</v>
          </cell>
          <cell r="C32">
            <v>94.151495002251096</v>
          </cell>
          <cell r="D32">
            <v>96.563924825885508</v>
          </cell>
          <cell r="E32">
            <v>96.362528747418892</v>
          </cell>
          <cell r="F32">
            <v>95.231719002742395</v>
          </cell>
          <cell r="G32">
            <v>87.564491289756418</v>
          </cell>
          <cell r="H32">
            <v>93.635922084196594</v>
          </cell>
          <cell r="I32">
            <v>95.696706489787502</v>
          </cell>
          <cell r="J32">
            <v>99.346875978055493</v>
          </cell>
          <cell r="K32">
            <v>100</v>
          </cell>
          <cell r="L32">
            <v>101.70043922845306</v>
          </cell>
          <cell r="M32">
            <v>104.73897915372379</v>
          </cell>
          <cell r="N32">
            <v>92.99511073846837</v>
          </cell>
          <cell r="O32">
            <v>94.047139973508408</v>
          </cell>
          <cell r="P32">
            <v>97.949973429526608</v>
          </cell>
          <cell r="Q32">
            <v>98.36130984785872</v>
          </cell>
          <cell r="R32">
            <v>98.243458070566021</v>
          </cell>
          <cell r="S32">
            <v>101.02795144648699</v>
          </cell>
          <cell r="T32">
            <v>94.685935033704155</v>
          </cell>
          <cell r="U32">
            <v>100.47025554137096</v>
          </cell>
          <cell r="V32">
            <v>99.410898218243148</v>
          </cell>
        </row>
        <row r="33">
          <cell r="A33">
            <v>2022</v>
          </cell>
          <cell r="B33">
            <v>94.769159274121989</v>
          </cell>
          <cell r="C33">
            <v>94.731320197939368</v>
          </cell>
          <cell r="D33">
            <v>96.844939921789845</v>
          </cell>
          <cell r="E33">
            <v>95.974898551549003</v>
          </cell>
          <cell r="F33">
            <v>95.628405459227082</v>
          </cell>
          <cell r="G33">
            <v>87.322498783697199</v>
          </cell>
          <cell r="H33">
            <v>93.622836612312881</v>
          </cell>
          <cell r="I33">
            <v>95.757412315536854</v>
          </cell>
          <cell r="J33">
            <v>99.330987757769591</v>
          </cell>
          <cell r="K33">
            <v>100</v>
          </cell>
          <cell r="L33">
            <v>102.17392239486128</v>
          </cell>
          <cell r="M33">
            <v>105.13714457285279</v>
          </cell>
          <cell r="N33">
            <v>91.300359496091659</v>
          </cell>
          <cell r="O33">
            <v>94.846307672807626</v>
          </cell>
          <cell r="P33">
            <v>96.984260184393662</v>
          </cell>
          <cell r="Q33">
            <v>98.470434867533058</v>
          </cell>
          <cell r="R33">
            <v>97.670359774899836</v>
          </cell>
          <cell r="S33">
            <v>100.98386267212042</v>
          </cell>
          <cell r="T33">
            <v>95.045679433237595</v>
          </cell>
          <cell r="U33">
            <v>101.63731688760673</v>
          </cell>
          <cell r="V33">
            <v>99.382982263149671</v>
          </cell>
        </row>
      </sheetData>
      <sheetData sheetId="13">
        <row r="31">
          <cell r="B31">
            <v>1130.5730000000001</v>
          </cell>
          <cell r="C31">
            <v>762.35799999999995</v>
          </cell>
          <cell r="D31">
            <v>2072.2629999999999</v>
          </cell>
          <cell r="E31">
            <v>1005.298</v>
          </cell>
          <cell r="F31">
            <v>1045.4380000000001</v>
          </cell>
          <cell r="G31">
            <v>2071.951</v>
          </cell>
          <cell r="H31">
            <v>8087.8810000000003</v>
          </cell>
          <cell r="I31">
            <v>6015.93</v>
          </cell>
          <cell r="J31">
            <v>39260.07</v>
          </cell>
          <cell r="K31">
            <v>37188.118999999999</v>
          </cell>
          <cell r="L31">
            <v>6372.5209999999997</v>
          </cell>
          <cell r="M31">
            <v>7732.8370000000004</v>
          </cell>
          <cell r="N31">
            <v>438.56299999999999</v>
          </cell>
          <cell r="O31">
            <v>1294.6279999999999</v>
          </cell>
          <cell r="P31">
            <v>3531.5610000000001</v>
          </cell>
          <cell r="Q31">
            <v>4150.8</v>
          </cell>
          <cell r="R31">
            <v>9652.2099999999991</v>
          </cell>
          <cell r="S31">
            <v>2046.0060000000001</v>
          </cell>
          <cell r="T31">
            <v>535.11099999999999</v>
          </cell>
          <cell r="U31">
            <v>1433.8820000000001</v>
          </cell>
          <cell r="V31">
            <v>45276</v>
          </cell>
        </row>
        <row r="35">
          <cell r="B35">
            <v>1148.5609999999999</v>
          </cell>
          <cell r="C35">
            <v>760.17</v>
          </cell>
          <cell r="D35">
            <v>2078.1039999999998</v>
          </cell>
          <cell r="E35">
            <v>992.74199999999996</v>
          </cell>
          <cell r="F35">
            <v>1023.7</v>
          </cell>
          <cell r="G35">
            <v>2192.3820000000001</v>
          </cell>
          <cell r="H35">
            <v>8195.6589999999997</v>
          </cell>
          <cell r="I35">
            <v>6003.277</v>
          </cell>
          <cell r="J35">
            <v>39929.722999999998</v>
          </cell>
          <cell r="K35">
            <v>37737.341</v>
          </cell>
          <cell r="L35">
            <v>6447.3329999999996</v>
          </cell>
          <cell r="M35">
            <v>7877.9780000000001</v>
          </cell>
          <cell r="N35">
            <v>445.02800000000002</v>
          </cell>
          <cell r="O35">
            <v>1348.0070000000001</v>
          </cell>
          <cell r="P35">
            <v>3592.0929999999998</v>
          </cell>
          <cell r="Q35">
            <v>4196.6400000000003</v>
          </cell>
          <cell r="R35">
            <v>9779.5810000000001</v>
          </cell>
          <cell r="S35">
            <v>2058.8539999999998</v>
          </cell>
          <cell r="T35">
            <v>523.91899999999998</v>
          </cell>
          <cell r="U35">
            <v>1467.9079999999999</v>
          </cell>
          <cell r="V35">
            <v>45933</v>
          </cell>
        </row>
        <row r="58">
          <cell r="A58">
            <v>2019</v>
          </cell>
          <cell r="B58">
            <v>0.50511560675656142</v>
          </cell>
          <cell r="C58">
            <v>0.66909549961637538</v>
          </cell>
          <cell r="D58">
            <v>0.54960464565614586</v>
          </cell>
          <cell r="E58">
            <v>7.5058932212030527E-2</v>
          </cell>
          <cell r="F58">
            <v>-0.22856695675741889</v>
          </cell>
          <cell r="G58">
            <v>2.5426933138801076</v>
          </cell>
          <cell r="H58">
            <v>0.8958505721445249</v>
          </cell>
          <cell r="I58">
            <v>0.34083924680115274</v>
          </cell>
          <cell r="J58">
            <v>1.0022123458390979</v>
          </cell>
          <cell r="K58">
            <v>0.91774391653542864</v>
          </cell>
          <cell r="L58">
            <v>0.53031241200176282</v>
          </cell>
          <cell r="M58">
            <v>1.0720027395756375</v>
          </cell>
          <cell r="N58">
            <v>0.63516102754735471</v>
          </cell>
          <cell r="O58">
            <v>1.6371821060878915</v>
          </cell>
          <cell r="P58">
            <v>0.96096367383495362</v>
          </cell>
          <cell r="Q58">
            <v>0.96103679405656806</v>
          </cell>
          <cell r="R58">
            <v>0.9829089203569481</v>
          </cell>
          <cell r="S58">
            <v>0.7081048621297299</v>
          </cell>
          <cell r="T58">
            <v>1.6821769612789694E-2</v>
          </cell>
          <cell r="U58">
            <v>1.2271805345432654</v>
          </cell>
          <cell r="V58">
            <v>0.91383230062854182</v>
          </cell>
        </row>
        <row r="59">
          <cell r="A59">
            <v>2020</v>
          </cell>
          <cell r="B59">
            <v>-0.64100239436109518</v>
          </cell>
          <cell r="C59">
            <v>-0.83215497181113562</v>
          </cell>
          <cell r="D59">
            <v>-0.77437082069215535</v>
          </cell>
          <cell r="E59">
            <v>-1.1197674719336845</v>
          </cell>
          <cell r="F59">
            <v>-1.8394204151752689</v>
          </cell>
          <cell r="G59">
            <v>-0.27322074701572774</v>
          </cell>
          <cell r="H59">
            <v>-0.81338981124969223</v>
          </cell>
          <cell r="I59">
            <v>-0.99942984708930283</v>
          </cell>
          <cell r="J59">
            <v>-0.76636389084380596</v>
          </cell>
          <cell r="K59">
            <v>-0.79383955934957839</v>
          </cell>
          <cell r="L59">
            <v>-0.98943573508819327</v>
          </cell>
          <cell r="M59">
            <v>-0.64363182619781867</v>
          </cell>
          <cell r="N59">
            <v>-0.95060458816634252</v>
          </cell>
          <cell r="O59">
            <v>-0.1542528046666547</v>
          </cell>
          <cell r="P59">
            <v>-0.76937648818751825</v>
          </cell>
          <cell r="Q59">
            <v>-0.86809771610293751</v>
          </cell>
          <cell r="R59">
            <v>-0.78237004789576758</v>
          </cell>
          <cell r="S59">
            <v>-1.1935937626771391</v>
          </cell>
          <cell r="T59">
            <v>-1.7775751199283718</v>
          </cell>
          <cell r="U59">
            <v>-0.24911394382523611</v>
          </cell>
          <cell r="V59">
            <v>-0.7973319197809019</v>
          </cell>
        </row>
        <row r="60">
          <cell r="A60">
            <v>2021</v>
          </cell>
          <cell r="B60">
            <v>0.8398274410099873</v>
          </cell>
          <cell r="C60">
            <v>0.16917676127690129</v>
          </cell>
          <cell r="D60">
            <v>-6.7454002886847775E-2</v>
          </cell>
          <cell r="E60">
            <v>-9.9895275949393181E-2</v>
          </cell>
          <cell r="F60">
            <v>-0.71924989865603095</v>
          </cell>
          <cell r="G60">
            <v>1.0296715369091345</v>
          </cell>
          <cell r="H60">
            <v>0.27708472662067152</v>
          </cell>
          <cell r="I60">
            <v>1.5984405130780033E-2</v>
          </cell>
          <cell r="J60">
            <v>0.17466479992719997</v>
          </cell>
          <cell r="K60">
            <v>0.12677776390881945</v>
          </cell>
          <cell r="L60">
            <v>-5.0210247486745629E-2</v>
          </cell>
          <cell r="M60">
            <v>6.8761611575382631E-2</v>
          </cell>
          <cell r="N60">
            <v>-2.555283912761297E-2</v>
          </cell>
          <cell r="O60">
            <v>-5.0285038808510762E-3</v>
          </cell>
          <cell r="P60">
            <v>0.18670867112393807</v>
          </cell>
          <cell r="Q60">
            <v>8.4573440002813527E-2</v>
          </cell>
          <cell r="R60">
            <v>0.27354951510405101</v>
          </cell>
          <cell r="S60">
            <v>0.13202511890422386</v>
          </cell>
          <cell r="T60">
            <v>-0.70947623568538631</v>
          </cell>
          <cell r="U60">
            <v>0.67628695877117195</v>
          </cell>
          <cell r="V60">
            <v>0.15362351107648919</v>
          </cell>
        </row>
        <row r="61">
          <cell r="A61">
            <v>2022</v>
          </cell>
          <cell r="B61">
            <v>1.0826653483526911</v>
          </cell>
          <cell r="C61">
            <v>0.57533873943110336</v>
          </cell>
          <cell r="D61">
            <v>0.82050623190541216</v>
          </cell>
          <cell r="E61">
            <v>0.17068661333593127</v>
          </cell>
          <cell r="F61">
            <v>0.58263080974492709</v>
          </cell>
          <cell r="G61">
            <v>3.3851863845262926</v>
          </cell>
          <cell r="H61">
            <v>1.3895513643596757</v>
          </cell>
          <cell r="I61">
            <v>0.69017420049198108</v>
          </cell>
          <cell r="J61">
            <v>1.4627935670474983</v>
          </cell>
          <cell r="K61">
            <v>1.3541536922480333</v>
          </cell>
          <cell r="L61">
            <v>1.2515260530697674</v>
          </cell>
          <cell r="M61">
            <v>1.4806689966857789</v>
          </cell>
          <cell r="N61">
            <v>1.5524439133007633</v>
          </cell>
          <cell r="O61">
            <v>2.29551140908859</v>
          </cell>
          <cell r="P61">
            <v>1.3462233543049678</v>
          </cell>
          <cell r="Q61">
            <v>1.2307906737988361</v>
          </cell>
          <cell r="R61">
            <v>1.3193110283142886</v>
          </cell>
          <cell r="S61">
            <v>1.2600691415207734</v>
          </cell>
          <cell r="T61">
            <v>0.32728457278632561</v>
          </cell>
          <cell r="U61">
            <v>1.3322379500313417</v>
          </cell>
          <cell r="V61">
            <v>1.3604837275475745</v>
          </cell>
        </row>
        <row r="62">
          <cell r="A62">
            <v>2023</v>
          </cell>
          <cell r="B62">
            <v>0.30890182214523065</v>
          </cell>
          <cell r="C62">
            <v>-0.19431497406945653</v>
          </cell>
          <cell r="D62">
            <v>0.30965072460200815</v>
          </cell>
          <cell r="E62">
            <v>-0.20115748489811835</v>
          </cell>
          <cell r="F62">
            <v>-0.10373130177416101</v>
          </cell>
          <cell r="G62">
            <v>1.5822195368991601</v>
          </cell>
          <cell r="H62">
            <v>0.48498651868422371</v>
          </cell>
          <cell r="I62">
            <v>9.0165357062659268E-2</v>
          </cell>
          <cell r="J62">
            <v>0.83739305776830975</v>
          </cell>
          <cell r="K62">
            <v>0.7944573138115345</v>
          </cell>
          <cell r="L62">
            <v>0.97266721647753229</v>
          </cell>
          <cell r="M62">
            <v>0.97139417814592832</v>
          </cell>
          <cell r="N62">
            <v>0.90765829601497217</v>
          </cell>
          <cell r="O62">
            <v>1.9489698140348537</v>
          </cell>
          <cell r="P62">
            <v>0.95258892281992757</v>
          </cell>
          <cell r="Q62">
            <v>0.66458236086251077</v>
          </cell>
          <cell r="R62">
            <v>0.51387608287014075</v>
          </cell>
          <cell r="S62">
            <v>0.44361269435802342</v>
          </cell>
          <cell r="T62">
            <v>6.5128786923821735E-2</v>
          </cell>
          <cell r="U62">
            <v>0.59904041141281539</v>
          </cell>
          <cell r="V62">
            <v>0.73909992104570676</v>
          </cell>
        </row>
        <row r="141">
          <cell r="A141">
            <v>2019</v>
          </cell>
          <cell r="B141">
            <v>88.535268246515855</v>
          </cell>
          <cell r="C141">
            <v>86.580328775435774</v>
          </cell>
          <cell r="D141">
            <v>90.95599140376666</v>
          </cell>
          <cell r="E141">
            <v>86.978877846411521</v>
          </cell>
          <cell r="F141">
            <v>90.734997750713092</v>
          </cell>
          <cell r="G141">
            <v>82.569686801917925</v>
          </cell>
          <cell r="H141">
            <v>87.552782029589793</v>
          </cell>
          <cell r="I141">
            <v>89.158624449229933</v>
          </cell>
          <cell r="J141">
            <v>90.936098466638185</v>
          </cell>
          <cell r="K141">
            <v>91.412468291462091</v>
          </cell>
          <cell r="L141">
            <v>92.931926666381273</v>
          </cell>
          <cell r="M141">
            <v>95.402255917122801</v>
          </cell>
          <cell r="N141">
            <v>83.813840848922226</v>
          </cell>
          <cell r="O141">
            <v>89.470248776019247</v>
          </cell>
          <cell r="P141">
            <v>89.166003875159021</v>
          </cell>
          <cell r="Q141">
            <v>91.518816549497899</v>
          </cell>
          <cell r="R141">
            <v>88.807360994129183</v>
          </cell>
          <cell r="S141">
            <v>91.274165848871448</v>
          </cell>
          <cell r="T141">
            <v>88.89409575541562</v>
          </cell>
          <cell r="U141">
            <v>92.07425885683233</v>
          </cell>
          <cell r="V141">
            <v>90.681519968619483</v>
          </cell>
        </row>
        <row r="142">
          <cell r="A142">
            <v>2020</v>
          </cell>
          <cell r="B142">
            <v>88.630309740469045</v>
          </cell>
          <cell r="C142">
            <v>86.721846331394701</v>
          </cell>
          <cell r="D142">
            <v>91.204190287365975</v>
          </cell>
          <cell r="E142">
            <v>87.357086695499035</v>
          </cell>
          <cell r="F142">
            <v>90.756685897586138</v>
          </cell>
          <cell r="G142">
            <v>82.242007815163518</v>
          </cell>
          <cell r="H142">
            <v>87.605292892810709</v>
          </cell>
          <cell r="I142">
            <v>89.345366205485973</v>
          </cell>
          <cell r="J142">
            <v>90.605273230399661</v>
          </cell>
          <cell r="K142">
            <v>91.081133065856093</v>
          </cell>
          <cell r="L142">
            <v>92.455611859902589</v>
          </cell>
          <cell r="M142">
            <v>95.0191706643635</v>
          </cell>
          <cell r="N142">
            <v>83.581602033926401</v>
          </cell>
          <cell r="O142">
            <v>88.743214631426639</v>
          </cell>
          <cell r="P142">
            <v>88.760353683544224</v>
          </cell>
          <cell r="Q142">
            <v>91.301263861075853</v>
          </cell>
          <cell r="R142">
            <v>88.605385600295335</v>
          </cell>
          <cell r="S142">
            <v>90.883811228133538</v>
          </cell>
          <cell r="T142">
            <v>88.71953902783747</v>
          </cell>
          <cell r="U142">
            <v>91.836156265215251</v>
          </cell>
          <cell r="V142">
            <v>90.425965937716271</v>
          </cell>
        </row>
        <row r="143">
          <cell r="A143">
            <v>2021</v>
          </cell>
          <cell r="B143">
            <v>89.226937062044527</v>
          </cell>
          <cell r="C143">
            <v>87.531016283822524</v>
          </cell>
          <cell r="D143">
            <v>91.841805915903748</v>
          </cell>
          <cell r="E143">
            <v>88.093860930610731</v>
          </cell>
          <cell r="F143">
            <v>91.045175607628224</v>
          </cell>
          <cell r="G143">
            <v>82.38649049363336</v>
          </cell>
          <cell r="H143">
            <v>88.085995941864283</v>
          </cell>
          <cell r="I143">
            <v>89.955593484412375</v>
          </cell>
          <cell r="J143">
            <v>91.047921075035106</v>
          </cell>
          <cell r="K143">
            <v>91.543457063361387</v>
          </cell>
          <cell r="L143">
            <v>92.79250913237567</v>
          </cell>
          <cell r="M143">
            <v>95.154371071829104</v>
          </cell>
          <cell r="N143">
            <v>84.266604927476976</v>
          </cell>
          <cell r="O143">
            <v>88.750471779256074</v>
          </cell>
          <cell r="P143">
            <v>89.410739552378644</v>
          </cell>
          <cell r="Q143">
            <v>91.732717737003782</v>
          </cell>
          <cell r="R143">
            <v>89.345940449813057</v>
          </cell>
          <cell r="S143">
            <v>91.447952462476991</v>
          </cell>
          <cell r="T143">
            <v>89.248440415517877</v>
          </cell>
          <cell r="U143">
            <v>92.267535919489632</v>
          </cell>
          <cell r="V143">
            <v>90.893235542737202</v>
          </cell>
        </row>
        <row r="144">
          <cell r="A144">
            <v>2022</v>
          </cell>
          <cell r="B144">
            <v>90.202067701862504</v>
          </cell>
          <cell r="C144">
            <v>91.031105396417203</v>
          </cell>
          <cell r="D144">
            <v>92.616238066837766</v>
          </cell>
          <cell r="E144">
            <v>89.298356590186458</v>
          </cell>
          <cell r="F144">
            <v>91.443197095708456</v>
          </cell>
          <cell r="G144">
            <v>85.870784200362422</v>
          </cell>
          <cell r="H144">
            <v>89.844101427808639</v>
          </cell>
          <cell r="I144">
            <v>91.143514055634114</v>
          </cell>
          <cell r="J144">
            <v>92.734964303259645</v>
          </cell>
          <cell r="K144">
            <v>93.124640835766044</v>
          </cell>
          <cell r="L144">
            <v>94.044060877261984</v>
          </cell>
          <cell r="M144">
            <v>97.470160265131128</v>
          </cell>
          <cell r="N144">
            <v>83.442172338676627</v>
          </cell>
          <cell r="O144">
            <v>91.496044581271207</v>
          </cell>
          <cell r="P144">
            <v>91.753108321955025</v>
          </cell>
          <cell r="Q144">
            <v>93.638792016662791</v>
          </cell>
          <cell r="R144">
            <v>90.508936672538766</v>
          </cell>
          <cell r="S144">
            <v>92.82074944650212</v>
          </cell>
          <cell r="T144">
            <v>87.306029301722418</v>
          </cell>
          <cell r="U144">
            <v>93.335534333851967</v>
          </cell>
          <cell r="V144">
            <v>92.510429755345669</v>
          </cell>
        </row>
        <row r="145">
          <cell r="A145">
            <v>2023</v>
          </cell>
          <cell r="B145">
            <v>90.867053473594979</v>
          </cell>
          <cell r="C145">
            <v>91.780656136364939</v>
          </cell>
          <cell r="D145">
            <v>92.885278616727035</v>
          </cell>
          <cell r="E145">
            <v>89.865644680789956</v>
          </cell>
          <cell r="F145">
            <v>92.057135970584142</v>
          </cell>
          <cell r="G145">
            <v>86.30384419223715</v>
          </cell>
          <cell r="H145">
            <v>90.332537944860363</v>
          </cell>
          <cell r="I145">
            <v>91.66774454406945</v>
          </cell>
          <cell r="J145">
            <v>93.403375310704632</v>
          </cell>
          <cell r="K145">
            <v>93.809781776859992</v>
          </cell>
          <cell r="L145">
            <v>94.689691117622104</v>
          </cell>
          <cell r="M145">
            <v>98.31600235760682</v>
          </cell>
          <cell r="N145">
            <v>83.496483230914308</v>
          </cell>
          <cell r="O145">
            <v>91.923353248290169</v>
          </cell>
          <cell r="P145">
            <v>92.535179860525346</v>
          </cell>
          <cell r="Q145">
            <v>94.30996203256953</v>
          </cell>
          <cell r="R145">
            <v>91.142262498641841</v>
          </cell>
          <cell r="S145">
            <v>93.46613073704961</v>
          </cell>
          <cell r="T145">
            <v>87.996927703969632</v>
          </cell>
          <cell r="U145">
            <v>93.950867769198211</v>
          </cell>
          <cell r="V145">
            <v>93.159644155828531</v>
          </cell>
        </row>
        <row r="212">
          <cell r="A212">
            <v>2019</v>
          </cell>
          <cell r="B212">
            <v>-13.937180527042475</v>
          </cell>
          <cell r="C212">
            <v>-5.5567069539507798</v>
          </cell>
          <cell r="D212">
            <v>-0.17912784236363768</v>
          </cell>
          <cell r="E212">
            <v>-7.6562372550228961</v>
          </cell>
          <cell r="F212">
            <v>-5.3402497326479379</v>
          </cell>
          <cell r="G212">
            <v>8.5007801825429308</v>
          </cell>
          <cell r="H212">
            <v>-1.9820890045241786</v>
          </cell>
          <cell r="I212">
            <v>-5.5925019074357545</v>
          </cell>
          <cell r="J212">
            <v>1.2797761185856238</v>
          </cell>
          <cell r="K212">
            <v>0.87745497426207852</v>
          </cell>
          <cell r="L212">
            <v>1.8929086306659373</v>
          </cell>
          <cell r="M212">
            <v>1.2411744874487858</v>
          </cell>
          <cell r="N212">
            <v>21.243698168792164</v>
          </cell>
          <cell r="O212">
            <v>19.428206403692794</v>
          </cell>
          <cell r="P212">
            <v>4.066813513910712</v>
          </cell>
          <cell r="Q212">
            <v>-4.093283222511312</v>
          </cell>
          <cell r="R212">
            <v>0.95453787267371948</v>
          </cell>
          <cell r="S212">
            <v>-9.1004131952692191</v>
          </cell>
          <cell r="T212">
            <v>2.8683768414403827</v>
          </cell>
          <cell r="U212">
            <v>-9.0656692810147543</v>
          </cell>
          <cell r="V212">
            <v>0.36664016255852988</v>
          </cell>
        </row>
        <row r="213">
          <cell r="A213">
            <v>2020</v>
          </cell>
          <cell r="B213">
            <v>-14.304574095142453</v>
          </cell>
          <cell r="C213">
            <v>-5.7571685180433141</v>
          </cell>
          <cell r="D213">
            <v>-0.31455839269805808</v>
          </cell>
          <cell r="E213">
            <v>-7.6346951483892447</v>
          </cell>
          <cell r="F213">
            <v>-5.6494394898500016</v>
          </cell>
          <cell r="G213">
            <v>8.9391130964191792</v>
          </cell>
          <cell r="H213">
            <v>-1.9924845068526356</v>
          </cell>
          <cell r="I213">
            <v>-5.7850618010495571</v>
          </cell>
          <cell r="J213">
            <v>1.1667258525233868</v>
          </cell>
          <cell r="K213">
            <v>0.73141163592295033</v>
          </cell>
          <cell r="L213">
            <v>1.7394015249143833</v>
          </cell>
          <cell r="M213">
            <v>1.2259038253738794</v>
          </cell>
          <cell r="N213">
            <v>21.065668494500382</v>
          </cell>
          <cell r="O213">
            <v>19.715061761631901</v>
          </cell>
          <cell r="P213">
            <v>3.9669956825581569</v>
          </cell>
          <cell r="Q213">
            <v>-4.575666131277913</v>
          </cell>
          <cell r="R213">
            <v>0.85060669162029323</v>
          </cell>
          <cell r="S213">
            <v>-9.5316298844718403</v>
          </cell>
          <cell r="T213">
            <v>2.1870285141333987</v>
          </cell>
          <cell r="U213">
            <v>-9.1904552160021264</v>
          </cell>
          <cell r="V213">
            <v>0.24490704664366023</v>
          </cell>
        </row>
        <row r="214">
          <cell r="A214">
            <v>2021</v>
          </cell>
          <cell r="B214">
            <v>-13.557417281683684</v>
          </cell>
          <cell r="C214">
            <v>-5.6480120640227822</v>
          </cell>
          <cell r="D214">
            <v>-0.31287274999523718</v>
          </cell>
          <cell r="E214">
            <v>-7.3589594863490966</v>
          </cell>
          <cell r="F214">
            <v>-5.5029951110443713</v>
          </cell>
          <cell r="G214">
            <v>9.4980949105321599</v>
          </cell>
          <cell r="H214">
            <v>-1.6612833671646468</v>
          </cell>
          <cell r="I214">
            <v>-5.5721259067643789</v>
          </cell>
          <cell r="J214">
            <v>1.1400190374708381</v>
          </cell>
          <cell r="K214">
            <v>0.66768044560866846</v>
          </cell>
          <cell r="L214">
            <v>1.6753878382906342</v>
          </cell>
          <cell r="M214">
            <v>1.3303246249617409</v>
          </cell>
          <cell r="N214">
            <v>21.219573411807513</v>
          </cell>
          <cell r="O214">
            <v>19.771678970358195</v>
          </cell>
          <cell r="P214">
            <v>3.9071380741244601</v>
          </cell>
          <cell r="Q214">
            <v>-4.8658810411323099</v>
          </cell>
          <cell r="R214">
            <v>0.74474447330496441</v>
          </cell>
          <cell r="S214">
            <v>-9.6143566963434495</v>
          </cell>
          <cell r="T214">
            <v>1.7489029835016292</v>
          </cell>
          <cell r="U214">
            <v>-9.1545525190227988</v>
          </cell>
          <cell r="V214">
            <v>0.25120042681842436</v>
          </cell>
        </row>
        <row r="215">
          <cell r="A215">
            <v>2022</v>
          </cell>
          <cell r="B215">
            <v>-13.245573891900975</v>
          </cell>
          <cell r="C215">
            <v>-5.4076019168909619</v>
          </cell>
          <cell r="D215">
            <v>-0.21924140158104671</v>
          </cell>
          <cell r="E215">
            <v>-7.1457652881196445</v>
          </cell>
          <cell r="F215">
            <v>-5.2013977866101859</v>
          </cell>
          <cell r="G215">
            <v>9.7789674335590995</v>
          </cell>
          <cell r="H215">
            <v>-1.3575723602313441</v>
          </cell>
          <cell r="I215">
            <v>-5.3648720904041127</v>
          </cell>
          <cell r="J215">
            <v>1.1459581261549905</v>
          </cell>
          <cell r="K215">
            <v>0.64830573652485901</v>
          </cell>
          <cell r="L215">
            <v>1.775066379796105</v>
          </cell>
          <cell r="M215">
            <v>1.4236262955981132</v>
          </cell>
          <cell r="N215">
            <v>21.049827107306836</v>
          </cell>
          <cell r="O215">
            <v>20.094052730335033</v>
          </cell>
          <cell r="P215">
            <v>3.7776706074254416</v>
          </cell>
          <cell r="Q215">
            <v>-4.9051388196598982</v>
          </cell>
          <cell r="R215">
            <v>0.51887115819866458</v>
          </cell>
          <cell r="S215">
            <v>-9.4257818350529714</v>
          </cell>
          <cell r="T215">
            <v>1.5044558785892366</v>
          </cell>
          <cell r="U215">
            <v>-9.2722080474681814</v>
          </cell>
          <cell r="V215">
            <v>0.28949907886656723</v>
          </cell>
        </row>
        <row r="216">
          <cell r="A216">
            <v>2023</v>
          </cell>
          <cell r="B216">
            <v>-13.500806661553028</v>
          </cell>
          <cell r="C216">
            <v>-5.7517397424260457</v>
          </cell>
          <cell r="D216">
            <v>-0.11731847876718884</v>
          </cell>
          <cell r="E216">
            <v>-7.1406266683589639</v>
          </cell>
          <cell r="F216">
            <v>-5.2115854254175913</v>
          </cell>
          <cell r="G216">
            <v>9.9260986452178575</v>
          </cell>
          <cell r="H216">
            <v>-1.3159039437829192</v>
          </cell>
          <cell r="I216">
            <v>-5.4214556483067522</v>
          </cell>
          <cell r="J216">
            <v>1.1456753656918595</v>
          </cell>
          <cell r="K216">
            <v>0.63556942180955878</v>
          </cell>
          <cell r="L216">
            <v>1.8834299391701903</v>
          </cell>
          <cell r="M216">
            <v>1.4149569851553312</v>
          </cell>
          <cell r="N216">
            <v>21.014857492112863</v>
          </cell>
          <cell r="O216">
            <v>20.365398696000838</v>
          </cell>
          <cell r="P216">
            <v>3.7682487619335001</v>
          </cell>
          <cell r="Q216">
            <v>-4.9133830874223214</v>
          </cell>
          <cell r="R216">
            <v>0.41599941756196812</v>
          </cell>
          <cell r="S216">
            <v>-9.5660984217433693</v>
          </cell>
          <cell r="T216">
            <v>1.3773121417623733</v>
          </cell>
          <cell r="U216">
            <v>-9.6199489341293862</v>
          </cell>
          <cell r="V216">
            <v>0.2873750898047156</v>
          </cell>
        </row>
      </sheetData>
      <sheetData sheetId="14"/>
      <sheetData sheetId="15">
        <row r="48">
          <cell r="A48">
            <v>2019</v>
          </cell>
          <cell r="B48">
            <v>1431.3069567378661</v>
          </cell>
          <cell r="C48">
            <v>1425.6858326403083</v>
          </cell>
          <cell r="D48">
            <v>1413.3008213725768</v>
          </cell>
          <cell r="E48">
            <v>1430.9179964547827</v>
          </cell>
          <cell r="F48">
            <v>1422.0116353145761</v>
          </cell>
          <cell r="G48">
            <v>1393.0816896731631</v>
          </cell>
          <cell r="H48">
            <v>1415.121216546089</v>
          </cell>
          <cell r="I48">
            <v>1422.7118666606823</v>
          </cell>
          <cell r="J48">
            <v>1365.4889306106688</v>
          </cell>
          <cell r="K48">
            <v>1363.9515889469969</v>
          </cell>
          <cell r="L48">
            <v>1373.8074774488778</v>
          </cell>
          <cell r="M48">
            <v>1379.6955761514175</v>
          </cell>
          <cell r="N48">
            <v>1344.3724162777069</v>
          </cell>
          <cell r="O48">
            <v>1405.2384159774083</v>
          </cell>
          <cell r="P48">
            <v>1372.9818060625316</v>
          </cell>
          <cell r="Q48">
            <v>1358.4884841476342</v>
          </cell>
          <cell r="R48">
            <v>1343.9712770443246</v>
          </cell>
          <cell r="S48">
            <v>1342.7081836514651</v>
          </cell>
          <cell r="T48">
            <v>1335.3827523635282</v>
          </cell>
          <cell r="U48">
            <v>1373.0000097637044</v>
          </cell>
          <cell r="V48">
            <v>1373.0922784698294</v>
          </cell>
        </row>
        <row r="49">
          <cell r="A49">
            <v>2020</v>
          </cell>
          <cell r="B49">
            <v>1376.8932616177317</v>
          </cell>
          <cell r="C49">
            <v>1373.8026015391249</v>
          </cell>
          <cell r="D49">
            <v>1356.963470763772</v>
          </cell>
          <cell r="E49">
            <v>1378.0719306346516</v>
          </cell>
          <cell r="F49">
            <v>1371.335050983816</v>
          </cell>
          <cell r="G49">
            <v>1325.0013308877265</v>
          </cell>
          <cell r="H49">
            <v>1357.5625818442686</v>
          </cell>
          <cell r="I49">
            <v>1368.8592893823757</v>
          </cell>
          <cell r="J49">
            <v>1307.8173458152817</v>
          </cell>
          <cell r="K49">
            <v>1306.8549088232548</v>
          </cell>
          <cell r="L49">
            <v>1301.5997067265091</v>
          </cell>
          <cell r="M49">
            <v>1321.3210715617959</v>
          </cell>
          <cell r="N49">
            <v>1291.9308277738642</v>
          </cell>
          <cell r="O49">
            <v>1339.4797123076887</v>
          </cell>
          <cell r="P49">
            <v>1312.2731773575429</v>
          </cell>
          <cell r="Q49">
            <v>1303.3868017314226</v>
          </cell>
          <cell r="R49">
            <v>1296.4991885508714</v>
          </cell>
          <cell r="S49">
            <v>1291.8630678403331</v>
          </cell>
          <cell r="T49">
            <v>1278.1226752714522</v>
          </cell>
          <cell r="U49">
            <v>1325.1651739832623</v>
          </cell>
          <cell r="V49">
            <v>1315.9116108204385</v>
          </cell>
        </row>
        <row r="50">
          <cell r="A50">
            <v>2021</v>
          </cell>
          <cell r="B50">
            <v>1401.084077827607</v>
          </cell>
          <cell r="C50">
            <v>1393.5900635553214</v>
          </cell>
          <cell r="D50">
            <v>1381.7972201093132</v>
          </cell>
          <cell r="E50">
            <v>1404.7337087431827</v>
          </cell>
          <cell r="F50">
            <v>1396.4696656056426</v>
          </cell>
          <cell r="G50">
            <v>1359.4568986082359</v>
          </cell>
          <cell r="H50">
            <v>1384.5155148543886</v>
          </cell>
          <cell r="I50">
            <v>1393.2973931956601</v>
          </cell>
          <cell r="J50">
            <v>1340.6828916918366</v>
          </cell>
          <cell r="K50">
            <v>1339.6219192712485</v>
          </cell>
          <cell r="L50">
            <v>1338.6370235102954</v>
          </cell>
          <cell r="M50">
            <v>1353.6451063810969</v>
          </cell>
          <cell r="N50">
            <v>1322.62833221655</v>
          </cell>
          <cell r="O50">
            <v>1385.3474406722753</v>
          </cell>
          <cell r="P50">
            <v>1346.2919970275707</v>
          </cell>
          <cell r="Q50">
            <v>1334.4855226022139</v>
          </cell>
          <cell r="R50">
            <v>1326.8373034745475</v>
          </cell>
          <cell r="S50">
            <v>1319.2855244450548</v>
          </cell>
          <cell r="T50">
            <v>1313.4746201161206</v>
          </cell>
          <cell r="U50">
            <v>1354.8916896935591</v>
          </cell>
          <cell r="V50">
            <v>1347.6500755824293</v>
          </cell>
        </row>
        <row r="51">
          <cell r="A51">
            <v>2022</v>
          </cell>
          <cell r="B51">
            <v>1367.9922866245599</v>
          </cell>
          <cell r="C51">
            <v>1374.6720934812577</v>
          </cell>
          <cell r="D51">
            <v>1354.3007661864306</v>
          </cell>
          <cell r="E51">
            <v>1365.1948292171946</v>
          </cell>
          <cell r="F51">
            <v>1368.8238158481522</v>
          </cell>
          <cell r="G51">
            <v>1347.4113557658716</v>
          </cell>
          <cell r="H51">
            <v>1359.4556125639906</v>
          </cell>
          <cell r="I51">
            <v>1363.7895392513574</v>
          </cell>
          <cell r="J51">
            <v>1344.2641775188836</v>
          </cell>
          <cell r="K51">
            <v>1344.0827574926288</v>
          </cell>
          <cell r="L51">
            <v>1349.5594361107972</v>
          </cell>
          <cell r="M51">
            <v>1345.9310388316715</v>
          </cell>
          <cell r="N51">
            <v>1338.13502635905</v>
          </cell>
          <cell r="O51">
            <v>1388.3910373102551</v>
          </cell>
          <cell r="P51">
            <v>1362.4905078357078</v>
          </cell>
          <cell r="Q51">
            <v>1337.8041005206605</v>
          </cell>
          <cell r="R51">
            <v>1332.4528913520753</v>
          </cell>
          <cell r="S51">
            <v>1329.1808166903363</v>
          </cell>
          <cell r="T51">
            <v>1319.1463354075231</v>
          </cell>
          <cell r="U51">
            <v>1352.3606276731862</v>
          </cell>
          <cell r="V51">
            <v>1346.832616896219</v>
          </cell>
        </row>
        <row r="52">
          <cell r="A52">
            <v>2023</v>
          </cell>
          <cell r="B52">
            <v>1373.3732905783847</v>
          </cell>
          <cell r="C52">
            <v>1373.1533735874871</v>
          </cell>
          <cell r="D52">
            <v>1363.8273156685134</v>
          </cell>
          <cell r="E52">
            <v>1369.3185137729645</v>
          </cell>
          <cell r="F52">
            <v>1374.0089870079123</v>
          </cell>
          <cell r="G52">
            <v>1345.8576105806378</v>
          </cell>
          <cell r="H52">
            <v>1363.160058269872</v>
          </cell>
          <cell r="I52">
            <v>1369.4788696240405</v>
          </cell>
          <cell r="J52">
            <v>1338.332675135262</v>
          </cell>
          <cell r="K52">
            <v>1337.895507794256</v>
          </cell>
          <cell r="L52">
            <v>1343.2789961368521</v>
          </cell>
          <cell r="M52">
            <v>1340.089423961326</v>
          </cell>
          <cell r="N52">
            <v>1336.3316465480823</v>
          </cell>
          <cell r="O52">
            <v>1376.8978944471355</v>
          </cell>
          <cell r="P52">
            <v>1355.6915146684678</v>
          </cell>
          <cell r="Q52">
            <v>1333.4255499637804</v>
          </cell>
          <cell r="R52">
            <v>1325.5181382515264</v>
          </cell>
          <cell r="S52">
            <v>1324.5140257638475</v>
          </cell>
          <cell r="T52">
            <v>1315.7453728534374</v>
          </cell>
          <cell r="U52">
            <v>1345.4998542142969</v>
          </cell>
          <cell r="V52">
            <v>1342.4033701260532</v>
          </cell>
        </row>
      </sheetData>
      <sheetData sheetId="16">
        <row r="31">
          <cell r="A31">
            <v>2019</v>
          </cell>
          <cell r="Y31">
            <v>98.326011669085517</v>
          </cell>
          <cell r="Z31">
            <v>84.360875683997037</v>
          </cell>
          <cell r="AA31">
            <v>86.343375057607048</v>
          </cell>
          <cell r="AB31">
            <v>77.310073319050431</v>
          </cell>
          <cell r="AC31">
            <v>82.537855452157856</v>
          </cell>
          <cell r="AD31">
            <v>106.43135214324566</v>
          </cell>
          <cell r="AE31">
            <v>89.683988132598458</v>
          </cell>
          <cell r="AF31">
            <v>85.749097573515343</v>
          </cell>
          <cell r="AG31">
            <v>107.96299719812212</v>
          </cell>
          <cell r="AH31">
            <v>108.04800406560832</v>
          </cell>
          <cell r="AI31">
            <v>111.9241905764675</v>
          </cell>
          <cell r="AJ31">
            <v>113.74296232877752</v>
          </cell>
          <cell r="AK31">
            <v>99.949153113602492</v>
          </cell>
          <cell r="AL31">
            <v>111.18120413709616</v>
          </cell>
          <cell r="AM31">
            <v>108.2632844025684</v>
          </cell>
          <cell r="AN31">
            <v>107.54397904596115</v>
          </cell>
          <cell r="AO31">
            <v>102.97704011360349</v>
          </cell>
          <cell r="AP31">
            <v>107.83898467107107</v>
          </cell>
          <cell r="AQ31">
            <v>92.018215678774155</v>
          </cell>
          <cell r="AR31">
            <v>110.02092877955663</v>
          </cell>
          <cell r="AS31">
            <v>103.90074150895903</v>
          </cell>
        </row>
        <row r="32">
          <cell r="A32">
            <v>2020</v>
          </cell>
          <cell r="Y32">
            <v>98.700149037700868</v>
          </cell>
          <cell r="Z32">
            <v>84.389661760973837</v>
          </cell>
          <cell r="AA32">
            <v>86.120935061632906</v>
          </cell>
          <cell r="AB32">
            <v>76.824802971951684</v>
          </cell>
          <cell r="AC32">
            <v>82.095726004808085</v>
          </cell>
          <cell r="AD32">
            <v>106.71163537744238</v>
          </cell>
          <cell r="AE32">
            <v>89.595321474495421</v>
          </cell>
          <cell r="AF32">
            <v>85.573743992797958</v>
          </cell>
          <cell r="AG32">
            <v>108.10615695287341</v>
          </cell>
          <cell r="AH32">
            <v>108.18355341649392</v>
          </cell>
          <cell r="AI32">
            <v>112.09336476711967</v>
          </cell>
          <cell r="AJ32">
            <v>114.01845676406082</v>
          </cell>
          <cell r="AK32">
            <v>99.73990425545945</v>
          </cell>
          <cell r="AL32">
            <v>111.52182248298112</v>
          </cell>
          <cell r="AM32">
            <v>108.49909587205747</v>
          </cell>
          <cell r="AN32">
            <v>107.68516704733709</v>
          </cell>
          <cell r="AO32">
            <v>102.95672015694355</v>
          </cell>
          <cell r="AP32">
            <v>108.0175923120394</v>
          </cell>
          <cell r="AQ32">
            <v>91.714900242819866</v>
          </cell>
          <cell r="AR32">
            <v>110.28954702867853</v>
          </cell>
          <cell r="AS32">
            <v>103.98565473199153</v>
          </cell>
        </row>
        <row r="33">
          <cell r="A33">
            <v>2021</v>
          </cell>
          <cell r="Y33">
            <v>99.01221015292478</v>
          </cell>
          <cell r="Z33">
            <v>84.468889014729669</v>
          </cell>
          <cell r="AA33">
            <v>85.814036518892451</v>
          </cell>
          <cell r="AB33">
            <v>76.376580183734831</v>
          </cell>
          <cell r="AC33">
            <v>81.622561803165567</v>
          </cell>
          <cell r="AD33">
            <v>106.82775313306949</v>
          </cell>
          <cell r="AE33">
            <v>89.451269991801084</v>
          </cell>
          <cell r="AF33">
            <v>85.368564234693594</v>
          </cell>
          <cell r="AG33">
            <v>108.20595239937005</v>
          </cell>
          <cell r="AH33">
            <v>108.2824429687921</v>
          </cell>
          <cell r="AI33">
            <v>112.2157800394245</v>
          </cell>
          <cell r="AJ33">
            <v>114.24528754834785</v>
          </cell>
          <cell r="AK33">
            <v>99.392768019506448</v>
          </cell>
          <cell r="AL33">
            <v>111.72323945530003</v>
          </cell>
          <cell r="AM33">
            <v>108.55892837554322</v>
          </cell>
          <cell r="AN33">
            <v>107.91014966305113</v>
          </cell>
          <cell r="AO33">
            <v>102.89177091694148</v>
          </cell>
          <cell r="AP33">
            <v>108.18348935461015</v>
          </cell>
          <cell r="AQ33">
            <v>91.503724199806584</v>
          </cell>
          <cell r="AR33">
            <v>110.63536315055329</v>
          </cell>
          <cell r="AS33">
            <v>104.02967936467881</v>
          </cell>
        </row>
        <row r="34">
          <cell r="A34">
            <v>2022</v>
          </cell>
          <cell r="Y34">
            <v>99.833851286548907</v>
          </cell>
          <cell r="Z34">
            <v>84.930410052160994</v>
          </cell>
          <cell r="AA34">
            <v>86.123498906128333</v>
          </cell>
          <cell r="AB34">
            <v>76.48119125284309</v>
          </cell>
          <cell r="AC34">
            <v>81.750136259555546</v>
          </cell>
          <cell r="AD34">
            <v>108.15428935788046</v>
          </cell>
          <cell r="AE34">
            <v>89.984493577951596</v>
          </cell>
          <cell r="AF34">
            <v>85.715394403331828</v>
          </cell>
          <cell r="AG34">
            <v>109.04940487467896</v>
          </cell>
          <cell r="AH34">
            <v>109.09908411718949</v>
          </cell>
          <cell r="AI34">
            <v>113.11043939550443</v>
          </cell>
          <cell r="AJ34">
            <v>115.24030944351793</v>
          </cell>
          <cell r="AK34">
            <v>99.739611189831791</v>
          </cell>
          <cell r="AL34">
            <v>112.91823712824372</v>
          </cell>
          <cell r="AM34">
            <v>109.40584547518633</v>
          </cell>
          <cell r="AN34">
            <v>108.83117687408661</v>
          </cell>
          <cell r="AO34">
            <v>103.50465869447034</v>
          </cell>
          <cell r="AP34">
            <v>108.98462624116225</v>
          </cell>
          <cell r="AQ34">
            <v>91.907369196963302</v>
          </cell>
          <cell r="AR34">
            <v>111.43951081965173</v>
          </cell>
          <cell r="AS34">
            <v>104.78231452178919</v>
          </cell>
        </row>
        <row r="35">
          <cell r="A35">
            <v>2023</v>
          </cell>
          <cell r="Y35">
            <v>100.70432521862445</v>
          </cell>
          <cell r="Z35">
            <v>85.452963864821825</v>
          </cell>
          <cell r="AA35">
            <v>86.650379544334911</v>
          </cell>
          <cell r="AB35">
            <v>76.644411208940866</v>
          </cell>
          <cell r="AC35">
            <v>82.042688999337628</v>
          </cell>
          <cell r="AD35">
            <v>109.80671195550158</v>
          </cell>
          <cell r="AE35">
            <v>90.682803031343283</v>
          </cell>
          <cell r="AF35">
            <v>86.189529425383853</v>
          </cell>
          <cell r="AG35">
            <v>110.07416784117407</v>
          </cell>
          <cell r="AH35">
            <v>110.08901174182803</v>
          </cell>
          <cell r="AI35">
            <v>114.28793416958189</v>
          </cell>
          <cell r="AJ35">
            <v>116.35146425496386</v>
          </cell>
          <cell r="AK35">
            <v>100.94191292727137</v>
          </cell>
          <cell r="AL35">
            <v>114.65068835049085</v>
          </cell>
          <cell r="AM35">
            <v>110.50547685591148</v>
          </cell>
          <cell r="AN35">
            <v>109.77873994387215</v>
          </cell>
          <cell r="AO35">
            <v>104.26439546952216</v>
          </cell>
          <cell r="AP35">
            <v>109.93599607184497</v>
          </cell>
          <cell r="AQ35">
            <v>92.469419493903445</v>
          </cell>
          <cell r="AR35">
            <v>112.30207850056316</v>
          </cell>
          <cell r="AS35">
            <v>105.70638415943499</v>
          </cell>
        </row>
        <row r="68">
          <cell r="A68">
            <v>2019</v>
          </cell>
          <cell r="Y68">
            <v>92.020033874678859</v>
          </cell>
          <cell r="Z68">
            <v>79.745572354952898</v>
          </cell>
          <cell r="AA68">
            <v>80.449473291660993</v>
          </cell>
          <cell r="AB68">
            <v>71.291774739979473</v>
          </cell>
          <cell r="AC68">
            <v>76.89965368107994</v>
          </cell>
          <cell r="AD68">
            <v>101.61111302883941</v>
          </cell>
          <cell r="AE68">
            <v>84.363268134800038</v>
          </cell>
          <cell r="AF68">
            <v>79.987832521700327</v>
          </cell>
          <cell r="AG68">
            <v>101.37947944170216</v>
          </cell>
          <cell r="AH68">
            <v>101.36632237645713</v>
          </cell>
          <cell r="AI68">
            <v>105.20656943666862</v>
          </cell>
          <cell r="AJ68">
            <v>108.48643815168877</v>
          </cell>
          <cell r="AK68">
            <v>93.8078902620299</v>
          </cell>
          <cell r="AL68">
            <v>107.20950612754226</v>
          </cell>
          <cell r="AM68">
            <v>100.95637359203653</v>
          </cell>
          <cell r="AN68">
            <v>100.15977243618914</v>
          </cell>
          <cell r="AO68">
            <v>96.041221959469652</v>
          </cell>
          <cell r="AP68">
            <v>101.50965308818714</v>
          </cell>
          <cell r="AQ68">
            <v>84.099078171993042</v>
          </cell>
          <cell r="AR68">
            <v>100.44946717440686</v>
          </cell>
          <cell r="AS68">
            <v>97.639540774572382</v>
          </cell>
        </row>
        <row r="69">
          <cell r="A69">
            <v>2020</v>
          </cell>
          <cell r="Y69">
            <v>91.626642346384401</v>
          </cell>
          <cell r="Z69">
            <v>79.102853838379147</v>
          </cell>
          <cell r="AA69">
            <v>79.716882371643251</v>
          </cell>
          <cell r="AB69">
            <v>70.174229363511927</v>
          </cell>
          <cell r="AC69">
            <v>75.688614559586995</v>
          </cell>
          <cell r="AD69">
            <v>101.24985727676095</v>
          </cell>
          <cell r="AE69">
            <v>83.635434109291424</v>
          </cell>
          <cell r="AF69">
            <v>79.167004870471587</v>
          </cell>
          <cell r="AG69">
            <v>101.08549825876234</v>
          </cell>
          <cell r="AH69">
            <v>101.0761624696389</v>
          </cell>
          <cell r="AI69">
            <v>104.86608720673833</v>
          </cell>
          <cell r="AJ69">
            <v>108.23948454974675</v>
          </cell>
          <cell r="AK69">
            <v>93.384945629534187</v>
          </cell>
          <cell r="AL69">
            <v>107.53687238325394</v>
          </cell>
          <cell r="AM69">
            <v>100.74218990793902</v>
          </cell>
          <cell r="AN69">
            <v>99.988098215814361</v>
          </cell>
          <cell r="AO69">
            <v>95.607254944959635</v>
          </cell>
          <cell r="AP69">
            <v>101.12695804342387</v>
          </cell>
          <cell r="AQ69">
            <v>83.347261197067525</v>
          </cell>
          <cell r="AR69">
            <v>100.57395775363402</v>
          </cell>
          <cell r="AS69">
            <v>97.253450111433892</v>
          </cell>
        </row>
        <row r="70">
          <cell r="A70">
            <v>2021</v>
          </cell>
          <cell r="Y70">
            <v>91.178416339789081</v>
          </cell>
          <cell r="Z70">
            <v>78.423156055933916</v>
          </cell>
          <cell r="AA70">
            <v>79.108716295142784</v>
          </cell>
          <cell r="AB70">
            <v>69.339722908333769</v>
          </cell>
          <cell r="AC70">
            <v>74.802289024870845</v>
          </cell>
          <cell r="AD70">
            <v>101.48618040748481</v>
          </cell>
          <cell r="AE70">
            <v>83.138638604620454</v>
          </cell>
          <cell r="AF70">
            <v>78.484231731746064</v>
          </cell>
          <cell r="AG70">
            <v>100.79698319627039</v>
          </cell>
          <cell r="AH70">
            <v>100.75783596901933</v>
          </cell>
          <cell r="AI70">
            <v>104.50092736525056</v>
          </cell>
          <cell r="AJ70">
            <v>108.04567028888773</v>
          </cell>
          <cell r="AK70">
            <v>92.421597037111241</v>
          </cell>
          <cell r="AL70">
            <v>107.44684666293323</v>
          </cell>
          <cell r="AM70">
            <v>100.25855618781205</v>
          </cell>
          <cell r="AN70">
            <v>99.878393891350925</v>
          </cell>
          <cell r="AO70">
            <v>95.175678933284416</v>
          </cell>
          <cell r="AP70">
            <v>100.71180448184877</v>
          </cell>
          <cell r="AQ70">
            <v>82.633991562735062</v>
          </cell>
          <cell r="AR70">
            <v>100.74759401995752</v>
          </cell>
          <cell r="AS70">
            <v>96.896006226881255</v>
          </cell>
        </row>
        <row r="71">
          <cell r="A71">
            <v>2022</v>
          </cell>
          <cell r="Y71">
            <v>90.918853826586428</v>
          </cell>
          <cell r="Z71">
            <v>75.669101635495977</v>
          </cell>
          <cell r="AA71">
            <v>79.017071934478508</v>
          </cell>
          <cell r="AB71">
            <v>68.385125445256321</v>
          </cell>
          <cell r="AC71">
            <v>74.696479914643092</v>
          </cell>
          <cell r="AD71">
            <v>100.35196214581403</v>
          </cell>
          <cell r="AE71">
            <v>82.3974974767101</v>
          </cell>
          <cell r="AF71">
            <v>77.842806464009328</v>
          </cell>
          <cell r="AG71">
            <v>100.40487111730023</v>
          </cell>
          <cell r="AH71">
            <v>100.40787641026529</v>
          </cell>
          <cell r="AI71">
            <v>104.2948270846952</v>
          </cell>
          <cell r="AJ71">
            <v>106.93919021661497</v>
          </cell>
          <cell r="AK71">
            <v>94.987946760876937</v>
          </cell>
          <cell r="AL71">
            <v>106.18667049207009</v>
          </cell>
          <cell r="AM71">
            <v>99.147702513981315</v>
          </cell>
          <cell r="AN71">
            <v>99.086660051735649</v>
          </cell>
          <cell r="AO71">
            <v>95.408873082893038</v>
          </cell>
          <cell r="AP71">
            <v>100.29972244232491</v>
          </cell>
          <cell r="AQ71">
            <v>84.959777000757995</v>
          </cell>
          <cell r="AR71">
            <v>101.03040349732775</v>
          </cell>
          <cell r="AS71">
            <v>96.460306291474424</v>
          </cell>
        </row>
        <row r="72">
          <cell r="A72">
            <v>2023</v>
          </cell>
          <cell r="Y72">
            <v>90.736325217155922</v>
          </cell>
          <cell r="Z72">
            <v>75.149847535602191</v>
          </cell>
          <cell r="AA72">
            <v>78.951792951420742</v>
          </cell>
          <cell r="AB72">
            <v>67.813489955842485</v>
          </cell>
          <cell r="AC72">
            <v>74.128532091839773</v>
          </cell>
          <cell r="AD72">
            <v>101.26282407026319</v>
          </cell>
          <cell r="AE72">
            <v>82.315568351627007</v>
          </cell>
          <cell r="AF72">
            <v>77.509025971919144</v>
          </cell>
          <cell r="AG72">
            <v>100.52141032758047</v>
          </cell>
          <cell r="AH72">
            <v>100.47929713878689</v>
          </cell>
          <cell r="AI72">
            <v>104.47584315172821</v>
          </cell>
          <cell r="AJ72">
            <v>107.05843863849447</v>
          </cell>
          <cell r="AK72">
            <v>95.830193876180573</v>
          </cell>
          <cell r="AL72">
            <v>107.3870747342218</v>
          </cell>
          <cell r="AM72">
            <v>99.255950166755582</v>
          </cell>
          <cell r="AN72">
            <v>99.043105037594586</v>
          </cell>
          <cell r="AO72">
            <v>95.331254707286831</v>
          </cell>
          <cell r="AP72">
            <v>100.17731813787731</v>
          </cell>
          <cell r="AQ72">
            <v>84.456504072641593</v>
          </cell>
          <cell r="AR72">
            <v>101.29127187973677</v>
          </cell>
          <cell r="AS72">
            <v>96.498115328534979</v>
          </cell>
        </row>
      </sheetData>
      <sheetData sheetId="17">
        <row r="28">
          <cell r="A28">
            <v>2019</v>
          </cell>
          <cell r="B28">
            <v>4.95</v>
          </cell>
          <cell r="C28">
            <v>4.6500000000000004</v>
          </cell>
          <cell r="D28">
            <v>5.1100000000000003</v>
          </cell>
          <cell r="E28">
            <v>5.09</v>
          </cell>
          <cell r="F28">
            <v>5.21</v>
          </cell>
          <cell r="G28">
            <v>19.239999999999998</v>
          </cell>
          <cell r="H28">
            <v>8.25</v>
          </cell>
          <cell r="I28">
            <v>5.0324113350419202</v>
          </cell>
          <cell r="J28">
            <v>13.826320064923106</v>
          </cell>
          <cell r="K28">
            <v>13.53</v>
          </cell>
          <cell r="L28">
            <v>15.87</v>
          </cell>
          <cell r="M28">
            <v>13.56</v>
          </cell>
          <cell r="N28">
            <v>18.53</v>
          </cell>
          <cell r="O28">
            <v>16.54</v>
          </cell>
          <cell r="P28">
            <v>16.59</v>
          </cell>
          <cell r="Q28">
            <v>9.67</v>
          </cell>
          <cell r="R28">
            <v>13.62</v>
          </cell>
          <cell r="S28">
            <v>11.49</v>
          </cell>
          <cell r="T28">
            <v>11.44</v>
          </cell>
          <cell r="U28">
            <v>8.41</v>
          </cell>
          <cell r="V28">
            <v>12.5</v>
          </cell>
        </row>
        <row r="29">
          <cell r="A29">
            <v>2020</v>
          </cell>
          <cell r="B29">
            <v>5.18</v>
          </cell>
          <cell r="C29">
            <v>4.78</v>
          </cell>
          <cell r="D29">
            <v>5.32</v>
          </cell>
          <cell r="E29">
            <v>5.26</v>
          </cell>
          <cell r="F29">
            <v>5.38</v>
          </cell>
          <cell r="G29">
            <v>19.59</v>
          </cell>
          <cell r="H29">
            <v>8.48</v>
          </cell>
          <cell r="I29">
            <v>5.2219995533336769</v>
          </cell>
          <cell r="J29">
            <v>14.05595304423656</v>
          </cell>
          <cell r="K29">
            <v>13.76</v>
          </cell>
          <cell r="L29">
            <v>16.05</v>
          </cell>
          <cell r="M29">
            <v>13.73</v>
          </cell>
          <cell r="N29">
            <v>19.04</v>
          </cell>
          <cell r="O29">
            <v>16.829999999999998</v>
          </cell>
          <cell r="P29">
            <v>16.86</v>
          </cell>
          <cell r="Q29">
            <v>9.9</v>
          </cell>
          <cell r="R29">
            <v>13.84</v>
          </cell>
          <cell r="S29">
            <v>11.81</v>
          </cell>
          <cell r="T29">
            <v>11.83</v>
          </cell>
          <cell r="U29">
            <v>8.6199999999999992</v>
          </cell>
          <cell r="V29">
            <v>12.73</v>
          </cell>
        </row>
        <row r="30">
          <cell r="A30">
            <v>2021</v>
          </cell>
          <cell r="B30">
            <v>5.47</v>
          </cell>
          <cell r="C30">
            <v>5.0199999999999996</v>
          </cell>
          <cell r="D30">
            <v>5.68</v>
          </cell>
          <cell r="E30">
            <v>5.65</v>
          </cell>
          <cell r="F30">
            <v>5.84</v>
          </cell>
          <cell r="G30">
            <v>20.18</v>
          </cell>
          <cell r="H30">
            <v>8.9</v>
          </cell>
          <cell r="I30">
            <v>5.5740804472400631</v>
          </cell>
          <cell r="J30">
            <v>14.410280579072435</v>
          </cell>
          <cell r="K30">
            <v>14.09</v>
          </cell>
          <cell r="L30">
            <v>16.38</v>
          </cell>
          <cell r="M30">
            <v>14.09</v>
          </cell>
          <cell r="N30">
            <v>19.32</v>
          </cell>
          <cell r="O30">
            <v>17.260000000000002</v>
          </cell>
          <cell r="P30">
            <v>17.14</v>
          </cell>
          <cell r="Q30">
            <v>10.26</v>
          </cell>
          <cell r="R30">
            <v>14.17</v>
          </cell>
          <cell r="S30">
            <v>12.2</v>
          </cell>
          <cell r="T30">
            <v>12.35</v>
          </cell>
          <cell r="U30">
            <v>8.93</v>
          </cell>
          <cell r="V30">
            <v>13.09</v>
          </cell>
        </row>
        <row r="31">
          <cell r="A31">
            <v>2022</v>
          </cell>
          <cell r="B31">
            <v>6.99</v>
          </cell>
          <cell r="C31">
            <v>6.47</v>
          </cell>
          <cell r="D31">
            <v>7.35</v>
          </cell>
          <cell r="E31">
            <v>7.36</v>
          </cell>
          <cell r="F31">
            <v>7.58</v>
          </cell>
          <cell r="G31">
            <v>22.22</v>
          </cell>
          <cell r="H31">
            <v>10.65</v>
          </cell>
          <cell r="I31">
            <v>7.2034985291150813</v>
          </cell>
          <cell r="J31">
            <v>15.907418856262911</v>
          </cell>
          <cell r="K31">
            <v>15.56</v>
          </cell>
          <cell r="L31">
            <v>17.84</v>
          </cell>
          <cell r="M31">
            <v>15.51</v>
          </cell>
          <cell r="N31">
            <v>21.05</v>
          </cell>
          <cell r="O31">
            <v>19.2</v>
          </cell>
          <cell r="P31">
            <v>18.71</v>
          </cell>
          <cell r="Q31">
            <v>11.79</v>
          </cell>
          <cell r="R31">
            <v>15.59</v>
          </cell>
          <cell r="S31">
            <v>13.61</v>
          </cell>
          <cell r="T31">
            <v>14.02</v>
          </cell>
          <cell r="U31">
            <v>10.15</v>
          </cell>
          <cell r="V31">
            <v>14.61</v>
          </cell>
        </row>
        <row r="47">
          <cell r="A47">
            <v>2019</v>
          </cell>
          <cell r="B47">
            <v>1.61</v>
          </cell>
          <cell r="C47">
            <v>1.5</v>
          </cell>
          <cell r="D47">
            <v>1.49</v>
          </cell>
          <cell r="E47">
            <v>1.75</v>
          </cell>
          <cell r="F47">
            <v>1.54</v>
          </cell>
          <cell r="G47">
            <v>2.78</v>
          </cell>
          <cell r="H47">
            <v>1.84</v>
          </cell>
          <cell r="I47">
            <v>1.5695365357902109</v>
          </cell>
          <cell r="J47">
            <v>2.324763788428077</v>
          </cell>
          <cell r="K47">
            <v>2.2999999999999998</v>
          </cell>
          <cell r="L47">
            <v>1.89</v>
          </cell>
          <cell r="M47">
            <v>1.62</v>
          </cell>
          <cell r="N47">
            <v>4.24</v>
          </cell>
          <cell r="O47">
            <v>2.99</v>
          </cell>
          <cell r="P47">
            <v>2.5</v>
          </cell>
          <cell r="Q47">
            <v>2.48</v>
          </cell>
          <cell r="R47">
            <v>2.76</v>
          </cell>
          <cell r="S47">
            <v>2.02</v>
          </cell>
          <cell r="T47">
            <v>2.95</v>
          </cell>
          <cell r="U47">
            <v>2.44</v>
          </cell>
          <cell r="V47">
            <v>2.21</v>
          </cell>
        </row>
        <row r="48">
          <cell r="A48">
            <v>2020</v>
          </cell>
          <cell r="B48">
            <v>1.64</v>
          </cell>
          <cell r="C48">
            <v>1.46</v>
          </cell>
          <cell r="D48">
            <v>1.52</v>
          </cell>
          <cell r="E48">
            <v>1.82</v>
          </cell>
          <cell r="F48">
            <v>1.61</v>
          </cell>
          <cell r="G48">
            <v>2.89</v>
          </cell>
          <cell r="H48">
            <v>1.89</v>
          </cell>
          <cell r="I48">
            <v>1.6042467899353854</v>
          </cell>
          <cell r="J48">
            <v>2.3013428667145321</v>
          </cell>
          <cell r="K48">
            <v>2.27</v>
          </cell>
          <cell r="L48">
            <v>1.89</v>
          </cell>
          <cell r="M48">
            <v>1.62</v>
          </cell>
          <cell r="N48">
            <v>4.45</v>
          </cell>
          <cell r="O48">
            <v>2.8</v>
          </cell>
          <cell r="P48">
            <v>2.52</v>
          </cell>
          <cell r="Q48">
            <v>2.5299999999999998</v>
          </cell>
          <cell r="R48">
            <v>2.78</v>
          </cell>
          <cell r="S48">
            <v>2.04</v>
          </cell>
          <cell r="U48">
            <v>2.48</v>
          </cell>
          <cell r="V48">
            <v>2.2000000000000002</v>
          </cell>
        </row>
        <row r="49">
          <cell r="A49">
            <v>2021</v>
          </cell>
          <cell r="B49">
            <v>1.69</v>
          </cell>
          <cell r="C49">
            <v>1.54</v>
          </cell>
          <cell r="D49">
            <v>1.61</v>
          </cell>
          <cell r="E49">
            <v>1.84</v>
          </cell>
          <cell r="F49">
            <v>1.67</v>
          </cell>
          <cell r="G49">
            <v>3.11</v>
          </cell>
          <cell r="H49">
            <v>2</v>
          </cell>
          <cell r="I49">
            <v>1.667437718503463</v>
          </cell>
          <cell r="J49">
            <v>2.398931866958359</v>
          </cell>
          <cell r="K49">
            <v>2.36</v>
          </cell>
          <cell r="L49">
            <v>1.95</v>
          </cell>
          <cell r="M49">
            <v>1.66</v>
          </cell>
          <cell r="N49">
            <v>4.6500000000000004</v>
          </cell>
          <cell r="O49">
            <v>3.02</v>
          </cell>
          <cell r="P49">
            <v>2.66</v>
          </cell>
          <cell r="Q49">
            <v>2.64</v>
          </cell>
          <cell r="R49">
            <v>2.9</v>
          </cell>
          <cell r="S49">
            <v>2.11</v>
          </cell>
          <cell r="U49">
            <v>2.54</v>
          </cell>
          <cell r="V49">
            <v>2.29</v>
          </cell>
        </row>
        <row r="50">
          <cell r="A50">
            <v>2022</v>
          </cell>
          <cell r="B50">
            <v>2.85</v>
          </cell>
          <cell r="C50">
            <v>2.9</v>
          </cell>
          <cell r="D50">
            <v>2.97</v>
          </cell>
          <cell r="E50">
            <v>3.28</v>
          </cell>
          <cell r="F50">
            <v>3.11</v>
          </cell>
          <cell r="G50">
            <v>4.7699999999999996</v>
          </cell>
          <cell r="H50">
            <v>3.42</v>
          </cell>
          <cell r="I50">
            <v>3.0140040577070946</v>
          </cell>
          <cell r="J50">
            <v>3.7611493302233598</v>
          </cell>
          <cell r="K50">
            <v>3.71</v>
          </cell>
          <cell r="L50">
            <v>3.21</v>
          </cell>
          <cell r="M50">
            <v>2.84</v>
          </cell>
          <cell r="N50">
            <v>6.31</v>
          </cell>
          <cell r="O50">
            <v>4.8099999999999996</v>
          </cell>
          <cell r="P50">
            <v>4.01</v>
          </cell>
          <cell r="Q50">
            <v>4.07</v>
          </cell>
          <cell r="R50">
            <v>4.22</v>
          </cell>
          <cell r="S50">
            <v>3.24</v>
          </cell>
          <cell r="T50">
            <v>4.6500000000000004</v>
          </cell>
          <cell r="U50">
            <v>3.72</v>
          </cell>
          <cell r="V50">
            <v>3.65</v>
          </cell>
        </row>
      </sheetData>
      <sheetData sheetId="18">
        <row r="101">
          <cell r="A101">
            <v>2019</v>
          </cell>
          <cell r="B101">
            <v>89.558349185344468</v>
          </cell>
          <cell r="C101">
            <v>86.382433214787852</v>
          </cell>
          <cell r="D101">
            <v>87.900090976759572</v>
          </cell>
          <cell r="E101">
            <v>85.0591348937226</v>
          </cell>
          <cell r="F101">
            <v>85.948225953188313</v>
          </cell>
          <cell r="G101">
            <v>89.380530973451329</v>
          </cell>
          <cell r="H101">
            <v>87.697460921346462</v>
          </cell>
          <cell r="I101">
            <v>87.205359358200312</v>
          </cell>
          <cell r="J101">
            <v>99.450004135307253</v>
          </cell>
          <cell r="K101">
            <v>100</v>
          </cell>
          <cell r="L101">
            <v>104.95823339674138</v>
          </cell>
          <cell r="M101">
            <v>108.39880903151105</v>
          </cell>
          <cell r="N101">
            <v>92.039533537341825</v>
          </cell>
          <cell r="O101">
            <v>104.08568356628898</v>
          </cell>
          <cell r="P101">
            <v>99.594739889173766</v>
          </cell>
          <cell r="Q101">
            <v>94.48763543131254</v>
          </cell>
          <cell r="R101">
            <v>94.706806715738978</v>
          </cell>
          <cell r="S101">
            <v>96.460176991150433</v>
          </cell>
          <cell r="T101">
            <v>90.774129517823184</v>
          </cell>
          <cell r="U101">
            <v>99.346621453974024</v>
          </cell>
          <cell r="V101">
            <v>97.601521793069224</v>
          </cell>
        </row>
        <row r="102">
          <cell r="A102">
            <v>2020</v>
          </cell>
          <cell r="B102">
            <v>91.843928029837286</v>
          </cell>
          <cell r="C102">
            <v>88.282306651911966</v>
          </cell>
          <cell r="D102">
            <v>89.331529980736917</v>
          </cell>
          <cell r="E102">
            <v>87.360137710561915</v>
          </cell>
          <cell r="F102">
            <v>87.228984794458782</v>
          </cell>
          <cell r="G102">
            <v>90.483216525267423</v>
          </cell>
          <cell r="H102">
            <v>89.339727037993356</v>
          </cell>
          <cell r="I102">
            <v>89.003647690479113</v>
          </cell>
          <cell r="J102">
            <v>99.508176564613308</v>
          </cell>
          <cell r="K102">
            <v>100</v>
          </cell>
          <cell r="L102">
            <v>104.05344481331203</v>
          </cell>
          <cell r="M102">
            <v>107.87327349481536</v>
          </cell>
          <cell r="N102">
            <v>90.335669494651412</v>
          </cell>
          <cell r="O102">
            <v>104.37313004631336</v>
          </cell>
          <cell r="P102">
            <v>99.446698635189961</v>
          </cell>
          <cell r="Q102">
            <v>94.614533382515674</v>
          </cell>
          <cell r="R102">
            <v>95.327677363826396</v>
          </cell>
          <cell r="S102">
            <v>97.651543096028519</v>
          </cell>
          <cell r="T102">
            <v>90.700438542563219</v>
          </cell>
          <cell r="U102">
            <v>99.786876511332437</v>
          </cell>
          <cell r="V102">
            <v>97.926144514119429</v>
          </cell>
        </row>
        <row r="103">
          <cell r="A103">
            <v>2021</v>
          </cell>
          <cell r="B103">
            <v>91.511925724347691</v>
          </cell>
          <cell r="C103">
            <v>87.866175764366901</v>
          </cell>
          <cell r="D103">
            <v>89.04274051544742</v>
          </cell>
          <cell r="E103">
            <v>87.241876100528245</v>
          </cell>
          <cell r="F103">
            <v>87.357931807267491</v>
          </cell>
          <cell r="G103">
            <v>90.839603009444531</v>
          </cell>
          <cell r="H103">
            <v>89.258844245237711</v>
          </cell>
          <cell r="I103">
            <v>88.790619497358733</v>
          </cell>
          <cell r="J103">
            <v>99.523771410276936</v>
          </cell>
          <cell r="K103">
            <v>100</v>
          </cell>
          <cell r="L103">
            <v>104.02593244757483</v>
          </cell>
          <cell r="M103">
            <v>107.94781495117655</v>
          </cell>
          <cell r="N103">
            <v>90.223307187449976</v>
          </cell>
          <cell r="O103">
            <v>104.17000160076837</v>
          </cell>
          <cell r="P103">
            <v>99.695854009924773</v>
          </cell>
          <cell r="Q103">
            <v>94.001120537858171</v>
          </cell>
          <cell r="R103">
            <v>95.505842804546177</v>
          </cell>
          <cell r="S103">
            <v>97.518809028333592</v>
          </cell>
          <cell r="T103">
            <v>90.739554986393472</v>
          </cell>
          <cell r="U103">
            <v>99.81190971666399</v>
          </cell>
          <cell r="V103">
            <v>97.914999199615821</v>
          </cell>
        </row>
        <row r="104">
          <cell r="A104">
            <v>2022</v>
          </cell>
          <cell r="B104">
            <v>91.222879684418146</v>
          </cell>
          <cell r="C104">
            <v>89.041875284478834</v>
          </cell>
          <cell r="D104">
            <v>89.375663783947815</v>
          </cell>
          <cell r="E104">
            <v>87.278106508875737</v>
          </cell>
          <cell r="F104">
            <v>88.271885905022003</v>
          </cell>
          <cell r="G104">
            <v>90.851160673645879</v>
          </cell>
          <cell r="H104">
            <v>89.546351084812628</v>
          </cell>
          <cell r="I104">
            <v>89.15945986951904</v>
          </cell>
          <cell r="J104">
            <v>99.522075557578518</v>
          </cell>
          <cell r="K104">
            <v>100</v>
          </cell>
          <cell r="L104">
            <v>104.03959945380063</v>
          </cell>
          <cell r="M104">
            <v>108.64436352602034</v>
          </cell>
          <cell r="N104">
            <v>90.297375208617808</v>
          </cell>
          <cell r="O104">
            <v>104.30131998179336</v>
          </cell>
          <cell r="P104">
            <v>98.729327871339706</v>
          </cell>
          <cell r="Q104">
            <v>94.109391594598691</v>
          </cell>
          <cell r="R104">
            <v>95.205583371263842</v>
          </cell>
          <cell r="S104">
            <v>97.303140646335919</v>
          </cell>
          <cell r="T104">
            <v>90.513579123046583</v>
          </cell>
          <cell r="U104">
            <v>100.42482172659687</v>
          </cell>
          <cell r="V104">
            <v>97.974510696404181</v>
          </cell>
        </row>
        <row r="170">
          <cell r="A170">
            <v>2019</v>
          </cell>
          <cell r="B170">
            <v>78.265135904229226</v>
          </cell>
          <cell r="C170">
            <v>71.164099041638053</v>
          </cell>
          <cell r="D170">
            <v>72.531318483629349</v>
          </cell>
          <cell r="E170">
            <v>68.393680698655686</v>
          </cell>
          <cell r="F170">
            <v>71.425767834363654</v>
          </cell>
          <cell r="G170">
            <v>111.45455140156346</v>
          </cell>
          <cell r="H170">
            <v>75.811990972426642</v>
          </cell>
          <cell r="I170">
            <v>72.590193961992611</v>
          </cell>
          <cell r="J170">
            <v>99.319661138913418</v>
          </cell>
          <cell r="K170">
            <v>100</v>
          </cell>
          <cell r="L170">
            <v>107.51643607104309</v>
          </cell>
          <cell r="M170">
            <v>112.4685179733752</v>
          </cell>
          <cell r="N170">
            <v>87.116082818172899</v>
          </cell>
          <cell r="O170">
            <v>111.45455140156346</v>
          </cell>
          <cell r="P170">
            <v>101.44899093971804</v>
          </cell>
          <cell r="Q170">
            <v>90.71402871814999</v>
          </cell>
          <cell r="R170">
            <v>92.431230170411808</v>
          </cell>
          <cell r="S170">
            <v>94.547476531580159</v>
          </cell>
          <cell r="T170">
            <v>82.824714617472935</v>
          </cell>
          <cell r="U170">
            <v>93.504072220586792</v>
          </cell>
          <cell r="V170">
            <v>95.28669087102999</v>
          </cell>
        </row>
        <row r="171">
          <cell r="A171">
            <v>2020</v>
          </cell>
          <cell r="B171">
            <v>80.196404793608522</v>
          </cell>
          <cell r="C171">
            <v>72.476697736351539</v>
          </cell>
          <cell r="D171">
            <v>73.82822902796272</v>
          </cell>
          <cell r="E171">
            <v>70.116511318242345</v>
          </cell>
          <cell r="F171">
            <v>71.984021304926756</v>
          </cell>
          <cell r="G171">
            <v>111.77762982689747</v>
          </cell>
          <cell r="H171">
            <v>77.273635153129163</v>
          </cell>
          <cell r="I171">
            <v>73.978029294274307</v>
          </cell>
          <cell r="J171">
            <v>99.404127829560579</v>
          </cell>
          <cell r="K171">
            <v>100</v>
          </cell>
          <cell r="L171">
            <v>106.58788282290278</v>
          </cell>
          <cell r="M171">
            <v>112.18042609853529</v>
          </cell>
          <cell r="N171">
            <v>85.419440745672432</v>
          </cell>
          <cell r="O171">
            <v>111.77762982689747</v>
          </cell>
          <cell r="P171">
            <v>101.47470039946738</v>
          </cell>
          <cell r="Q171">
            <v>90.862183754993339</v>
          </cell>
          <cell r="R171">
            <v>92.846205059920109</v>
          </cell>
          <cell r="S171">
            <v>95.36950732356857</v>
          </cell>
          <cell r="T171">
            <v>82.436750998668444</v>
          </cell>
          <cell r="U171">
            <v>94.274300932090554</v>
          </cell>
          <cell r="V171">
            <v>95.575898801597873</v>
          </cell>
        </row>
        <row r="172">
          <cell r="A172">
            <v>2021</v>
          </cell>
          <cell r="B172">
            <v>80.11592336177749</v>
          </cell>
          <cell r="C172">
            <v>72.168732893253903</v>
          </cell>
          <cell r="D172">
            <v>73.975205280953148</v>
          </cell>
          <cell r="E172">
            <v>70.091772661407177</v>
          </cell>
          <cell r="F172">
            <v>72.081790371920789</v>
          </cell>
          <cell r="G172">
            <v>112.6034454999195</v>
          </cell>
          <cell r="H172">
            <v>77.6557720173885</v>
          </cell>
          <cell r="I172">
            <v>73.99130574786669</v>
          </cell>
          <cell r="J172">
            <v>99.484785058766704</v>
          </cell>
          <cell r="K172">
            <v>100</v>
          </cell>
          <cell r="L172">
            <v>106.48204797939141</v>
          </cell>
          <cell r="M172">
            <v>112.24601513443891</v>
          </cell>
          <cell r="N172">
            <v>85.760747061664787</v>
          </cell>
          <cell r="O172">
            <v>112.6034454999195</v>
          </cell>
          <cell r="P172">
            <v>101.6680083722428</v>
          </cell>
          <cell r="Q172">
            <v>90.037031073901147</v>
          </cell>
          <cell r="R172">
            <v>93.086459507325714</v>
          </cell>
          <cell r="S172">
            <v>95.414587023023671</v>
          </cell>
          <cell r="T172">
            <v>81.928835936242152</v>
          </cell>
          <cell r="U172">
            <v>94.139430043471265</v>
          </cell>
          <cell r="V172">
            <v>95.659314120109485</v>
          </cell>
        </row>
        <row r="173">
          <cell r="A173">
            <v>2022</v>
          </cell>
          <cell r="B173">
            <v>80.165012482494063</v>
          </cell>
          <cell r="C173">
            <v>73.716738720087676</v>
          </cell>
          <cell r="D173">
            <v>74.380442062960483</v>
          </cell>
          <cell r="E173">
            <v>70.404311027217929</v>
          </cell>
          <cell r="F173">
            <v>73.086524995433237</v>
          </cell>
          <cell r="G173">
            <v>112.67734275101991</v>
          </cell>
          <cell r="H173">
            <v>78.274371308530718</v>
          </cell>
          <cell r="I173">
            <v>74.563112707787866</v>
          </cell>
          <cell r="J173">
            <v>99.518967301954575</v>
          </cell>
          <cell r="K173">
            <v>100</v>
          </cell>
          <cell r="L173">
            <v>106.08293247275162</v>
          </cell>
          <cell r="M173">
            <v>112.90568105705414</v>
          </cell>
          <cell r="N173">
            <v>86.022651159958599</v>
          </cell>
          <cell r="O173">
            <v>112.67734275101991</v>
          </cell>
          <cell r="P173">
            <v>100.87377458442428</v>
          </cell>
          <cell r="Q173">
            <v>90.257565609206608</v>
          </cell>
          <cell r="R173">
            <v>92.720574803629049</v>
          </cell>
          <cell r="S173">
            <v>95.792486147476097</v>
          </cell>
          <cell r="T173">
            <v>81.568531936917736</v>
          </cell>
          <cell r="U173">
            <v>95.390610728855876</v>
          </cell>
          <cell r="V173">
            <v>95.786397125981864</v>
          </cell>
        </row>
        <row r="238">
          <cell r="A238">
            <v>2019</v>
          </cell>
          <cell r="B238">
            <v>9.4909729187562686</v>
          </cell>
          <cell r="C238">
            <v>3.9895206140552468</v>
          </cell>
          <cell r="D238">
            <v>4.1443066516347233</v>
          </cell>
          <cell r="E238">
            <v>1.6307986609277858</v>
          </cell>
          <cell r="F238">
            <v>4.8220909465585926</v>
          </cell>
          <cell r="G238">
            <v>36.569332355099043</v>
          </cell>
          <cell r="H238">
            <v>8.5037535594097857</v>
          </cell>
          <cell r="I238">
            <v>4.9790474473933219</v>
          </cell>
          <cell r="J238">
            <v>20.800263461221803</v>
          </cell>
          <cell r="K238">
            <v>20.904065678866974</v>
          </cell>
          <cell r="L238">
            <v>22.786042408201759</v>
          </cell>
          <cell r="M238">
            <v>23.766177112112842</v>
          </cell>
          <cell r="N238">
            <v>16.433881504843434</v>
          </cell>
          <cell r="O238">
            <v>26.133528980190757</v>
          </cell>
          <cell r="P238">
            <v>22.349754965179262</v>
          </cell>
          <cell r="Q238">
            <v>17.613759284632579</v>
          </cell>
          <cell r="R238">
            <v>18.956792526274814</v>
          </cell>
          <cell r="S238">
            <v>19.303950736871236</v>
          </cell>
          <cell r="T238">
            <v>13.312534554932471</v>
          </cell>
          <cell r="U238">
            <v>15.961800818553886</v>
          </cell>
          <cell r="V238">
            <v>18.982562130989976</v>
          </cell>
        </row>
        <row r="239">
          <cell r="A239">
            <v>2020</v>
          </cell>
          <cell r="B239">
            <v>6.9818604458096383</v>
          </cell>
          <cell r="C239">
            <v>1.0655888296895095</v>
          </cell>
          <cell r="D239">
            <v>1.7224276309856617</v>
          </cell>
          <cell r="E239">
            <v>-1.1964107676969093</v>
          </cell>
          <cell r="F239">
            <v>1.5769515353311134</v>
          </cell>
          <cell r="G239">
            <v>34.251593305140268</v>
          </cell>
          <cell r="H239">
            <v>6.0957222246155167</v>
          </cell>
          <cell r="I239">
            <v>2.28142015029474</v>
          </cell>
          <cell r="J239">
            <v>18.693278858712031</v>
          </cell>
          <cell r="K239">
            <v>18.778295605858855</v>
          </cell>
          <cell r="L239">
            <v>20.709578687654208</v>
          </cell>
          <cell r="M239">
            <v>21.896792189679218</v>
          </cell>
          <cell r="N239">
            <v>14.103663289166018</v>
          </cell>
          <cell r="O239">
            <v>24.158675323128239</v>
          </cell>
          <cell r="P239">
            <v>20.401535281960438</v>
          </cell>
          <cell r="Q239">
            <v>15.424070342553581</v>
          </cell>
          <cell r="R239">
            <v>16.607507798214478</v>
          </cell>
          <cell r="S239">
            <v>16.834793535550979</v>
          </cell>
          <cell r="T239">
            <v>10.636407688580197</v>
          </cell>
          <cell r="U239">
            <v>14.028954802259888</v>
          </cell>
          <cell r="V239">
            <v>16.781024694368014</v>
          </cell>
        </row>
        <row r="240">
          <cell r="A240">
            <v>2021</v>
          </cell>
          <cell r="B240">
            <v>8.090836012861736</v>
          </cell>
          <cell r="C240">
            <v>2.0346243084062108</v>
          </cell>
          <cell r="D240">
            <v>3.1471727680320374</v>
          </cell>
          <cell r="E240">
            <v>-0.15160564156751047</v>
          </cell>
          <cell r="F240">
            <v>2.4838061201697568</v>
          </cell>
          <cell r="G240">
            <v>35.088220995739086</v>
          </cell>
          <cell r="H240">
            <v>7.5136838613368715</v>
          </cell>
          <cell r="I240">
            <v>3.4424231873966407</v>
          </cell>
          <cell r="J240">
            <v>19.504774235313157</v>
          </cell>
          <cell r="K240">
            <v>19.536306552890036</v>
          </cell>
          <cell r="L240">
            <v>21.39228256925124</v>
          </cell>
          <cell r="M240">
            <v>22.617476619427389</v>
          </cell>
          <cell r="N240">
            <v>15.349378590470469</v>
          </cell>
          <cell r="O240">
            <v>25.562641196488318</v>
          </cell>
          <cell r="P240">
            <v>21.097139961359389</v>
          </cell>
          <cell r="Q240">
            <v>15.993705518400631</v>
          </cell>
          <cell r="R240">
            <v>17.444997924449979</v>
          </cell>
          <cell r="S240">
            <v>17.761803516587356</v>
          </cell>
          <cell r="T240">
            <v>10.883150571866524</v>
          </cell>
          <cell r="U240">
            <v>14.687874123482128</v>
          </cell>
          <cell r="V240">
            <v>17.638940317096978</v>
          </cell>
        </row>
        <row r="241">
          <cell r="A241">
            <v>2022</v>
          </cell>
          <cell r="B241">
            <v>8.6627929057005044</v>
          </cell>
          <cell r="C241">
            <v>3.0479494486432905</v>
          </cell>
          <cell r="D241">
            <v>3.5528631656501983</v>
          </cell>
          <cell r="E241">
            <v>0.49729729729729732</v>
          </cell>
          <cell r="F241">
            <v>3.0575689410980589</v>
          </cell>
          <cell r="G241">
            <v>35.282356119967581</v>
          </cell>
          <cell r="H241">
            <v>8.1758070789576038</v>
          </cell>
          <cell r="I241">
            <v>4.0218855906251276</v>
          </cell>
          <cell r="J241">
            <v>19.732011747430249</v>
          </cell>
          <cell r="K241">
            <v>19.734518662850881</v>
          </cell>
          <cell r="L241">
            <v>21.280564803122491</v>
          </cell>
          <cell r="M241">
            <v>22.76392072266415</v>
          </cell>
          <cell r="N241">
            <v>15.745885683949743</v>
          </cell>
          <cell r="O241">
            <v>25.701161848149152</v>
          </cell>
          <cell r="P241">
            <v>21.440859565991609</v>
          </cell>
          <cell r="Q241">
            <v>16.309114214396548</v>
          </cell>
          <cell r="R241">
            <v>17.583319651945491</v>
          </cell>
          <cell r="S241">
            <v>18.468726163234173</v>
          </cell>
          <cell r="T241">
            <v>10.932367871006271</v>
          </cell>
          <cell r="U241">
            <v>15.498531852419251</v>
          </cell>
          <cell r="V241">
            <v>17.900959888119001</v>
          </cell>
        </row>
      </sheetData>
      <sheetData sheetId="19">
        <row r="68">
          <cell r="A68">
            <v>2019</v>
          </cell>
          <cell r="B68">
            <v>77.70533537601662</v>
          </cell>
          <cell r="C68">
            <v>82.022574665204857</v>
          </cell>
          <cell r="D68">
            <v>90.793355225541589</v>
          </cell>
          <cell r="E68">
            <v>80.793161700766532</v>
          </cell>
          <cell r="F68">
            <v>86.135164840597241</v>
          </cell>
          <cell r="G68">
            <v>90.240864311899301</v>
          </cell>
          <cell r="H68">
            <v>85.851136100679142</v>
          </cell>
          <cell r="I68">
            <v>84.436510963049201</v>
          </cell>
          <cell r="J68">
            <v>92.114963774670215</v>
          </cell>
          <cell r="K68">
            <v>92.221671939240608</v>
          </cell>
          <cell r="L68">
            <v>94.724984065147382</v>
          </cell>
          <cell r="M68">
            <v>96.601245936241085</v>
          </cell>
          <cell r="N68">
            <v>106.42175787856803</v>
          </cell>
          <cell r="O68">
            <v>111.04413192574117</v>
          </cell>
          <cell r="P68">
            <v>92.945942005260591</v>
          </cell>
          <cell r="Q68">
            <v>87.920001863968452</v>
          </cell>
          <cell r="R68">
            <v>89.66323048699023</v>
          </cell>
          <cell r="S68">
            <v>83.660696761530915</v>
          </cell>
          <cell r="T68">
            <v>91.519211627198999</v>
          </cell>
          <cell r="U68">
            <v>84.420935995539566</v>
          </cell>
          <cell r="V68">
            <v>91.015218312995245</v>
          </cell>
        </row>
        <row r="69">
          <cell r="B69">
            <v>77.538725324059925</v>
          </cell>
          <cell r="C69">
            <v>82.000915443002825</v>
          </cell>
          <cell r="D69">
            <v>90.91819946047309</v>
          </cell>
          <cell r="E69">
            <v>81.160713629620332</v>
          </cell>
          <cell r="F69">
            <v>85.903613247569908</v>
          </cell>
          <cell r="G69">
            <v>90.315403914575185</v>
          </cell>
          <cell r="H69">
            <v>85.893870824300507</v>
          </cell>
          <cell r="I69">
            <v>84.45934112466486</v>
          </cell>
          <cell r="J69">
            <v>91.674867611084778</v>
          </cell>
          <cell r="K69">
            <v>91.752219475316124</v>
          </cell>
          <cell r="L69">
            <v>94.092253960111066</v>
          </cell>
          <cell r="M69">
            <v>96.198471405271917</v>
          </cell>
          <cell r="N69">
            <v>105.88751489977844</v>
          </cell>
          <cell r="O69">
            <v>110.5353215418136</v>
          </cell>
          <cell r="P69">
            <v>92.426925841185266</v>
          </cell>
          <cell r="Q69">
            <v>87.306413852015837</v>
          </cell>
          <cell r="R69">
            <v>89.365534819472032</v>
          </cell>
          <cell r="S69">
            <v>82.974946436926913</v>
          </cell>
          <cell r="T69">
            <v>90.703244856084268</v>
          </cell>
          <cell r="U69">
            <v>84.106395640116759</v>
          </cell>
          <cell r="V69">
            <v>90.647969201931161</v>
          </cell>
        </row>
        <row r="70">
          <cell r="B70">
            <v>78.574292369395451</v>
          </cell>
          <cell r="C70">
            <v>82.851550704786249</v>
          </cell>
          <cell r="D70">
            <v>91.555354161570563</v>
          </cell>
          <cell r="E70">
            <v>82.055434732312264</v>
          </cell>
          <cell r="F70">
            <v>86.296294727747821</v>
          </cell>
          <cell r="G70">
            <v>91.032879818594097</v>
          </cell>
          <cell r="H70">
            <v>86.646551198580468</v>
          </cell>
          <cell r="I70">
            <v>85.207712463663299</v>
          </cell>
          <cell r="J70">
            <v>92.097854145394734</v>
          </cell>
          <cell r="K70">
            <v>92.158783237952079</v>
          </cell>
          <cell r="L70">
            <v>94.373633510768045</v>
          </cell>
          <cell r="M70">
            <v>96.437300224362076</v>
          </cell>
          <cell r="N70">
            <v>106.9638850370312</v>
          </cell>
          <cell r="O70">
            <v>110.62237205047032</v>
          </cell>
          <cell r="P70">
            <v>93.046182370287411</v>
          </cell>
          <cell r="Q70">
            <v>87.476228518046582</v>
          </cell>
          <cell r="R70">
            <v>90.016332108261182</v>
          </cell>
          <cell r="S70">
            <v>83.426984583605673</v>
          </cell>
          <cell r="T70">
            <v>90.837093045924206</v>
          </cell>
          <cell r="U70">
            <v>84.529260383720413</v>
          </cell>
          <cell r="V70">
            <v>91.122134734115363</v>
          </cell>
        </row>
        <row r="71">
          <cell r="B71">
            <v>79.651737901885028</v>
          </cell>
          <cell r="C71">
            <v>86.361043929441678</v>
          </cell>
          <cell r="D71">
            <v>92.413629131078864</v>
          </cell>
          <cell r="E71">
            <v>83.342870667878728</v>
          </cell>
          <cell r="F71">
            <v>86.922036227304915</v>
          </cell>
          <cell r="G71">
            <v>95.178232566918524</v>
          </cell>
          <cell r="H71">
            <v>88.640739251821188</v>
          </cell>
          <cell r="I71">
            <v>86.502752053295396</v>
          </cell>
          <cell r="J71">
            <v>93.809987477907711</v>
          </cell>
          <cell r="K71">
            <v>93.73231279660385</v>
          </cell>
          <cell r="L71">
            <v>95.743572849733184</v>
          </cell>
          <cell r="M71">
            <v>98.877810779905602</v>
          </cell>
          <cell r="N71">
            <v>105.68966384923419</v>
          </cell>
          <cell r="O71">
            <v>114.50467419213768</v>
          </cell>
          <cell r="P71">
            <v>95.355318148258817</v>
          </cell>
          <cell r="Q71">
            <v>89.260443358866496</v>
          </cell>
          <cell r="R71">
            <v>90.981010897523589</v>
          </cell>
          <cell r="S71">
            <v>84.825301578762236</v>
          </cell>
          <cell r="T71">
            <v>88.639572561886084</v>
          </cell>
          <cell r="U71">
            <v>85.415620313361586</v>
          </cell>
          <cell r="V71">
            <v>92.779024175715762</v>
          </cell>
        </row>
        <row r="72">
          <cell r="B72">
            <v>80.058508962452208</v>
          </cell>
          <cell r="C72">
            <v>86.788790765911045</v>
          </cell>
          <cell r="D72">
            <v>92.776434714865118</v>
          </cell>
          <cell r="E72">
            <v>83.876347819915537</v>
          </cell>
          <cell r="F72">
            <v>87.497147389572987</v>
          </cell>
          <cell r="G72">
            <v>95.814484433514721</v>
          </cell>
          <cell r="H72">
            <v>89.159287366160314</v>
          </cell>
          <cell r="I72">
            <v>86.953594010197861</v>
          </cell>
          <cell r="J72">
            <v>94.485876724393989</v>
          </cell>
          <cell r="K72">
            <v>94.409821734992519</v>
          </cell>
          <cell r="L72">
            <v>96.507339238333415</v>
          </cell>
          <cell r="M72">
            <v>99.727097895370051</v>
          </cell>
          <cell r="N72">
            <v>105.71163206115213</v>
          </cell>
          <cell r="O72">
            <v>115.43142270202323</v>
          </cell>
          <cell r="P72">
            <v>96.158678055856782</v>
          </cell>
          <cell r="Q72">
            <v>89.893166398020767</v>
          </cell>
          <cell r="R72">
            <v>91.522997635741774</v>
          </cell>
          <cell r="S72">
            <v>85.30570320874115</v>
          </cell>
          <cell r="T72">
            <v>89.225846116117125</v>
          </cell>
          <cell r="U72">
            <v>85.705994832795682</v>
          </cell>
          <cell r="V72">
            <v>93.428133337911206</v>
          </cell>
        </row>
        <row r="91">
          <cell r="A91">
            <v>2020</v>
          </cell>
        </row>
        <row r="92">
          <cell r="A92">
            <v>2021</v>
          </cell>
        </row>
        <row r="93">
          <cell r="A93">
            <v>2022</v>
          </cell>
        </row>
        <row r="94">
          <cell r="A94">
            <v>2023</v>
          </cell>
        </row>
      </sheetData>
      <sheetData sheetId="20">
        <row r="31">
          <cell r="B31">
            <v>432.94899660861006</v>
          </cell>
          <cell r="C31">
            <v>207.47525885922889</v>
          </cell>
          <cell r="D31">
            <v>391.4196469935294</v>
          </cell>
          <cell r="E31">
            <v>324.7044053014539</v>
          </cell>
          <cell r="F31">
            <v>546.56163033365999</v>
          </cell>
          <cell r="G31">
            <v>88.269051837801115</v>
          </cell>
          <cell r="H31">
            <v>253.8810444035513</v>
          </cell>
          <cell r="I31">
            <v>382.42951323528524</v>
          </cell>
          <cell r="J31">
            <v>129.70289594551539</v>
          </cell>
          <cell r="K31">
            <v>130.85676626023002</v>
          </cell>
          <cell r="L31">
            <v>141.90065483113275</v>
          </cell>
          <cell r="M31">
            <v>184.62363627947539</v>
          </cell>
          <cell r="N31">
            <v>94.165398185803852</v>
          </cell>
          <cell r="O31">
            <v>121.50713439869678</v>
          </cell>
          <cell r="P31">
            <v>111.19324771204708</v>
          </cell>
          <cell r="Q31">
            <v>146.17079022434689</v>
          </cell>
          <cell r="R31">
            <v>95.744676608056693</v>
          </cell>
          <cell r="S31">
            <v>116.01117736405897</v>
          </cell>
          <cell r="T31">
            <v>99.035417479167208</v>
          </cell>
          <cell r="U31">
            <v>123.23133733231133</v>
          </cell>
          <cell r="V31">
            <v>138.36640041226488</v>
          </cell>
        </row>
        <row r="35">
          <cell r="B35">
            <v>592.16405929466214</v>
          </cell>
          <cell r="C35">
            <v>251.90721081082975</v>
          </cell>
          <cell r="D35">
            <v>399.4678076174709</v>
          </cell>
          <cell r="E35">
            <v>315.4388143741507</v>
          </cell>
          <cell r="F35">
            <v>554.30704691529172</v>
          </cell>
          <cell r="G35">
            <v>84.617323908756575</v>
          </cell>
          <cell r="H35">
            <v>268.96098726746214</v>
          </cell>
          <cell r="I35">
            <v>411.78739303237359</v>
          </cell>
          <cell r="J35">
            <v>129.01630103846128</v>
          </cell>
          <cell r="K35">
            <v>130.24748776161712</v>
          </cell>
          <cell r="L35">
            <v>148.37783613515927</v>
          </cell>
          <cell r="M35">
            <v>189.84619765131569</v>
          </cell>
          <cell r="N35">
            <v>117.88657044203445</v>
          </cell>
          <cell r="O35">
            <v>134.24994592719108</v>
          </cell>
          <cell r="P35">
            <v>106.82295681471363</v>
          </cell>
          <cell r="Q35">
            <v>135.82607708081267</v>
          </cell>
          <cell r="R35">
            <v>89.523192864456703</v>
          </cell>
          <cell r="S35">
            <v>110.4226949358833</v>
          </cell>
          <cell r="T35">
            <v>96.91549727396405</v>
          </cell>
          <cell r="U35">
            <v>121.09543662418847</v>
          </cell>
          <cell r="V35">
            <v>138.66271579489822</v>
          </cell>
        </row>
        <row r="66">
          <cell r="A66">
            <v>2019</v>
          </cell>
          <cell r="B66">
            <v>-0.10941535460000296</v>
          </cell>
          <cell r="C66">
            <v>7.9954000546000259</v>
          </cell>
          <cell r="D66">
            <v>-0.29998554109998565</v>
          </cell>
          <cell r="E66">
            <v>3.716941197299974</v>
          </cell>
          <cell r="F66">
            <v>-3.0344034806000053</v>
          </cell>
          <cell r="G66">
            <v>-1.805863388400013</v>
          </cell>
          <cell r="H66">
            <v>9.6114055300006385E-2</v>
          </cell>
          <cell r="I66">
            <v>0.43462613810001471</v>
          </cell>
          <cell r="J66">
            <v>-1.2957558470999828</v>
          </cell>
          <cell r="K66">
            <v>-1.2868075159999819</v>
          </cell>
          <cell r="L66">
            <v>-4.1528184619000115</v>
          </cell>
          <cell r="M66">
            <v>1.107244353699997</v>
          </cell>
          <cell r="N66">
            <v>-6.3038951986000171</v>
          </cell>
          <cell r="O66">
            <v>7.7481316533999802</v>
          </cell>
          <cell r="P66">
            <v>-0.55560890590001577</v>
          </cell>
          <cell r="Q66">
            <v>1.5694411216000219</v>
          </cell>
          <cell r="R66">
            <v>-2.636765322499997</v>
          </cell>
          <cell r="S66">
            <v>-2.1004290074999972</v>
          </cell>
          <cell r="T66">
            <v>-9.8545717369999579</v>
          </cell>
          <cell r="U66">
            <v>2.6258756477999867</v>
          </cell>
          <cell r="V66">
            <v>-1.1413843888070545</v>
          </cell>
        </row>
        <row r="67">
          <cell r="A67">
            <v>2020</v>
          </cell>
          <cell r="B67">
            <v>-4.4324849852000057</v>
          </cell>
          <cell r="C67">
            <v>-8.881986381799976</v>
          </cell>
          <cell r="D67">
            <v>-7.5709331692999911</v>
          </cell>
          <cell r="E67">
            <v>-3.7279178479999899</v>
          </cell>
          <cell r="F67">
            <v>-6.4362262596999642</v>
          </cell>
          <cell r="G67">
            <v>-11.045401858200037</v>
          </cell>
          <cell r="H67">
            <v>-6.9744098206000018</v>
          </cell>
          <cell r="I67">
            <v>-6.2694842771000054</v>
          </cell>
          <cell r="J67">
            <v>-8.0570169894000401</v>
          </cell>
          <cell r="K67">
            <v>-8.0050575480000248</v>
          </cell>
          <cell r="L67">
            <v>-8.0582124708999885</v>
          </cell>
          <cell r="M67">
            <v>-7.551394780400031</v>
          </cell>
          <cell r="N67">
            <v>-10.665724751800013</v>
          </cell>
          <cell r="O67">
            <v>-16.789939369500019</v>
          </cell>
          <cell r="P67">
            <v>-8.6018709060000162</v>
          </cell>
          <cell r="Q67">
            <v>-9.6287243087000149</v>
          </cell>
          <cell r="R67">
            <v>-6.907914890699999</v>
          </cell>
          <cell r="S67">
            <v>-8.205874476299968</v>
          </cell>
          <cell r="T67">
            <v>-11.374844636000049</v>
          </cell>
          <cell r="U67">
            <v>0.14336744430001147</v>
          </cell>
          <cell r="V67">
            <v>-7.8957169459962842</v>
          </cell>
        </row>
        <row r="68">
          <cell r="A68">
            <v>2021</v>
          </cell>
          <cell r="B68">
            <v>10.613909856399999</v>
          </cell>
          <cell r="C68">
            <v>14.839940075300007</v>
          </cell>
          <cell r="D68">
            <v>9.0928589131999473</v>
          </cell>
          <cell r="E68">
            <v>6.7524043404999929</v>
          </cell>
          <cell r="F68">
            <v>10.278093826000017</v>
          </cell>
          <cell r="G68">
            <v>4.3018744298999962</v>
          </cell>
          <cell r="H68">
            <v>8.8378597602999776</v>
          </cell>
          <cell r="I68">
            <v>9.5847723619999954</v>
          </cell>
          <cell r="J68">
            <v>9.3814750474999755</v>
          </cell>
          <cell r="K68">
            <v>9.4669205569999519</v>
          </cell>
          <cell r="L68">
            <v>11.758426952000008</v>
          </cell>
          <cell r="M68">
            <v>9.1338427961000264</v>
          </cell>
          <cell r="N68">
            <v>25.167900543399966</v>
          </cell>
          <cell r="O68">
            <v>11.939598455000038</v>
          </cell>
          <cell r="P68">
            <v>9.8639054718000096</v>
          </cell>
          <cell r="Q68">
            <v>4.4485139808000156</v>
          </cell>
          <cell r="R68">
            <v>7.0160955432000378</v>
          </cell>
          <cell r="S68">
            <v>18.649349112500019</v>
          </cell>
          <cell r="T68">
            <v>13.400127934800011</v>
          </cell>
          <cell r="U68">
            <v>1.8740084610999759</v>
          </cell>
          <cell r="V68">
            <v>9.3914274160938049</v>
          </cell>
        </row>
        <row r="69">
          <cell r="A69">
            <v>2022</v>
          </cell>
          <cell r="B69">
            <v>10.122812174800004</v>
          </cell>
          <cell r="C69">
            <v>-2.7605615143000222</v>
          </cell>
          <cell r="D69">
            <v>1.7872472259000034</v>
          </cell>
          <cell r="E69">
            <v>2.7651334263999843</v>
          </cell>
          <cell r="F69">
            <v>0.72337220809998826</v>
          </cell>
          <cell r="G69">
            <v>2.3226181183999728</v>
          </cell>
          <cell r="H69">
            <v>2.5983849612999848</v>
          </cell>
          <cell r="I69">
            <v>2.6407149343000071</v>
          </cell>
          <cell r="J69">
            <v>-0.59216939690000459</v>
          </cell>
          <cell r="K69">
            <v>-0.63845035609999456</v>
          </cell>
          <cell r="L69">
            <v>2.238788974100018</v>
          </cell>
          <cell r="M69">
            <v>0.19980233529999225</v>
          </cell>
          <cell r="N69">
            <v>6.2960862784999989</v>
          </cell>
          <cell r="O69">
            <v>12.317687265200064</v>
          </cell>
          <cell r="P69">
            <v>-4.6175419753000142</v>
          </cell>
          <cell r="Q69">
            <v>-2.7260278732999979</v>
          </cell>
          <cell r="R69">
            <v>-3.5617915892000127</v>
          </cell>
          <cell r="S69">
            <v>-1.6541433278999875</v>
          </cell>
          <cell r="T69">
            <v>-3.387935991900008</v>
          </cell>
          <cell r="U69">
            <v>-3.6107586913999938</v>
          </cell>
          <cell r="V69">
            <v>-0.28647999260695656</v>
          </cell>
        </row>
        <row r="70">
          <cell r="A70">
            <v>2023</v>
          </cell>
          <cell r="B70">
            <v>17.491913549999992</v>
          </cell>
          <cell r="C70">
            <v>19.325878702800054</v>
          </cell>
          <cell r="D70">
            <v>-0.56462765949999039</v>
          </cell>
          <cell r="E70">
            <v>-8.0179402504000024</v>
          </cell>
          <cell r="F70">
            <v>-2.4147853989000083</v>
          </cell>
          <cell r="G70">
            <v>0.97611688350001202</v>
          </cell>
          <cell r="H70">
            <v>1.9849441936999881</v>
          </cell>
          <cell r="I70">
            <v>2.1340987400000131</v>
          </cell>
          <cell r="J70">
            <v>-0.50254975039997873</v>
          </cell>
          <cell r="K70">
            <v>-0.52637097270000766</v>
          </cell>
          <cell r="L70">
            <v>-0.46502452860001142</v>
          </cell>
          <cell r="M70">
            <v>1.7156847212999935</v>
          </cell>
          <cell r="N70">
            <v>5.3281910405000019</v>
          </cell>
          <cell r="O70">
            <v>5.609893658399983</v>
          </cell>
          <cell r="P70">
            <v>0.30563469800000576</v>
          </cell>
          <cell r="Q70">
            <v>1.2029644192000006</v>
          </cell>
          <cell r="R70">
            <v>-2.6782447451000024</v>
          </cell>
          <cell r="S70">
            <v>-11.136750323300021</v>
          </cell>
          <cell r="T70">
            <v>0.7861318358999938</v>
          </cell>
          <cell r="U70">
            <v>-7.078674789998729E-2</v>
          </cell>
          <cell r="V70">
            <v>-0.2502316960148363</v>
          </cell>
        </row>
      </sheetData>
      <sheetData sheetId="21"/>
      <sheetData sheetId="22"/>
      <sheetData sheetId="23"/>
      <sheetData sheetId="24">
        <row r="131">
          <cell r="A131">
            <v>2019</v>
          </cell>
          <cell r="B131">
            <v>11.519645347978413</v>
          </cell>
          <cell r="C131">
            <v>11.052943630158012</v>
          </cell>
          <cell r="D131">
            <v>17.669620120612102</v>
          </cell>
          <cell r="E131">
            <v>16.164361214286711</v>
          </cell>
          <cell r="F131">
            <v>21.153621735578771</v>
          </cell>
          <cell r="G131">
            <v>5.5490211882423859</v>
          </cell>
          <cell r="H131">
            <v>13.344447080761942</v>
          </cell>
          <cell r="I131">
            <v>16.029275606597814</v>
          </cell>
          <cell r="J131">
            <v>17.327248779739822</v>
          </cell>
          <cell r="K131">
            <v>17.98347746493981</v>
          </cell>
          <cell r="L131">
            <v>24.787976375440739</v>
          </cell>
          <cell r="M131">
            <v>20.397572068310762</v>
          </cell>
          <cell r="N131">
            <v>13.768831387964786</v>
          </cell>
          <cell r="O131">
            <v>8.1097427214613003</v>
          </cell>
          <cell r="P131">
            <v>14.285354266852531</v>
          </cell>
          <cell r="Q131">
            <v>16.358268285631684</v>
          </cell>
          <cell r="R131">
            <v>15.902368473126883</v>
          </cell>
          <cell r="S131">
            <v>18.048236417684013</v>
          </cell>
          <cell r="T131">
            <v>19.554073827673136</v>
          </cell>
          <cell r="U131">
            <v>12.070867756203089</v>
          </cell>
          <cell r="V131">
            <v>17.154783991518684</v>
          </cell>
        </row>
        <row r="132">
          <cell r="A132">
            <v>2020</v>
          </cell>
          <cell r="B132">
            <v>11.290133051313688</v>
          </cell>
          <cell r="C132">
            <v>11.083657180951676</v>
          </cell>
          <cell r="D132">
            <v>17.345697144657958</v>
          </cell>
          <cell r="E132">
            <v>15.928920436883388</v>
          </cell>
          <cell r="F132">
            <v>20.730300289999686</v>
          </cell>
          <cell r="G132">
            <v>5.3486683863349285</v>
          </cell>
          <cell r="H132">
            <v>13.074876325947274</v>
          </cell>
          <cell r="I132">
            <v>15.755384872405997</v>
          </cell>
          <cell r="J132">
            <v>17.024581745079693</v>
          </cell>
          <cell r="K132">
            <v>17.678523824567353</v>
          </cell>
          <cell r="L132">
            <v>24.276274279182605</v>
          </cell>
          <cell r="M132">
            <v>20.155963778002167</v>
          </cell>
          <cell r="N132">
            <v>13.252254865398694</v>
          </cell>
          <cell r="O132">
            <v>8.105174639939781</v>
          </cell>
          <cell r="P132">
            <v>13.930412996270391</v>
          </cell>
          <cell r="Q132">
            <v>16.124971353177468</v>
          </cell>
          <cell r="R132">
            <v>15.648834556058699</v>
          </cell>
          <cell r="S132">
            <v>17.77585409468313</v>
          </cell>
          <cell r="T132">
            <v>18.643680828920907</v>
          </cell>
          <cell r="U132">
            <v>12.012570701456328</v>
          </cell>
          <cell r="V132">
            <v>16.856284092174107</v>
          </cell>
        </row>
        <row r="133">
          <cell r="A133">
            <v>2021</v>
          </cell>
          <cell r="B133">
            <v>11.213584519227373</v>
          </cell>
          <cell r="C133">
            <v>10.944376879226404</v>
          </cell>
          <cell r="D133">
            <v>17.136413784310029</v>
          </cell>
          <cell r="E133">
            <v>15.774766174444741</v>
          </cell>
          <cell r="F133">
            <v>20.383833565463028</v>
          </cell>
          <cell r="G133">
            <v>5.1296102733997397</v>
          </cell>
          <cell r="H133">
            <v>12.84681134758015</v>
          </cell>
          <cell r="I133">
            <v>15.551331034655266</v>
          </cell>
          <cell r="J133">
            <v>16.743803809046927</v>
          </cell>
          <cell r="K133">
            <v>17.400154852463924</v>
          </cell>
          <cell r="L133">
            <v>23.856869502423052</v>
          </cell>
          <cell r="M133">
            <v>19.863224211075746</v>
          </cell>
          <cell r="N133">
            <v>12.921297863374804</v>
          </cell>
          <cell r="O133">
            <v>7.8976237963864122</v>
          </cell>
          <cell r="P133">
            <v>13.631362375755959</v>
          </cell>
          <cell r="Q133">
            <v>16.043501033328013</v>
          </cell>
          <cell r="R133">
            <v>15.346284780281271</v>
          </cell>
          <cell r="S133">
            <v>17.712796911849995</v>
          </cell>
          <cell r="T133">
            <v>18.234042960890644</v>
          </cell>
          <cell r="U133">
            <v>11.877084660027236</v>
          </cell>
          <cell r="V133">
            <v>16.585897207896142</v>
          </cell>
        </row>
        <row r="134">
          <cell r="A134">
            <v>2022</v>
          </cell>
          <cell r="B134">
            <v>11.340897658040356</v>
          </cell>
          <cell r="C134">
            <v>10.686404516510208</v>
          </cell>
          <cell r="D134">
            <v>17.087024162410479</v>
          </cell>
          <cell r="E134">
            <v>15.630167792082977</v>
          </cell>
          <cell r="F134">
            <v>20.446288556475988</v>
          </cell>
          <cell r="G134">
            <v>5.0100684170483838</v>
          </cell>
          <cell r="H134">
            <v>12.731251677424869</v>
          </cell>
          <cell r="I134">
            <v>15.509591823362598</v>
          </cell>
          <cell r="J134">
            <v>16.553192876704205</v>
          </cell>
          <cell r="K134">
            <v>17.21859971997252</v>
          </cell>
          <cell r="L134">
            <v>23.709403551260362</v>
          </cell>
          <cell r="M134">
            <v>19.737527473062684</v>
          </cell>
          <cell r="N134">
            <v>12.719006859021597</v>
          </cell>
          <cell r="O134">
            <v>7.7225187315133361</v>
          </cell>
          <cell r="P134">
            <v>13.349397644538049</v>
          </cell>
          <cell r="Q134">
            <v>15.88182974352676</v>
          </cell>
          <cell r="R134">
            <v>15.118027154915067</v>
          </cell>
          <cell r="S134">
            <v>17.575219745131264</v>
          </cell>
          <cell r="T134">
            <v>17.915764222331727</v>
          </cell>
          <cell r="U134">
            <v>11.821059549729402</v>
          </cell>
          <cell r="V134">
            <v>16.415913676638301</v>
          </cell>
        </row>
        <row r="135">
          <cell r="A135">
            <v>2023</v>
          </cell>
          <cell r="B135">
            <v>11.534607217204835</v>
          </cell>
          <cell r="C135">
            <v>10.508438901824594</v>
          </cell>
          <cell r="D135">
            <v>16.99096869069113</v>
          </cell>
          <cell r="E135">
            <v>15.409340996955907</v>
          </cell>
          <cell r="F135">
            <v>20.430008791638173</v>
          </cell>
          <cell r="G135">
            <v>4.9938833652164627</v>
          </cell>
          <cell r="H135">
            <v>12.653723147827407</v>
          </cell>
          <cell r="I135">
            <v>15.451077803006591</v>
          </cell>
          <cell r="J135">
            <v>16.457487070471288</v>
          </cell>
          <cell r="K135">
            <v>17.123474597746565</v>
          </cell>
          <cell r="L135">
            <v>23.661225502079699</v>
          </cell>
          <cell r="M135">
            <v>19.660171683647761</v>
          </cell>
          <cell r="N135">
            <v>12.670888123893329</v>
          </cell>
          <cell r="O135">
            <v>7.8537425992594985</v>
          </cell>
          <cell r="P135">
            <v>13.058264360081992</v>
          </cell>
          <cell r="Q135">
            <v>15.769568035380685</v>
          </cell>
          <cell r="R135">
            <v>15.011696308870492</v>
          </cell>
          <cell r="S135">
            <v>17.43110487679068</v>
          </cell>
          <cell r="T135">
            <v>17.931206923207593</v>
          </cell>
          <cell r="U135">
            <v>11.824991756976596</v>
          </cell>
          <cell r="V135">
            <v>16.325953018526985</v>
          </cell>
        </row>
      </sheetData>
      <sheetData sheetId="25">
        <row r="105">
          <cell r="A105">
            <v>2019</v>
          </cell>
          <cell r="B105">
            <v>8.5305415926260402</v>
          </cell>
          <cell r="C105">
            <v>6.6771779137885359</v>
          </cell>
          <cell r="D105">
            <v>7.6221985336803302</v>
          </cell>
          <cell r="E105">
            <v>7.7783900893068525</v>
          </cell>
          <cell r="F105">
            <v>7.1096516484000007</v>
          </cell>
          <cell r="G105">
            <v>4.3555084072934163</v>
          </cell>
          <cell r="H105">
            <v>6.7763979217795116</v>
          </cell>
          <cell r="I105">
            <v>7.610178309920494</v>
          </cell>
          <cell r="J105">
            <v>5.3341142794702101</v>
          </cell>
          <cell r="K105">
            <v>5.3886376990457627</v>
          </cell>
          <cell r="L105">
            <v>5.2780838227131772</v>
          </cell>
          <cell r="M105">
            <v>5.7975746805473847</v>
          </cell>
          <cell r="N105">
            <v>3.5871699162948087</v>
          </cell>
          <cell r="O105">
            <v>3.1898738479316071</v>
          </cell>
          <cell r="P105">
            <v>5.3793209291868376</v>
          </cell>
          <cell r="Q105">
            <v>6.1026308181555358</v>
          </cell>
          <cell r="R105">
            <v>4.9015406834289772</v>
          </cell>
          <cell r="S105">
            <v>6.102328145665262</v>
          </cell>
          <cell r="T105">
            <v>5.170889778008676</v>
          </cell>
          <cell r="U105">
            <v>6.5086945787728698</v>
          </cell>
          <cell r="V105">
            <v>5.6365403304178816</v>
          </cell>
        </row>
        <row r="106">
          <cell r="A106">
            <v>2020</v>
          </cell>
          <cell r="B106">
            <v>8.6514511370697385</v>
          </cell>
          <cell r="C106">
            <v>6.7846627178861763</v>
          </cell>
          <cell r="D106">
            <v>7.6553241488248327</v>
          </cell>
          <cell r="E106">
            <v>7.89082140475091</v>
          </cell>
          <cell r="F106">
            <v>7.1523511802675461</v>
          </cell>
          <cell r="G106">
            <v>4.3925102478354923</v>
          </cell>
          <cell r="H106">
            <v>6.8371790660669065</v>
          </cell>
          <cell r="I106">
            <v>7.6853254933631971</v>
          </cell>
          <cell r="J106">
            <v>5.4833704854527925</v>
          </cell>
          <cell r="K106">
            <v>5.5444671543214072</v>
          </cell>
          <cell r="L106">
            <v>5.4448797513705198</v>
          </cell>
          <cell r="M106">
            <v>5.9503198332540679</v>
          </cell>
          <cell r="N106">
            <v>3.7263406032311681</v>
          </cell>
          <cell r="O106">
            <v>3.3400096392551317</v>
          </cell>
          <cell r="P106">
            <v>5.5341728517659279</v>
          </cell>
          <cell r="Q106">
            <v>6.2591393388738661</v>
          </cell>
          <cell r="R106">
            <v>5.0610262790060956</v>
          </cell>
          <cell r="S106">
            <v>6.2436652428663653</v>
          </cell>
          <cell r="T106">
            <v>5.2422093649341033</v>
          </cell>
          <cell r="U106">
            <v>6.6770839887856486</v>
          </cell>
          <cell r="V106">
            <v>5.7753534453968607</v>
          </cell>
        </row>
        <row r="107">
          <cell r="A107">
            <v>2021</v>
          </cell>
          <cell r="B107">
            <v>8.6577033087326534</v>
          </cell>
          <cell r="C107">
            <v>7.0075915134564823</v>
          </cell>
          <cell r="D107">
            <v>7.5688049954521759</v>
          </cell>
          <cell r="E107">
            <v>7.841010706431109</v>
          </cell>
          <cell r="F107">
            <v>7.0618466138019507</v>
          </cell>
          <cell r="G107">
            <v>4.4108306036791172</v>
          </cell>
          <cell r="H107">
            <v>6.819181676320059</v>
          </cell>
          <cell r="I107">
            <v>7.6631966017750939</v>
          </cell>
          <cell r="J107">
            <v>5.5436198759927775</v>
          </cell>
          <cell r="K107">
            <v>5.607637013176916</v>
          </cell>
          <cell r="L107">
            <v>5.5331009414235064</v>
          </cell>
          <cell r="M107">
            <v>6.0201741622291074</v>
          </cell>
          <cell r="N107">
            <v>3.7381154684848363</v>
          </cell>
          <cell r="O107">
            <v>3.3281085840104101</v>
          </cell>
          <cell r="P107">
            <v>5.5796279792294525</v>
          </cell>
          <cell r="Q107">
            <v>6.3565152842945061</v>
          </cell>
          <cell r="R107">
            <v>5.1142098770047477</v>
          </cell>
          <cell r="S107">
            <v>6.3007409149247087</v>
          </cell>
          <cell r="T107">
            <v>5.2834997221530271</v>
          </cell>
          <cell r="U107">
            <v>6.7016763392345604</v>
          </cell>
          <cell r="V107">
            <v>5.8242930819847061</v>
          </cell>
        </row>
        <row r="108">
          <cell r="A108">
            <v>2022</v>
          </cell>
          <cell r="B108">
            <v>8.4839269744564323</v>
          </cell>
          <cell r="C108">
            <v>6.9068469769579215</v>
          </cell>
          <cell r="D108">
            <v>7.4094615552817062</v>
          </cell>
          <cell r="E108">
            <v>7.7185765569599383</v>
          </cell>
          <cell r="F108">
            <v>6.9089145490225548</v>
          </cell>
          <cell r="G108">
            <v>4.326314940826621</v>
          </cell>
          <cell r="H108">
            <v>6.6723286844219603</v>
          </cell>
          <cell r="I108">
            <v>7.5165029446291678</v>
          </cell>
          <cell r="J108">
            <v>5.5133157673527569</v>
          </cell>
          <cell r="K108">
            <v>5.5817407831009787</v>
          </cell>
          <cell r="L108">
            <v>5.4800409570467838</v>
          </cell>
          <cell r="M108">
            <v>5.9788356804527139</v>
          </cell>
          <cell r="N108">
            <v>3.7372031063998641</v>
          </cell>
          <cell r="O108">
            <v>3.2553165582267023</v>
          </cell>
          <cell r="P108">
            <v>5.5291751611349342</v>
          </cell>
          <cell r="Q108">
            <v>6.4779149777856881</v>
          </cell>
          <cell r="R108">
            <v>5.0823246998355422</v>
          </cell>
          <cell r="S108">
            <v>6.2822933990840877</v>
          </cell>
          <cell r="T108">
            <v>5.1694303427569537</v>
          </cell>
          <cell r="U108">
            <v>6.6307694732679678</v>
          </cell>
          <cell r="V108">
            <v>5.7768225282919552</v>
          </cell>
        </row>
        <row r="109">
          <cell r="A109">
            <v>2023</v>
          </cell>
          <cell r="B109">
            <v>8.364988886093121</v>
          </cell>
          <cell r="C109">
            <v>6.8912217004091199</v>
          </cell>
          <cell r="D109">
            <v>7.3409704230394643</v>
          </cell>
          <cell r="E109">
            <v>7.6683569346315554</v>
          </cell>
          <cell r="F109">
            <v>6.8647064569698157</v>
          </cell>
          <cell r="G109">
            <v>4.2840618103961807</v>
          </cell>
          <cell r="H109">
            <v>6.6051918460736356</v>
          </cell>
          <cell r="I109">
            <v>7.4528628280853937</v>
          </cell>
          <cell r="J109">
            <v>5.5111426643255195</v>
          </cell>
          <cell r="K109">
            <v>5.5824309402191323</v>
          </cell>
          <cell r="L109">
            <v>5.4711304658841104</v>
          </cell>
          <cell r="M109">
            <v>5.9597145358872536</v>
          </cell>
          <cell r="N109">
            <v>3.7359447046028569</v>
          </cell>
          <cell r="O109">
            <v>3.2373719127571294</v>
          </cell>
          <cell r="P109">
            <v>5.5011660332847736</v>
          </cell>
          <cell r="Q109">
            <v>6.5073725647184419</v>
          </cell>
          <cell r="R109">
            <v>5.1084703935679858</v>
          </cell>
          <cell r="S109">
            <v>6.3133179914651558</v>
          </cell>
          <cell r="T109">
            <v>5.1204480081844714</v>
          </cell>
          <cell r="U109">
            <v>6.6117222605231394</v>
          </cell>
          <cell r="V109">
            <v>5.764918468203688</v>
          </cell>
        </row>
      </sheetData>
      <sheetData sheetId="26">
        <row r="103">
          <cell r="A103">
            <v>2019</v>
          </cell>
          <cell r="B103">
            <v>25.078079876310504</v>
          </cell>
          <cell r="C103">
            <v>25.638873075379287</v>
          </cell>
          <cell r="D103">
            <v>23.625234827818669</v>
          </cell>
          <cell r="E103">
            <v>23.38520518294078</v>
          </cell>
          <cell r="F103">
            <v>21.461052687964276</v>
          </cell>
          <cell r="G103">
            <v>26.274366527007636</v>
          </cell>
          <cell r="H103">
            <v>24.387203520922228</v>
          </cell>
          <cell r="I103">
            <v>23.737244283095048</v>
          </cell>
          <cell r="J103">
            <v>25.932159570780183</v>
          </cell>
          <cell r="K103">
            <v>25.913093372644099</v>
          </cell>
          <cell r="L103">
            <v>24.402100832621816</v>
          </cell>
          <cell r="M103">
            <v>25.434003070283257</v>
          </cell>
          <cell r="N103">
            <v>28.848306856711581</v>
          </cell>
          <cell r="O103">
            <v>32.500610213899286</v>
          </cell>
          <cell r="P103">
            <v>27.637183670337279</v>
          </cell>
          <cell r="Q103">
            <v>25.392599017056956</v>
          </cell>
          <cell r="R103">
            <v>25.958459254409092</v>
          </cell>
          <cell r="S103">
            <v>24.836241926954269</v>
          </cell>
          <cell r="T103">
            <v>24.213107187106974</v>
          </cell>
          <cell r="U103">
            <v>27.492499382794399</v>
          </cell>
          <cell r="V103">
            <v>25.640515946638399</v>
          </cell>
        </row>
        <row r="104">
          <cell r="A104">
            <v>2020</v>
          </cell>
          <cell r="B104">
            <v>24.890637268255166</v>
          </cell>
          <cell r="C104">
            <v>25.269902409214644</v>
          </cell>
          <cell r="D104">
            <v>23.585265361226643</v>
          </cell>
          <cell r="E104">
            <v>23.233749915747943</v>
          </cell>
          <cell r="F104">
            <v>21.327937416196324</v>
          </cell>
          <cell r="G104">
            <v>25.859535689569231</v>
          </cell>
          <cell r="H104">
            <v>24.180292055878173</v>
          </cell>
          <cell r="I104">
            <v>23.597700059018049</v>
          </cell>
          <cell r="J104">
            <v>25.707838675824796</v>
          </cell>
          <cell r="K104">
            <v>25.699342461646761</v>
          </cell>
          <cell r="L104">
            <v>24.30681567656486</v>
          </cell>
          <cell r="M104">
            <v>25.336005183347375</v>
          </cell>
          <cell r="N104">
            <v>28.434094393568969</v>
          </cell>
          <cell r="O104">
            <v>32.108699234352258</v>
          </cell>
          <cell r="P104">
            <v>27.456932590265353</v>
          </cell>
          <cell r="Q104">
            <v>25.150415564234869</v>
          </cell>
          <cell r="R104">
            <v>25.647963691854414</v>
          </cell>
          <cell r="S104">
            <v>24.502506696478257</v>
          </cell>
          <cell r="T104">
            <v>24.133607560136149</v>
          </cell>
          <cell r="U104">
            <v>27.054764351783877</v>
          </cell>
          <cell r="V104">
            <v>25.428030724702218</v>
          </cell>
        </row>
        <row r="105">
          <cell r="A105">
            <v>2021</v>
          </cell>
          <cell r="B105">
            <v>24.820615134715212</v>
          </cell>
          <cell r="C105">
            <v>25.049221371384654</v>
          </cell>
          <cell r="D105">
            <v>23.446573899823292</v>
          </cell>
          <cell r="E105">
            <v>23.076628722881473</v>
          </cell>
          <cell r="F105">
            <v>21.315002448894663</v>
          </cell>
          <cell r="G105">
            <v>25.807806795090553</v>
          </cell>
          <cell r="H105">
            <v>24.088055638740514</v>
          </cell>
          <cell r="I105">
            <v>23.485362924826379</v>
          </cell>
          <cell r="J105">
            <v>25.492536072814566</v>
          </cell>
          <cell r="K105">
            <v>25.474719229407437</v>
          </cell>
          <cell r="L105">
            <v>24.108173713877594</v>
          </cell>
          <cell r="M105">
            <v>25.14967777867524</v>
          </cell>
          <cell r="N105">
            <v>28.381032644611924</v>
          </cell>
          <cell r="O105">
            <v>31.892839514577975</v>
          </cell>
          <cell r="P105">
            <v>27.157282693802475</v>
          </cell>
          <cell r="Q105">
            <v>24.895082786438014</v>
          </cell>
          <cell r="R105">
            <v>25.4401513044353</v>
          </cell>
          <cell r="S105">
            <v>24.051625932318771</v>
          </cell>
          <cell r="T105">
            <v>23.921091459558895</v>
          </cell>
          <cell r="U105">
            <v>26.906706537507734</v>
          </cell>
          <cell r="V105">
            <v>25.226747287924596</v>
          </cell>
        </row>
        <row r="106">
          <cell r="A106">
            <v>2022</v>
          </cell>
          <cell r="B106">
            <v>24.836422642669501</v>
          </cell>
          <cell r="C106">
            <v>25.278540011816453</v>
          </cell>
          <cell r="D106">
            <v>23.617010082111747</v>
          </cell>
          <cell r="E106">
            <v>23.151809060229624</v>
          </cell>
          <cell r="F106">
            <v>21.47433113802899</v>
          </cell>
          <cell r="G106">
            <v>26.605965803522697</v>
          </cell>
          <cell r="H106">
            <v>24.408335696594317</v>
          </cell>
          <cell r="I106">
            <v>23.617554834892193</v>
          </cell>
          <cell r="J106">
            <v>25.711945849161417</v>
          </cell>
          <cell r="K106">
            <v>25.66040980294364</v>
          </cell>
          <cell r="L106">
            <v>24.247943612332595</v>
          </cell>
          <cell r="M106">
            <v>25.335751971113741</v>
          </cell>
          <cell r="N106">
            <v>28.554390340683639</v>
          </cell>
          <cell r="O106">
            <v>32.194077158633441</v>
          </cell>
          <cell r="P106">
            <v>27.348281349154824</v>
          </cell>
          <cell r="Q106">
            <v>25.033809602166883</v>
          </cell>
          <cell r="R106">
            <v>25.673834120126216</v>
          </cell>
          <cell r="S106">
            <v>24.168378654877326</v>
          </cell>
          <cell r="T106">
            <v>24.192001955773545</v>
          </cell>
          <cell r="U106">
            <v>26.989645462102697</v>
          </cell>
          <cell r="V106">
            <v>25.436441793139746</v>
          </cell>
        </row>
        <row r="107">
          <cell r="A107">
            <v>2023</v>
          </cell>
          <cell r="B107">
            <v>24.686455486473946</v>
          </cell>
          <cell r="C107">
            <v>25.313153636686529</v>
          </cell>
          <cell r="D107">
            <v>23.674657283754808</v>
          </cell>
          <cell r="E107">
            <v>23.217714169441809</v>
          </cell>
          <cell r="F107">
            <v>21.479828074631239</v>
          </cell>
          <cell r="G107">
            <v>26.603529859303716</v>
          </cell>
          <cell r="H107">
            <v>24.422416794061341</v>
          </cell>
          <cell r="I107">
            <v>23.625879665389416</v>
          </cell>
          <cell r="J107">
            <v>25.817041104943311</v>
          </cell>
          <cell r="K107">
            <v>25.771349391044808</v>
          </cell>
          <cell r="L107">
            <v>24.293424893673091</v>
          </cell>
          <cell r="M107">
            <v>25.510073777814561</v>
          </cell>
          <cell r="N107">
            <v>28.735944704602858</v>
          </cell>
          <cell r="O107">
            <v>32.215856445849319</v>
          </cell>
          <cell r="P107">
            <v>27.455024132170298</v>
          </cell>
          <cell r="Q107">
            <v>25.175545198063208</v>
          </cell>
          <cell r="R107">
            <v>25.795501872728494</v>
          </cell>
          <cell r="S107">
            <v>24.297691822732457</v>
          </cell>
          <cell r="T107">
            <v>24.318835545189238</v>
          </cell>
          <cell r="U107">
            <v>26.855702128471265</v>
          </cell>
          <cell r="V107">
            <v>25.530664228332572</v>
          </cell>
        </row>
      </sheetData>
      <sheetData sheetId="27">
        <row r="103">
          <cell r="A103">
            <v>2019</v>
          </cell>
          <cell r="B103">
            <v>15.993836753575399</v>
          </cell>
          <cell r="C103">
            <v>15.459928275167311</v>
          </cell>
          <cell r="D103">
            <v>16.251412103579515</v>
          </cell>
          <cell r="E103">
            <v>14.902347363667289</v>
          </cell>
          <cell r="F103">
            <v>14.818860611533156</v>
          </cell>
          <cell r="G103">
            <v>24.154335696162697</v>
          </cell>
          <cell r="H103">
            <v>17.812514798375496</v>
          </cell>
          <cell r="I103">
            <v>15.628323467859499</v>
          </cell>
          <cell r="J103">
            <v>17.475289779157297</v>
          </cell>
          <cell r="K103">
            <v>17.103164050862592</v>
          </cell>
          <cell r="L103">
            <v>15.365049405094153</v>
          </cell>
          <cell r="M103">
            <v>16.585943813376645</v>
          </cell>
          <cell r="N103">
            <v>20.086737823300187</v>
          </cell>
          <cell r="O103">
            <v>25.064111080557506</v>
          </cell>
          <cell r="P103">
            <v>20.81161843162273</v>
          </cell>
          <cell r="Q103">
            <v>15.203093379589475</v>
          </cell>
          <cell r="R103">
            <v>18.050394676452335</v>
          </cell>
          <cell r="S103">
            <v>13.503577213361053</v>
          </cell>
          <cell r="T103">
            <v>16.027889540674739</v>
          </cell>
          <cell r="U103">
            <v>15.044613155057391</v>
          </cell>
          <cell r="V103">
            <v>17.229878964572841</v>
          </cell>
        </row>
        <row r="104">
          <cell r="A104">
            <v>2020</v>
          </cell>
          <cell r="B104">
            <v>15.76719491937336</v>
          </cell>
          <cell r="C104">
            <v>15.12194218625581</v>
          </cell>
          <cell r="D104">
            <v>15.980762721426153</v>
          </cell>
          <cell r="E104">
            <v>14.671930031055055</v>
          </cell>
          <cell r="F104">
            <v>14.661550095107422</v>
          </cell>
          <cell r="G104">
            <v>24.111087988617282</v>
          </cell>
          <cell r="H104">
            <v>17.633149445375555</v>
          </cell>
          <cell r="I104">
            <v>15.385711923073369</v>
          </cell>
          <cell r="J104">
            <v>17.324939593849411</v>
          </cell>
          <cell r="K104">
            <v>16.944862433576322</v>
          </cell>
          <cell r="L104">
            <v>15.236369336310235</v>
          </cell>
          <cell r="M104">
            <v>16.358950970875426</v>
          </cell>
          <cell r="N104">
            <v>20.327859040410317</v>
          </cell>
          <cell r="O104">
            <v>24.815047759182626</v>
          </cell>
          <cell r="P104">
            <v>20.739529561492869</v>
          </cell>
          <cell r="Q104">
            <v>14.989597223852529</v>
          </cell>
          <cell r="R104">
            <v>17.853802157613057</v>
          </cell>
          <cell r="S104">
            <v>13.466710526641224</v>
          </cell>
          <cell r="T104">
            <v>16.045882887905037</v>
          </cell>
          <cell r="U104">
            <v>14.976893121071658</v>
          </cell>
          <cell r="V104">
            <v>17.067794723366358</v>
          </cell>
        </row>
        <row r="105">
          <cell r="A105">
            <v>2021</v>
          </cell>
          <cell r="B105">
            <v>15.737402450651505</v>
          </cell>
          <cell r="C105">
            <v>14.842075656317963</v>
          </cell>
          <cell r="D105">
            <v>16.098955192865194</v>
          </cell>
          <cell r="E105">
            <v>14.647831726160268</v>
          </cell>
          <cell r="F105">
            <v>14.765215291703104</v>
          </cell>
          <cell r="G105">
            <v>23.82209712171975</v>
          </cell>
          <cell r="H105">
            <v>17.585880129378197</v>
          </cell>
          <cell r="I105">
            <v>15.400376412870292</v>
          </cell>
          <cell r="J105">
            <v>17.368987606939079</v>
          </cell>
          <cell r="K105">
            <v>17.004304071202352</v>
          </cell>
          <cell r="L105">
            <v>15.334916617522696</v>
          </cell>
          <cell r="M105">
            <v>16.431317048692769</v>
          </cell>
          <cell r="N105">
            <v>20.144007478994112</v>
          </cell>
          <cell r="O105">
            <v>24.832387669178981</v>
          </cell>
          <cell r="P105">
            <v>20.887695663802184</v>
          </cell>
          <cell r="Q105">
            <v>14.90068468452718</v>
          </cell>
          <cell r="R105">
            <v>17.906992800397298</v>
          </cell>
          <cell r="S105">
            <v>13.686523529161857</v>
          </cell>
          <cell r="T105">
            <v>16.089064326364802</v>
          </cell>
          <cell r="U105">
            <v>14.924620637882532</v>
          </cell>
          <cell r="V105">
            <v>17.108305175173395</v>
          </cell>
        </row>
        <row r="106">
          <cell r="A106">
            <v>2022</v>
          </cell>
          <cell r="B106">
            <v>15.702116287518866</v>
          </cell>
          <cell r="C106">
            <v>14.642289765640387</v>
          </cell>
          <cell r="D106">
            <v>16.036045950912516</v>
          </cell>
          <cell r="E106">
            <v>14.625486180852739</v>
          </cell>
          <cell r="F106">
            <v>14.539752118294668</v>
          </cell>
          <cell r="G106">
            <v>23.771240745906145</v>
          </cell>
          <cell r="H106">
            <v>17.545830404544915</v>
          </cell>
          <cell r="I106">
            <v>15.305719414678782</v>
          </cell>
          <cell r="J106">
            <v>17.369463725447044</v>
          </cell>
          <cell r="K106">
            <v>17.00043138473378</v>
          </cell>
          <cell r="L106">
            <v>15.384388900251924</v>
          </cell>
          <cell r="M106">
            <v>16.511778490854105</v>
          </cell>
          <cell r="N106">
            <v>20.014965138030725</v>
          </cell>
          <cell r="O106">
            <v>24.962695795080606</v>
          </cell>
          <cell r="P106">
            <v>20.980142195572029</v>
          </cell>
          <cell r="Q106">
            <v>14.760559893728226</v>
          </cell>
          <cell r="R106">
            <v>17.78937494032375</v>
          </cell>
          <cell r="S106">
            <v>13.748236989580736</v>
          </cell>
          <cell r="T106">
            <v>15.889323080801715</v>
          </cell>
          <cell r="U106">
            <v>14.960247867447659</v>
          </cell>
          <cell r="V106">
            <v>17.097991051846652</v>
          </cell>
        </row>
        <row r="107">
          <cell r="A107">
            <v>2023</v>
          </cell>
          <cell r="B107">
            <v>15.579930016777515</v>
          </cell>
          <cell r="C107">
            <v>14.542404988357868</v>
          </cell>
          <cell r="D107">
            <v>16.036781604770507</v>
          </cell>
          <cell r="E107">
            <v>14.677529509177612</v>
          </cell>
          <cell r="F107">
            <v>14.360652534922339</v>
          </cell>
          <cell r="G107">
            <v>23.828967762004979</v>
          </cell>
          <cell r="H107">
            <v>17.544592814317923</v>
          </cell>
          <cell r="I107">
            <v>15.249554534964819</v>
          </cell>
          <cell r="J107">
            <v>17.346794516956702</v>
          </cell>
          <cell r="K107">
            <v>16.970207307398791</v>
          </cell>
          <cell r="L107">
            <v>15.408526285209714</v>
          </cell>
          <cell r="M107">
            <v>16.446897922284119</v>
          </cell>
          <cell r="N107">
            <v>19.837403489218655</v>
          </cell>
          <cell r="O107">
            <v>24.89579060049391</v>
          </cell>
          <cell r="P107">
            <v>21.189067209562783</v>
          </cell>
          <cell r="Q107">
            <v>14.677122650501353</v>
          </cell>
          <cell r="R107">
            <v>17.681217630898498</v>
          </cell>
          <cell r="S107">
            <v>13.697620132364898</v>
          </cell>
          <cell r="T107">
            <v>15.739455908260631</v>
          </cell>
          <cell r="U107">
            <v>15.014701193807786</v>
          </cell>
          <cell r="V107">
            <v>17.072692835216511</v>
          </cell>
        </row>
      </sheetData>
      <sheetData sheetId="28">
        <row r="74">
          <cell r="A74">
            <v>2019</v>
          </cell>
          <cell r="B74">
            <v>28.206228169255766</v>
          </cell>
          <cell r="C74">
            <v>31.060735245121062</v>
          </cell>
          <cell r="D74">
            <v>26.313165848157304</v>
          </cell>
          <cell r="E74">
            <v>28.369597870482188</v>
          </cell>
          <cell r="F74">
            <v>26.947174294410569</v>
          </cell>
          <cell r="G74">
            <v>28.881377986255469</v>
          </cell>
          <cell r="H74">
            <v>28.020775775509062</v>
          </cell>
          <cell r="I74">
            <v>27.724375117396644</v>
          </cell>
          <cell r="J74">
            <v>24.529046942606062</v>
          </cell>
          <cell r="K74">
            <v>24.286555068837981</v>
          </cell>
          <cell r="L74">
            <v>21.96665966263587</v>
          </cell>
          <cell r="M74">
            <v>22.554632924501057</v>
          </cell>
          <cell r="N74">
            <v>25.520392737189411</v>
          </cell>
          <cell r="O74">
            <v>23.134676524839566</v>
          </cell>
          <cell r="P74">
            <v>23.141806130490174</v>
          </cell>
          <cell r="Q74">
            <v>26.561843500048184</v>
          </cell>
          <cell r="R74">
            <v>25.584171915032933</v>
          </cell>
          <cell r="S74">
            <v>26.697429039797537</v>
          </cell>
          <cell r="T74">
            <v>26.788273834774468</v>
          </cell>
          <cell r="U74">
            <v>27.723829436452931</v>
          </cell>
          <cell r="V74">
            <v>24.953617810760669</v>
          </cell>
        </row>
        <row r="75">
          <cell r="A75">
            <v>2020</v>
          </cell>
          <cell r="B75">
            <v>28.844965753485635</v>
          </cell>
          <cell r="C75">
            <v>31.636054358781717</v>
          </cell>
          <cell r="D75">
            <v>26.932530434545793</v>
          </cell>
          <cell r="E75">
            <v>29.015302185724728</v>
          </cell>
          <cell r="F75">
            <v>27.584271414761918</v>
          </cell>
          <cell r="G75">
            <v>29.424330563473667</v>
          </cell>
          <cell r="H75">
            <v>28.626873653328712</v>
          </cell>
          <cell r="I75">
            <v>28.350206227369767</v>
          </cell>
          <cell r="J75">
            <v>25.114782274120394</v>
          </cell>
          <cell r="K75">
            <v>24.873414007381637</v>
          </cell>
          <cell r="L75">
            <v>22.511894424079113</v>
          </cell>
          <cell r="M75">
            <v>23.042936244462823</v>
          </cell>
          <cell r="N75">
            <v>26.080470724733768</v>
          </cell>
          <cell r="O75">
            <v>23.697404750466294</v>
          </cell>
          <cell r="P75">
            <v>23.675247332631358</v>
          </cell>
          <cell r="Q75">
            <v>27.183021541681462</v>
          </cell>
          <cell r="R75">
            <v>26.283840749218886</v>
          </cell>
          <cell r="S75">
            <v>27.322917413811439</v>
          </cell>
          <cell r="T75">
            <v>27.541719067197612</v>
          </cell>
          <cell r="U75">
            <v>28.224580685305984</v>
          </cell>
          <cell r="V75">
            <v>25.543804964933763</v>
          </cell>
        </row>
        <row r="76">
          <cell r="A76">
            <v>2021</v>
          </cell>
          <cell r="B76">
            <v>29.253769554009672</v>
          </cell>
          <cell r="C76">
            <v>32.132213027190268</v>
          </cell>
          <cell r="D76">
            <v>27.38057522061446</v>
          </cell>
          <cell r="E76">
            <v>29.544191217342963</v>
          </cell>
          <cell r="F76">
            <v>28.033414897720615</v>
          </cell>
          <cell r="G76">
            <v>29.899605569356851</v>
          </cell>
          <cell r="H76">
            <v>29.095151947528709</v>
          </cell>
          <cell r="I76">
            <v>28.813228405993396</v>
          </cell>
          <cell r="J76">
            <v>25.635082652392327</v>
          </cell>
          <cell r="K76">
            <v>25.394082357569069</v>
          </cell>
          <cell r="L76">
            <v>23.005260928712406</v>
          </cell>
          <cell r="M76">
            <v>23.528757604526014</v>
          </cell>
          <cell r="N76">
            <v>26.729805219177354</v>
          </cell>
          <cell r="O76">
            <v>24.211761720484677</v>
          </cell>
          <cell r="P76">
            <v>24.155459531697129</v>
          </cell>
          <cell r="Q76">
            <v>27.677553094799801</v>
          </cell>
          <cell r="R76">
            <v>26.881175679282414</v>
          </cell>
          <cell r="S76">
            <v>27.780851612495272</v>
          </cell>
          <cell r="T76">
            <v>28.088029585912199</v>
          </cell>
          <cell r="U76">
            <v>28.71436676682989</v>
          </cell>
          <cell r="V76">
            <v>26.055930997688066</v>
          </cell>
        </row>
        <row r="77">
          <cell r="A77">
            <v>2022</v>
          </cell>
          <cell r="B77">
            <v>29.402003800793704</v>
          </cell>
          <cell r="C77">
            <v>32.473314514540803</v>
          </cell>
          <cell r="D77">
            <v>27.511320473294976</v>
          </cell>
          <cell r="E77">
            <v>29.790006061867235</v>
          </cell>
          <cell r="F77">
            <v>28.231112950018694</v>
          </cell>
          <cell r="G77">
            <v>29.402187158575021</v>
          </cell>
          <cell r="H77">
            <v>29.108828076349702</v>
          </cell>
          <cell r="I77">
            <v>29.003267660564113</v>
          </cell>
          <cell r="J77">
            <v>25.689146793317093</v>
          </cell>
          <cell r="K77">
            <v>25.475107476924951</v>
          </cell>
          <cell r="L77">
            <v>23.061282404099718</v>
          </cell>
          <cell r="M77">
            <v>23.518120814315164</v>
          </cell>
          <cell r="N77">
            <v>26.832945978119156</v>
          </cell>
          <cell r="O77">
            <v>23.987757111622194</v>
          </cell>
          <cell r="P77">
            <v>24.254102778990941</v>
          </cell>
          <cell r="Q77">
            <v>27.779787350915125</v>
          </cell>
          <cell r="R77">
            <v>27.072650492832011</v>
          </cell>
          <cell r="S77">
            <v>27.859979773251613</v>
          </cell>
          <cell r="T77">
            <v>28.375523799701291</v>
          </cell>
          <cell r="U77">
            <v>28.788959728392982</v>
          </cell>
          <cell r="V77">
            <v>26.125098692867795</v>
          </cell>
        </row>
      </sheetData>
      <sheetData sheetId="29"/>
      <sheetData sheetId="30">
        <row r="98">
          <cell r="A98">
            <v>2019</v>
          </cell>
          <cell r="B98">
            <v>24.096899897552046</v>
          </cell>
          <cell r="C98">
            <v>27.011319404145812</v>
          </cell>
          <cell r="D98">
            <v>21.698647871116105</v>
          </cell>
          <cell r="E98">
            <v>19.531220220924322</v>
          </cell>
          <cell r="F98">
            <v>20.444857717448063</v>
          </cell>
          <cell r="G98">
            <v>27.023667079611247</v>
          </cell>
          <cell r="H98">
            <v>21.36919393814286</v>
          </cell>
          <cell r="I98">
            <v>22.260305721899808</v>
          </cell>
          <cell r="J98">
            <v>21.199291877783757</v>
          </cell>
          <cell r="K98">
            <v>21.306163560550992</v>
          </cell>
          <cell r="L98">
            <v>22.965214056346969</v>
          </cell>
          <cell r="M98">
            <v>23.973920661696997</v>
          </cell>
          <cell r="N98">
            <v>16.918978846176312</v>
          </cell>
          <cell r="O98">
            <v>18.420532952283924</v>
          </cell>
          <cell r="P98">
            <v>18.656763555943499</v>
          </cell>
          <cell r="Q98">
            <v>27.165011686114841</v>
          </cell>
          <cell r="R98">
            <v>16.631159307372894</v>
          </cell>
          <cell r="S98">
            <v>22.154859815778362</v>
          </cell>
          <cell r="T98">
            <v>19.388620593655652</v>
          </cell>
          <cell r="U98">
            <v>23.090055705072672</v>
          </cell>
          <cell r="V98">
            <v>21.316064470849007</v>
          </cell>
        </row>
        <row r="99">
          <cell r="A99">
            <v>2020</v>
          </cell>
          <cell r="B99">
            <v>25.243743810253093</v>
          </cell>
          <cell r="C99">
            <v>25.918338298606834</v>
          </cell>
          <cell r="D99">
            <v>22.240149872039357</v>
          </cell>
          <cell r="E99">
            <v>19.30380312683711</v>
          </cell>
          <cell r="F99">
            <v>20.548112161350609</v>
          </cell>
          <cell r="G99">
            <v>26.563796998662493</v>
          </cell>
          <cell r="H99">
            <v>21.447102220021879</v>
          </cell>
          <cell r="I99">
            <v>22.517288052710992</v>
          </cell>
          <cell r="J99">
            <v>21.418393474267408</v>
          </cell>
          <cell r="K99">
            <v>21.558350838317285</v>
          </cell>
          <cell r="L99">
            <v>22.986505747074709</v>
          </cell>
          <cell r="M99">
            <v>25.219399935696945</v>
          </cell>
          <cell r="N99">
            <v>15.620999714328136</v>
          </cell>
          <cell r="O99">
            <v>17.444125776209866</v>
          </cell>
          <cell r="P99">
            <v>20.002720671820249</v>
          </cell>
          <cell r="Q99">
            <v>27.134487536984707</v>
          </cell>
          <cell r="R99">
            <v>16.442683156011263</v>
          </cell>
          <cell r="S99">
            <v>22.119089054241265</v>
          </cell>
          <cell r="T99">
            <v>17.752474002432944</v>
          </cell>
          <cell r="U99">
            <v>22.288109967336396</v>
          </cell>
          <cell r="V99">
            <v>21.540965712306239</v>
          </cell>
        </row>
        <row r="100">
          <cell r="A100">
            <v>2021</v>
          </cell>
          <cell r="B100">
            <v>25.992847837321207</v>
          </cell>
          <cell r="C100">
            <v>22.356802840766466</v>
          </cell>
          <cell r="D100">
            <v>21.351264779492574</v>
          </cell>
          <cell r="E100">
            <v>20.464121834607585</v>
          </cell>
          <cell r="F100">
            <v>20.308652955417479</v>
          </cell>
          <cell r="G100">
            <v>26.700271776630913</v>
          </cell>
          <cell r="H100">
            <v>21.163450931859327</v>
          </cell>
          <cell r="I100">
            <v>22.091124219168677</v>
          </cell>
          <cell r="J100">
            <v>21.200969244664915</v>
          </cell>
          <cell r="K100">
            <v>21.32483326134891</v>
          </cell>
          <cell r="L100">
            <v>22.83936037816191</v>
          </cell>
          <cell r="M100">
            <v>24.472697086816982</v>
          </cell>
          <cell r="N100">
            <v>15.325878084786263</v>
          </cell>
          <cell r="O100">
            <v>14.871455287192767</v>
          </cell>
          <cell r="P100">
            <v>19.150832329555129</v>
          </cell>
          <cell r="Q100">
            <v>27.414302221882902</v>
          </cell>
          <cell r="R100">
            <v>16.850295802658735</v>
          </cell>
          <cell r="S100">
            <v>23.362766104517114</v>
          </cell>
          <cell r="T100">
            <v>17.084598924143549</v>
          </cell>
          <cell r="U100">
            <v>21.838758760437919</v>
          </cell>
          <cell r="V100">
            <v>21.299458092484368</v>
          </cell>
        </row>
        <row r="165">
          <cell r="A165">
            <v>2019</v>
          </cell>
          <cell r="B165">
            <v>77.907492615097823</v>
          </cell>
          <cell r="C165">
            <v>85.515097519697491</v>
          </cell>
          <cell r="D165">
            <v>74.288607057262965</v>
          </cell>
          <cell r="E165">
            <v>61.459795440752949</v>
          </cell>
          <cell r="F165">
            <v>65.310412029804255</v>
          </cell>
          <cell r="G165">
            <v>88.222968502027783</v>
          </cell>
          <cell r="H165">
            <v>76.183310786259113</v>
          </cell>
          <cell r="I165">
            <v>72.672233741007403</v>
          </cell>
          <cell r="J165">
            <v>99.389524873955466</v>
          </cell>
          <cell r="K165">
            <v>100</v>
          </cell>
          <cell r="L165">
            <v>116.46793786872138</v>
          </cell>
          <cell r="M165">
            <v>126.08791790791247</v>
          </cell>
          <cell r="N165">
            <v>88.031113526850405</v>
          </cell>
          <cell r="O165">
            <v>133.99690835926756</v>
          </cell>
          <cell r="P165">
            <v>94.034769388514732</v>
          </cell>
          <cell r="Q165">
            <v>113.11970869996317</v>
          </cell>
          <cell r="R165">
            <v>71.157210756538745</v>
          </cell>
          <cell r="S165">
            <v>85.228124095020803</v>
          </cell>
          <cell r="T165">
            <v>75.229699551021582</v>
          </cell>
          <cell r="U165">
            <v>84.872892051285163</v>
          </cell>
          <cell r="V165">
            <v>95.357290342382399</v>
          </cell>
        </row>
        <row r="166">
          <cell r="A166">
            <v>2020</v>
          </cell>
          <cell r="B166">
            <v>82.12781750016849</v>
          </cell>
          <cell r="C166">
            <v>82.02025489680787</v>
          </cell>
          <cell r="D166">
            <v>76.29260311579425</v>
          </cell>
          <cell r="E166">
            <v>61.447805364461971</v>
          </cell>
          <cell r="F166">
            <v>66.212243416137611</v>
          </cell>
          <cell r="G166">
            <v>87.179273698374345</v>
          </cell>
          <cell r="H166">
            <v>76.908400188578625</v>
          </cell>
          <cell r="I166">
            <v>73.8991047925591</v>
          </cell>
          <cell r="J166">
            <v>99.334556074121423</v>
          </cell>
          <cell r="K166">
            <v>100</v>
          </cell>
          <cell r="L166">
            <v>114.17199017950996</v>
          </cell>
          <cell r="M166">
            <v>130.95323218400569</v>
          </cell>
          <cell r="N166">
            <v>79.930134888784011</v>
          </cell>
          <cell r="O166">
            <v>123.00647432163998</v>
          </cell>
          <cell r="P166">
            <v>99.143770574971484</v>
          </cell>
          <cell r="Q166">
            <v>111.63860113840181</v>
          </cell>
          <cell r="R166">
            <v>70.157550762504357</v>
          </cell>
          <cell r="S166">
            <v>84.486505401575528</v>
          </cell>
          <cell r="T166">
            <v>67.501927846718743</v>
          </cell>
          <cell r="U166">
            <v>82.942231005921357</v>
          </cell>
          <cell r="V166">
            <v>95.506758427129824</v>
          </cell>
        </row>
        <row r="167">
          <cell r="A167">
            <v>2021</v>
          </cell>
          <cell r="B167">
            <v>85.40898878462383</v>
          </cell>
          <cell r="C167">
            <v>71.155832967841519</v>
          </cell>
          <cell r="D167">
            <v>73.558116570150418</v>
          </cell>
          <cell r="E167">
            <v>65.751768547991503</v>
          </cell>
          <cell r="F167">
            <v>65.463564170732852</v>
          </cell>
          <cell r="G167">
            <v>88.137853513921755</v>
          </cell>
          <cell r="H167">
            <v>76.380016207375689</v>
          </cell>
          <cell r="I167">
            <v>72.92301316914245</v>
          </cell>
          <cell r="J167">
            <v>99.384208464789481</v>
          </cell>
          <cell r="K167">
            <v>100</v>
          </cell>
          <cell r="L167">
            <v>114.19416233092277</v>
          </cell>
          <cell r="M167">
            <v>128.00077970945014</v>
          </cell>
          <cell r="N167">
            <v>81.070761120384532</v>
          </cell>
          <cell r="O167">
            <v>110.88294954127966</v>
          </cell>
          <cell r="P167">
            <v>95.994628096767627</v>
          </cell>
          <cell r="Q167">
            <v>111.81868827360088</v>
          </cell>
          <cell r="R167">
            <v>72.340611812400951</v>
          </cell>
          <cell r="S167">
            <v>95.360494903963144</v>
          </cell>
          <cell r="T167">
            <v>65.730410999104706</v>
          </cell>
          <cell r="U167">
            <v>81.303408717595602</v>
          </cell>
          <cell r="V167">
            <v>95.413275104548063</v>
          </cell>
        </row>
        <row r="199">
          <cell r="A199">
            <v>2019</v>
          </cell>
          <cell r="B199">
            <v>96.417645379798728</v>
          </cell>
          <cell r="C199">
            <v>100.32839269199599</v>
          </cell>
          <cell r="D199">
            <v>81.209929453915365</v>
          </cell>
          <cell r="E199">
            <v>74.822862661649722</v>
          </cell>
          <cell r="F199">
            <v>74.259862351478731</v>
          </cell>
          <cell r="G199">
            <v>86.567546467865412</v>
          </cell>
          <cell r="H199">
            <v>84.818105269166963</v>
          </cell>
          <cell r="I199">
            <v>84.215578903154665</v>
          </cell>
          <cell r="J199">
            <v>99.29110198916203</v>
          </cell>
          <cell r="K199">
            <v>100</v>
          </cell>
          <cell r="L199">
            <v>112.62595278660771</v>
          </cell>
          <cell r="M199">
            <v>118.7515154663182</v>
          </cell>
          <cell r="N199">
            <v>76.112767936686652</v>
          </cell>
          <cell r="O199">
            <v>106.11350220112914</v>
          </cell>
          <cell r="P199">
            <v>92.913571705918642</v>
          </cell>
          <cell r="Q199">
            <v>121.01943715099917</v>
          </cell>
          <cell r="R199">
            <v>73.52281446886758</v>
          </cell>
          <cell r="S199">
            <v>94.698246689581111</v>
          </cell>
          <cell r="T199">
            <v>77.271293909287238</v>
          </cell>
          <cell r="U199">
            <v>95.433105301802115</v>
          </cell>
          <cell r="V199">
            <v>97.287981315984084</v>
          </cell>
        </row>
        <row r="200">
          <cell r="A200">
            <v>2020</v>
          </cell>
          <cell r="B200">
            <v>101.74285203365324</v>
          </cell>
          <cell r="C200">
            <v>96.177528604069877</v>
          </cell>
          <cell r="D200">
            <v>83.065245657386043</v>
          </cell>
          <cell r="E200">
            <v>74.490283115421903</v>
          </cell>
          <cell r="F200">
            <v>75.584791684628712</v>
          </cell>
          <cell r="G200">
            <v>85.214056368172663</v>
          </cell>
          <cell r="H200">
            <v>85.45038449865136</v>
          </cell>
          <cell r="I200">
            <v>85.532375506202285</v>
          </cell>
          <cell r="J200">
            <v>99.215793666501341</v>
          </cell>
          <cell r="K200">
            <v>100</v>
          </cell>
          <cell r="L200">
            <v>110.65224236884737</v>
          </cell>
          <cell r="M200">
            <v>123.29088586719313</v>
          </cell>
          <cell r="N200">
            <v>68.986484431989396</v>
          </cell>
          <cell r="O200">
            <v>96.960958974850627</v>
          </cell>
          <cell r="P200">
            <v>98.027848698858605</v>
          </cell>
          <cell r="Q200">
            <v>119.53132389320918</v>
          </cell>
          <cell r="R200">
            <v>72.376440457199806</v>
          </cell>
          <cell r="S200">
            <v>94.29183824341635</v>
          </cell>
          <cell r="T200">
            <v>69.709925785555555</v>
          </cell>
          <cell r="U200">
            <v>92.86289091749704</v>
          </cell>
          <cell r="V200">
            <v>97.40134953063108</v>
          </cell>
        </row>
        <row r="201">
          <cell r="A201">
            <v>2021</v>
          </cell>
          <cell r="B201">
            <v>105.29542341588072</v>
          </cell>
          <cell r="C201">
            <v>83.404575038954761</v>
          </cell>
          <cell r="D201">
            <v>79.884698478465651</v>
          </cell>
          <cell r="E201">
            <v>79.350000555512352</v>
          </cell>
          <cell r="F201">
            <v>74.864137436111818</v>
          </cell>
          <cell r="G201">
            <v>85.39595048100314</v>
          </cell>
          <cell r="H201">
            <v>84.52261134074962</v>
          </cell>
          <cell r="I201">
            <v>84.216546632106599</v>
          </cell>
          <cell r="J201">
            <v>99.21882985077437</v>
          </cell>
          <cell r="K201">
            <v>100</v>
          </cell>
          <cell r="L201">
            <v>110.8894245980063</v>
          </cell>
          <cell r="M201">
            <v>120.71060159979561</v>
          </cell>
          <cell r="N201">
            <v>69.769881052059162</v>
          </cell>
          <cell r="O201">
            <v>87.59768705160495</v>
          </cell>
          <cell r="P201">
            <v>94.823007666348587</v>
          </cell>
          <cell r="Q201">
            <v>119.91525634171288</v>
          </cell>
          <cell r="R201">
            <v>74.404288862830953</v>
          </cell>
          <cell r="S201">
            <v>106.48837056005765</v>
          </cell>
          <cell r="T201">
            <v>68.232188214016176</v>
          </cell>
          <cell r="U201">
            <v>90.732128775667192</v>
          </cell>
          <cell r="V201">
            <v>97.232235856791121</v>
          </cell>
        </row>
      </sheetData>
      <sheetData sheetId="31"/>
      <sheetData sheetId="32"/>
      <sheetData sheetId="33"/>
      <sheetData sheetId="34"/>
      <sheetData sheetId="35">
        <row r="31">
          <cell r="A31">
            <v>2019</v>
          </cell>
          <cell r="B31">
            <v>5.8</v>
          </cell>
          <cell r="C31">
            <v>7.1</v>
          </cell>
          <cell r="D31">
            <v>5.5</v>
          </cell>
          <cell r="E31">
            <v>7.1</v>
          </cell>
          <cell r="F31">
            <v>5.3</v>
          </cell>
          <cell r="G31">
            <v>7.8</v>
          </cell>
          <cell r="H31">
            <v>6.4</v>
          </cell>
          <cell r="I31" t="str">
            <v>.</v>
          </cell>
          <cell r="J31" t="str">
            <v>.</v>
          </cell>
          <cell r="K31">
            <v>4.7</v>
          </cell>
          <cell r="L31">
            <v>3.2</v>
          </cell>
          <cell r="M31">
            <v>2.8</v>
          </cell>
          <cell r="N31">
            <v>9.9</v>
          </cell>
          <cell r="O31">
            <v>6.1</v>
          </cell>
          <cell r="P31">
            <v>4.4000000000000004</v>
          </cell>
          <cell r="Q31">
            <v>5</v>
          </cell>
          <cell r="R31">
            <v>6.5</v>
          </cell>
          <cell r="S31">
            <v>4.3</v>
          </cell>
          <cell r="T31">
            <v>6.2</v>
          </cell>
          <cell r="U31">
            <v>5.0999999999999996</v>
          </cell>
          <cell r="V31">
            <v>5</v>
          </cell>
        </row>
        <row r="32">
          <cell r="A32">
            <v>2020</v>
          </cell>
          <cell r="B32">
            <v>6.2</v>
          </cell>
          <cell r="C32">
            <v>7.8</v>
          </cell>
          <cell r="D32">
            <v>6.1</v>
          </cell>
          <cell r="E32">
            <v>7.7</v>
          </cell>
          <cell r="F32">
            <v>6</v>
          </cell>
          <cell r="G32">
            <v>9.6999999999999993</v>
          </cell>
          <cell r="H32">
            <v>7.3</v>
          </cell>
          <cell r="I32" t="str">
            <v>.</v>
          </cell>
          <cell r="J32" t="str">
            <v>.</v>
          </cell>
          <cell r="K32">
            <v>5.6</v>
          </cell>
          <cell r="L32">
            <v>4.0999999999999996</v>
          </cell>
          <cell r="M32">
            <v>3.6</v>
          </cell>
          <cell r="N32">
            <v>11.2</v>
          </cell>
          <cell r="O32">
            <v>7.6</v>
          </cell>
          <cell r="P32">
            <v>5.4</v>
          </cell>
          <cell r="Q32">
            <v>5.8</v>
          </cell>
          <cell r="R32">
            <v>7.5</v>
          </cell>
          <cell r="S32">
            <v>5.2</v>
          </cell>
          <cell r="T32">
            <v>7.2</v>
          </cell>
          <cell r="U32">
            <v>5.8</v>
          </cell>
          <cell r="V32">
            <v>5.9</v>
          </cell>
        </row>
        <row r="33">
          <cell r="A33">
            <v>2021</v>
          </cell>
          <cell r="B33">
            <v>5.9</v>
          </cell>
          <cell r="C33">
            <v>7.6</v>
          </cell>
          <cell r="D33">
            <v>5.9</v>
          </cell>
          <cell r="E33">
            <v>7.3</v>
          </cell>
          <cell r="F33">
            <v>5.6</v>
          </cell>
          <cell r="G33">
            <v>9.8000000000000007</v>
          </cell>
          <cell r="H33">
            <v>7.1</v>
          </cell>
          <cell r="I33" t="str">
            <v>.</v>
          </cell>
          <cell r="J33" t="str">
            <v>.</v>
          </cell>
          <cell r="K33">
            <v>5.4</v>
          </cell>
          <cell r="L33">
            <v>3.9</v>
          </cell>
          <cell r="M33">
            <v>3.5</v>
          </cell>
          <cell r="N33">
            <v>10.7</v>
          </cell>
          <cell r="O33">
            <v>7.5</v>
          </cell>
          <cell r="P33">
            <v>5.2</v>
          </cell>
          <cell r="Q33">
            <v>5.5</v>
          </cell>
          <cell r="R33">
            <v>7.3</v>
          </cell>
          <cell r="S33">
            <v>5</v>
          </cell>
          <cell r="T33">
            <v>6.8</v>
          </cell>
          <cell r="U33">
            <v>5.6</v>
          </cell>
          <cell r="V33">
            <v>5.7</v>
          </cell>
        </row>
        <row r="34">
          <cell r="A34">
            <v>2022</v>
          </cell>
          <cell r="B34">
            <v>5.6</v>
          </cell>
          <cell r="C34">
            <v>7.3</v>
          </cell>
          <cell r="D34">
            <v>5.6</v>
          </cell>
          <cell r="E34">
            <v>7.1</v>
          </cell>
          <cell r="F34">
            <v>5.3</v>
          </cell>
          <cell r="G34">
            <v>8.8000000000000007</v>
          </cell>
          <cell r="H34">
            <v>6.7</v>
          </cell>
          <cell r="I34" t="str">
            <v>.</v>
          </cell>
          <cell r="J34" t="str">
            <v>.</v>
          </cell>
          <cell r="K34">
            <v>5</v>
          </cell>
          <cell r="L34">
            <v>3.5</v>
          </cell>
          <cell r="M34">
            <v>3.1</v>
          </cell>
          <cell r="N34">
            <v>10.199999999999999</v>
          </cell>
          <cell r="O34">
            <v>6.8</v>
          </cell>
          <cell r="P34">
            <v>4.8</v>
          </cell>
          <cell r="Q34">
            <v>5.3</v>
          </cell>
          <cell r="R34">
            <v>6.8</v>
          </cell>
          <cell r="S34">
            <v>4.5999999999999996</v>
          </cell>
          <cell r="T34">
            <v>6.3</v>
          </cell>
          <cell r="U34">
            <v>5.2</v>
          </cell>
          <cell r="V34">
            <v>5.3</v>
          </cell>
        </row>
        <row r="35">
          <cell r="A35">
            <v>2023</v>
          </cell>
          <cell r="B35">
            <v>5.9</v>
          </cell>
          <cell r="C35">
            <v>7.7</v>
          </cell>
          <cell r="D35">
            <v>6.2</v>
          </cell>
          <cell r="E35">
            <v>7.5</v>
          </cell>
          <cell r="F35">
            <v>5.9</v>
          </cell>
          <cell r="G35">
            <v>9.1</v>
          </cell>
          <cell r="H35">
            <v>7.2</v>
          </cell>
          <cell r="I35" t="str">
            <v>.</v>
          </cell>
          <cell r="J35" t="str">
            <v>.</v>
          </cell>
          <cell r="K35">
            <v>5.3</v>
          </cell>
          <cell r="L35">
            <v>3.9</v>
          </cell>
          <cell r="M35">
            <v>3.4</v>
          </cell>
          <cell r="N35">
            <v>10.6</v>
          </cell>
          <cell r="O35">
            <v>7.4</v>
          </cell>
          <cell r="P35">
            <v>5.2</v>
          </cell>
          <cell r="Q35">
            <v>5.7</v>
          </cell>
          <cell r="R35">
            <v>7.2</v>
          </cell>
          <cell r="S35">
            <v>4.9000000000000004</v>
          </cell>
          <cell r="T35">
            <v>6.8</v>
          </cell>
          <cell r="U35">
            <v>5.5</v>
          </cell>
          <cell r="V35">
            <v>5.7</v>
          </cell>
        </row>
        <row r="36">
          <cell r="A36">
            <v>2024</v>
          </cell>
          <cell r="B36">
            <v>6.1</v>
          </cell>
          <cell r="C36">
            <v>7.9</v>
          </cell>
          <cell r="D36">
            <v>6.5</v>
          </cell>
          <cell r="E36">
            <v>7.7</v>
          </cell>
          <cell r="F36">
            <v>6.2</v>
          </cell>
          <cell r="G36">
            <v>9.6999999999999993</v>
          </cell>
          <cell r="H36">
            <v>7.5</v>
          </cell>
          <cell r="I36" t="str">
            <v>.</v>
          </cell>
          <cell r="J36" t="str">
            <v>.</v>
          </cell>
          <cell r="K36">
            <v>5.7</v>
          </cell>
          <cell r="L36">
            <v>4.2</v>
          </cell>
          <cell r="M36">
            <v>3.7</v>
          </cell>
          <cell r="N36">
            <v>11.1</v>
          </cell>
          <cell r="O36">
            <v>8</v>
          </cell>
          <cell r="P36">
            <v>5.5</v>
          </cell>
          <cell r="Q36">
            <v>5.9</v>
          </cell>
          <cell r="R36">
            <v>7.5</v>
          </cell>
          <cell r="S36">
            <v>5.3</v>
          </cell>
          <cell r="T36">
            <v>7</v>
          </cell>
          <cell r="U36">
            <v>5.7</v>
          </cell>
          <cell r="V36">
            <v>6</v>
          </cell>
        </row>
      </sheetData>
      <sheetData sheetId="36">
        <row r="31">
          <cell r="A31">
            <v>2019</v>
          </cell>
          <cell r="B31">
            <v>76888</v>
          </cell>
          <cell r="C31">
            <v>58485</v>
          </cell>
          <cell r="D31">
            <v>116051</v>
          </cell>
          <cell r="E31">
            <v>80608</v>
          </cell>
          <cell r="F31">
            <v>59065</v>
          </cell>
          <cell r="G31">
            <v>152565</v>
          </cell>
          <cell r="H31">
            <v>543662</v>
          </cell>
          <cell r="I31">
            <v>391097</v>
          </cell>
          <cell r="J31">
            <v>1875626</v>
          </cell>
          <cell r="K31">
            <v>1723061</v>
          </cell>
          <cell r="L31">
            <v>196950</v>
          </cell>
          <cell r="M31">
            <v>211965</v>
          </cell>
          <cell r="N31">
            <v>35702</v>
          </cell>
          <cell r="O31">
            <v>64774</v>
          </cell>
          <cell r="P31">
            <v>149812</v>
          </cell>
          <cell r="Q31">
            <v>218123</v>
          </cell>
          <cell r="R31">
            <v>635486</v>
          </cell>
          <cell r="S31">
            <v>97717</v>
          </cell>
          <cell r="T31">
            <v>32854</v>
          </cell>
          <cell r="U31">
            <v>79678</v>
          </cell>
          <cell r="V31">
            <v>2266720</v>
          </cell>
          <cell r="X31">
            <v>-8.1045548530519085</v>
          </cell>
          <cell r="Y31">
            <v>-10.013386056959988</v>
          </cell>
          <cell r="Z31">
            <v>-8.1228079898029506</v>
          </cell>
          <cell r="AA31">
            <v>-8.5102036183687773</v>
          </cell>
          <cell r="AB31">
            <v>-4.9561509373239971</v>
          </cell>
          <cell r="AC31">
            <v>-2.3459002752352376</v>
          </cell>
          <cell r="AD31">
            <v>-6.4995683235475212</v>
          </cell>
          <cell r="AE31">
            <v>-8.025652362049172</v>
          </cell>
          <cell r="AF31">
            <v>-2.04876917701948</v>
          </cell>
          <cell r="AG31">
            <v>-2.0223731354061982</v>
          </cell>
          <cell r="AH31">
            <v>0.93374605387232634</v>
          </cell>
          <cell r="AI31">
            <v>-0.95880233813201698</v>
          </cell>
          <cell r="AJ31">
            <v>2.2862709145083642</v>
          </cell>
          <cell r="AK31">
            <v>-1.2425864093064405</v>
          </cell>
          <cell r="AL31">
            <v>-2.9318957864931861</v>
          </cell>
          <cell r="AM31">
            <v>-4.2623137898645496</v>
          </cell>
          <cell r="AN31">
            <v>-2.3483023135741092</v>
          </cell>
          <cell r="AO31">
            <v>-1.0601028714916367</v>
          </cell>
          <cell r="AP31">
            <v>1.9265969658424495</v>
          </cell>
          <cell r="AQ31">
            <v>-6.3195889621765247</v>
          </cell>
          <cell r="AR31">
            <v>-3.1350183455109715</v>
          </cell>
        </row>
        <row r="32">
          <cell r="A32">
            <v>2020</v>
          </cell>
          <cell r="X32">
            <v>7.2872229736759948</v>
          </cell>
          <cell r="Y32">
            <v>9.1732922971702067</v>
          </cell>
          <cell r="Z32">
            <v>10.872805921534507</v>
          </cell>
          <cell r="AA32">
            <v>6.8256252481143349</v>
          </cell>
          <cell r="AB32">
            <v>12.889189875560831</v>
          </cell>
          <cell r="AC32">
            <v>26.270114377478464</v>
          </cell>
          <cell r="AD32">
            <v>14.122745382241163</v>
          </cell>
          <cell r="AE32">
            <v>9.3841169837661766</v>
          </cell>
          <cell r="AF32">
            <v>20.900755267841248</v>
          </cell>
          <cell r="AG32">
            <v>20.425336073418194</v>
          </cell>
          <cell r="AH32">
            <v>31.982736735212001</v>
          </cell>
          <cell r="AI32">
            <v>29.773783407638064</v>
          </cell>
          <cell r="AJ32">
            <v>14.340933281048677</v>
          </cell>
          <cell r="AK32">
            <v>24.551517584215901</v>
          </cell>
          <cell r="AL32">
            <v>23.458067444530471</v>
          </cell>
          <cell r="AM32">
            <v>15.245526606547671</v>
          </cell>
          <cell r="AN32">
            <v>15.461237541031593</v>
          </cell>
          <cell r="AO32">
            <v>20.666823582385874</v>
          </cell>
          <cell r="AP32">
            <v>16.771169416205026</v>
          </cell>
          <cell r="AQ32">
            <v>15.640452822611024</v>
          </cell>
          <cell r="AR32">
            <v>18.913849085903848</v>
          </cell>
        </row>
        <row r="33">
          <cell r="A33">
            <v>2021</v>
          </cell>
          <cell r="X33">
            <v>-4.8833610131206058</v>
          </cell>
          <cell r="Y33">
            <v>-2.2559383972852913</v>
          </cell>
          <cell r="Z33">
            <v>-3.0514343004142432</v>
          </cell>
          <cell r="AA33">
            <v>-5.8265590523748756</v>
          </cell>
          <cell r="AB33">
            <v>-6.6427457332253539</v>
          </cell>
          <cell r="AC33">
            <v>2.9882840887855338</v>
          </cell>
          <cell r="AD33">
            <v>-2.1089400782023091</v>
          </cell>
          <cell r="AE33">
            <v>-4.4042982903145855</v>
          </cell>
          <cell r="AF33">
            <v>-2.7832166043553599</v>
          </cell>
          <cell r="AG33">
            <v>-3.3190449936915769</v>
          </cell>
          <cell r="AH33">
            <v>-4.6802146649226728</v>
          </cell>
          <cell r="AI33">
            <v>-4.6855403071889441</v>
          </cell>
          <cell r="AJ33">
            <v>-3.7481831692061576</v>
          </cell>
          <cell r="AK33">
            <v>-0.34943870826464263</v>
          </cell>
          <cell r="AL33">
            <v>-3.714101628324002</v>
          </cell>
          <cell r="AM33">
            <v>-3.3241903594998803</v>
          </cell>
          <cell r="AN33">
            <v>-2.1152360963465782</v>
          </cell>
          <cell r="AO33">
            <v>-4.8976496596331742</v>
          </cell>
          <cell r="AP33">
            <v>-5.7543095958016153</v>
          </cell>
          <cell r="AQ33">
            <v>-3.5546451052745738</v>
          </cell>
          <cell r="AR33">
            <v>-3.040500934168918</v>
          </cell>
        </row>
        <row r="34">
          <cell r="A34">
            <v>2022</v>
          </cell>
          <cell r="X34">
            <v>-5.3792036977246056</v>
          </cell>
          <cell r="Y34">
            <v>-4.5480461734642859</v>
          </cell>
          <cell r="Z34">
            <v>-5.2318337805871096</v>
          </cell>
          <cell r="AA34">
            <v>-3.8412805090467401</v>
          </cell>
          <cell r="AB34">
            <v>-6.5487258780296855</v>
          </cell>
          <cell r="AC34">
            <v>-9.6137069374317718</v>
          </cell>
          <cell r="AD34">
            <v>-6.5613085763499726</v>
          </cell>
          <cell r="AE34">
            <v>-5.0804710688463643</v>
          </cell>
          <cell r="AF34">
            <v>-7.9191090779261941</v>
          </cell>
          <cell r="AG34">
            <v>-7.751518147632467</v>
          </cell>
          <cell r="AH34">
            <v>-9.9507919002882659</v>
          </cell>
          <cell r="AI34">
            <v>-10.044672441823323</v>
          </cell>
          <cell r="AJ34">
            <v>-5.2873470582371738</v>
          </cell>
          <cell r="AK34">
            <v>-8.2034452770225244</v>
          </cell>
          <cell r="AL34">
            <v>-7.6329873230427125</v>
          </cell>
          <cell r="AM34">
            <v>-5.1304261055897484</v>
          </cell>
          <cell r="AN34">
            <v>-6.9224062833144302</v>
          </cell>
          <cell r="AO34">
            <v>-8.5810150522611934</v>
          </cell>
          <cell r="AP34">
            <v>-8.6824146013731962</v>
          </cell>
          <cell r="AQ34">
            <v>-8.2154810165635581</v>
          </cell>
          <cell r="AR34">
            <v>-7.4749214555714616</v>
          </cell>
        </row>
        <row r="35">
          <cell r="A35">
            <v>2023</v>
          </cell>
          <cell r="X35">
            <v>6.4031590384598047</v>
          </cell>
          <cell r="Y35">
            <v>6.0769052142115783</v>
          </cell>
          <cell r="Z35">
            <v>10.871797980680924</v>
          </cell>
          <cell r="AA35">
            <v>5.9622777010108763</v>
          </cell>
          <cell r="AB35">
            <v>11.699450052788634</v>
          </cell>
          <cell r="AC35">
            <v>4.7972861507719671</v>
          </cell>
          <cell r="AD35">
            <v>7.2746428823156322</v>
          </cell>
          <cell r="AE35">
            <v>8.4191058477015162</v>
          </cell>
          <cell r="AF35">
            <v>7.776410933618422</v>
          </cell>
          <cell r="AG35">
            <v>8.0650904043149723</v>
          </cell>
          <cell r="AH35">
            <v>10.015966833804882</v>
          </cell>
          <cell r="AI35">
            <v>9.0082135363998219</v>
          </cell>
          <cell r="AJ35">
            <v>4.9329001081570141</v>
          </cell>
          <cell r="AK35">
            <v>9.4928968980317165</v>
          </cell>
          <cell r="AL35">
            <v>10.244651726422902</v>
          </cell>
          <cell r="AM35">
            <v>9.2473414435525001</v>
          </cell>
          <cell r="AN35">
            <v>6.2337922660118466</v>
          </cell>
          <cell r="AO35">
            <v>8.0002438677424124</v>
          </cell>
          <cell r="AP35">
            <v>7.8153788685683736</v>
          </cell>
          <cell r="AQ35">
            <v>7.593109303625269</v>
          </cell>
          <cell r="AR35">
            <v>7.8795818798616466</v>
          </cell>
        </row>
        <row r="36">
          <cell r="A36">
            <v>2024</v>
          </cell>
          <cell r="B36">
            <v>82795.166666666672</v>
          </cell>
          <cell r="C36">
            <v>64944.083333333336</v>
          </cell>
          <cell r="D36">
            <v>139751.25</v>
          </cell>
          <cell r="E36">
            <v>84801.166666666672</v>
          </cell>
          <cell r="F36">
            <v>68768.083333333328</v>
          </cell>
          <cell r="G36">
            <v>203242</v>
          </cell>
          <cell r="H36">
            <v>644301.75</v>
          </cell>
          <cell r="I36">
            <v>441059.75</v>
          </cell>
          <cell r="J36">
            <v>2346052.3333333335</v>
          </cell>
          <cell r="K36">
            <v>2142810.3333333335</v>
          </cell>
          <cell r="L36">
            <v>269990</v>
          </cell>
          <cell r="M36">
            <v>285233.75</v>
          </cell>
          <cell r="N36">
            <v>41115.666666666664</v>
          </cell>
          <cell r="O36">
            <v>88471.333333333328</v>
          </cell>
          <cell r="P36">
            <v>194912.16666666666</v>
          </cell>
          <cell r="Q36">
            <v>263089.58333333331</v>
          </cell>
          <cell r="R36">
            <v>749711.58333333337</v>
          </cell>
          <cell r="S36">
            <v>120552.25</v>
          </cell>
          <cell r="T36">
            <v>37241.083333333336</v>
          </cell>
          <cell r="U36">
            <v>92492.916666666672</v>
          </cell>
          <cell r="V36">
            <v>2787112.0833333335</v>
          </cell>
          <cell r="X36">
            <v>4.809536367951921</v>
          </cell>
          <cell r="Y36">
            <v>2.7738545025352863</v>
          </cell>
          <cell r="Z36">
            <v>6.6244538486187849</v>
          </cell>
          <cell r="AA36">
            <v>2.6313029235802645</v>
          </cell>
          <cell r="AB36">
            <v>5.8327359096721096</v>
          </cell>
          <cell r="AC36">
            <v>8.1477625302695031</v>
          </cell>
          <cell r="AD36">
            <v>5.833038691865795</v>
          </cell>
          <cell r="AE36">
            <v>4.7994289482073498</v>
          </cell>
          <cell r="AF36">
            <v>7.2328775555228049</v>
          </cell>
          <cell r="AG36">
            <v>7.1469053008952415</v>
          </cell>
          <cell r="AH36">
            <v>9.9906809999338151</v>
          </cell>
          <cell r="AI36">
            <v>10.944272852240573</v>
          </cell>
          <cell r="AJ36">
            <v>5.2893500241142846</v>
          </cell>
          <cell r="AK36">
            <v>9.4865459105590588</v>
          </cell>
          <cell r="AL36">
            <v>7.4820047350155932</v>
          </cell>
          <cell r="AM36">
            <v>4.4533731153264142</v>
          </cell>
          <cell r="AN36">
            <v>5.5672226136883012</v>
          </cell>
          <cell r="AO36">
            <v>8.8842172766357095</v>
          </cell>
          <cell r="AP36">
            <v>4.6168864459432086</v>
          </cell>
          <cell r="AQ36">
            <v>5.3962251967546848</v>
          </cell>
          <cell r="AR36">
            <v>6.8402856907561471</v>
          </cell>
        </row>
        <row r="105">
          <cell r="B105">
            <v>1365.0309999999999</v>
          </cell>
          <cell r="C105">
            <v>863.20500000000004</v>
          </cell>
          <cell r="D105">
            <v>2192.0259999999998</v>
          </cell>
          <cell r="E105">
            <v>1162.874</v>
          </cell>
          <cell r="F105">
            <v>1160.3320000000001</v>
          </cell>
          <cell r="G105">
            <v>2048.384</v>
          </cell>
          <cell r="H105">
            <v>8791.851999999999</v>
          </cell>
          <cell r="I105">
            <v>6743.4679999999998</v>
          </cell>
          <cell r="J105">
            <v>40633.254999999997</v>
          </cell>
          <cell r="K105">
            <v>38584.870999999999</v>
          </cell>
          <cell r="L105">
            <v>6448.8450000000003</v>
          </cell>
          <cell r="M105">
            <v>7848.8240000000005</v>
          </cell>
          <cell r="N105">
            <v>381.09800000000001</v>
          </cell>
          <cell r="O105">
            <v>1107.8789999999999</v>
          </cell>
          <cell r="P105">
            <v>3537.7509999999997</v>
          </cell>
          <cell r="Q105">
            <v>4538.8269999999993</v>
          </cell>
          <cell r="R105">
            <v>10195.562</v>
          </cell>
          <cell r="S105">
            <v>2329.9180000000001</v>
          </cell>
          <cell r="T105">
            <v>552.61599999999999</v>
          </cell>
          <cell r="U105">
            <v>1643.5509999999999</v>
          </cell>
          <cell r="V105">
            <v>47376.72</v>
          </cell>
        </row>
        <row r="109">
          <cell r="B109">
            <v>1382.6218333333334</v>
          </cell>
          <cell r="C109">
            <v>867.08425</v>
          </cell>
          <cell r="D109">
            <v>2211.6106666666665</v>
          </cell>
          <cell r="E109">
            <v>1146.2570000000001</v>
          </cell>
          <cell r="F109">
            <v>1142.0290833333333</v>
          </cell>
          <cell r="G109">
            <v>2162.6939166666666</v>
          </cell>
          <cell r="H109">
            <v>8912.2967499999995</v>
          </cell>
          <cell r="I109">
            <v>6749.6028333333325</v>
          </cell>
          <cell r="J109">
            <v>41660.068666666666</v>
          </cell>
          <cell r="K109">
            <v>39497.374749999995</v>
          </cell>
          <cell r="L109">
            <v>6571.3682500000004</v>
          </cell>
          <cell r="M109">
            <v>8023.6044166666661</v>
          </cell>
          <cell r="N109">
            <v>390.55616666666663</v>
          </cell>
          <cell r="O109">
            <v>1154.2856666666667</v>
          </cell>
          <cell r="P109">
            <v>3638.078</v>
          </cell>
          <cell r="Q109">
            <v>4654.70975</v>
          </cell>
          <cell r="R109">
            <v>10449.072583333333</v>
          </cell>
          <cell r="S109">
            <v>2366.5219999999999</v>
          </cell>
          <cell r="T109">
            <v>552.30058333333329</v>
          </cell>
          <cell r="U109">
            <v>1696.8773333333331</v>
          </cell>
          <cell r="V109">
            <v>48409.671499999997</v>
          </cell>
        </row>
        <row r="140">
          <cell r="A140">
            <v>2019</v>
          </cell>
          <cell r="B140">
            <v>0.22187812268495577</v>
          </cell>
          <cell r="C140">
            <v>-0.3827946664943056</v>
          </cell>
          <cell r="D140">
            <v>-0.25218787313977487</v>
          </cell>
          <cell r="E140">
            <v>-0.81776637537079466</v>
          </cell>
          <cell r="F140">
            <v>-0.49737079507293913</v>
          </cell>
          <cell r="G140">
            <v>1.6905364609887812</v>
          </cell>
          <cell r="H140">
            <v>0.14612102666538362</v>
          </cell>
          <cell r="I140">
            <v>-0.31376146707617636</v>
          </cell>
          <cell r="J140">
            <v>0.85599602545525499</v>
          </cell>
          <cell r="K140">
            <v>0.81207487358865649</v>
          </cell>
          <cell r="L140">
            <v>0.7856279272138238</v>
          </cell>
          <cell r="M140">
            <v>1.0407859138596791</v>
          </cell>
          <cell r="N140">
            <v>1.2876973738415387</v>
          </cell>
          <cell r="O140">
            <v>1.3474832799554406</v>
          </cell>
          <cell r="P140">
            <v>0.79013862326023343</v>
          </cell>
          <cell r="Q140">
            <v>0.78430005422440274</v>
          </cell>
          <cell r="R140">
            <v>0.6750932193063619</v>
          </cell>
          <cell r="S140">
            <v>0.61528628863352708</v>
          </cell>
          <cell r="T140">
            <v>0.48404048338588268</v>
          </cell>
          <cell r="U140">
            <v>0.72247055636789526</v>
          </cell>
          <cell r="V140">
            <v>0.68781466854817097</v>
          </cell>
        </row>
        <row r="141">
          <cell r="A141">
            <v>2020</v>
          </cell>
          <cell r="B141">
            <v>0.10790963721703406</v>
          </cell>
          <cell r="C141">
            <v>2.131590989394283E-2</v>
          </cell>
          <cell r="D141">
            <v>-3.0702190576192834E-2</v>
          </cell>
          <cell r="E141">
            <v>-0.58742391695059837</v>
          </cell>
          <cell r="F141">
            <v>-0.81623190604071283</v>
          </cell>
          <cell r="G141">
            <v>1.2615798600262451</v>
          </cell>
          <cell r="H141">
            <v>0.11970174202204475</v>
          </cell>
          <cell r="I141">
            <v>-0.22715315027816985</v>
          </cell>
          <cell r="J141">
            <v>0.34218031511382208</v>
          </cell>
          <cell r="K141">
            <v>0.29337146157621419</v>
          </cell>
          <cell r="L141">
            <v>0.16773546270687234</v>
          </cell>
          <cell r="M141">
            <v>0.19276773182835427</v>
          </cell>
          <cell r="N141">
            <v>0.6848632110375803</v>
          </cell>
          <cell r="O141">
            <v>0.95551951070468988</v>
          </cell>
          <cell r="P141">
            <v>0.35545181105172219</v>
          </cell>
          <cell r="Q141">
            <v>0.34359097625886648</v>
          </cell>
          <cell r="R141">
            <v>0.32771121395759906</v>
          </cell>
          <cell r="S141">
            <v>9.7385401546318917E-2</v>
          </cell>
          <cell r="T141">
            <v>-2.6781707370020058E-2</v>
          </cell>
          <cell r="U141">
            <v>0.62979487706802217</v>
          </cell>
          <cell r="V141">
            <v>0.26114935774363346</v>
          </cell>
        </row>
        <row r="142">
          <cell r="A142">
            <v>2021</v>
          </cell>
          <cell r="B142">
            <v>-0.12501487981981541</v>
          </cell>
          <cell r="C142">
            <v>-0.10591015946074833</v>
          </cell>
          <cell r="D142">
            <v>-0.24424408116813368</v>
          </cell>
          <cell r="E142">
            <v>-0.76331503239930498</v>
          </cell>
          <cell r="F142">
            <v>-1.1920857514504206</v>
          </cell>
          <cell r="G142">
            <v>0.64900112138212762</v>
          </cell>
          <cell r="H142">
            <v>-0.19377438546138137</v>
          </cell>
          <cell r="I142">
            <v>-0.45359422723927878</v>
          </cell>
          <cell r="J142">
            <v>3.5719108667265687E-2</v>
          </cell>
          <cell r="K142">
            <v>2.8470413561763053E-3</v>
          </cell>
          <cell r="L142">
            <v>-0.17403000342741848</v>
          </cell>
          <cell r="M142">
            <v>-0.1996292196012206</v>
          </cell>
          <cell r="N142">
            <v>-0.59578724794201321</v>
          </cell>
          <cell r="O142">
            <v>-9.53017453980749E-2</v>
          </cell>
          <cell r="P142">
            <v>4.2688568129605642E-2</v>
          </cell>
          <cell r="Q142">
            <v>0.15885111217185965</v>
          </cell>
          <cell r="R142">
            <v>0.2015809861933775</v>
          </cell>
          <cell r="S142">
            <v>-5.0464077994874401E-2</v>
          </cell>
          <cell r="T142">
            <v>-0.6459348475085136</v>
          </cell>
          <cell r="U142">
            <v>0.40931989924433765</v>
          </cell>
          <cell r="V142">
            <v>-3.3589159713969252E-2</v>
          </cell>
        </row>
        <row r="143">
          <cell r="A143">
            <v>2022</v>
          </cell>
          <cell r="B143">
            <v>0.44954226359156735</v>
          </cell>
          <cell r="C143">
            <v>-7.7007100209414148E-3</v>
          </cell>
          <cell r="D143">
            <v>0.38639815959197676</v>
          </cell>
          <cell r="E143">
            <v>-0.29776361308599064</v>
          </cell>
          <cell r="F143">
            <v>-7.954153472950054E-2</v>
          </cell>
          <cell r="G143">
            <v>1.8594894439234508</v>
          </cell>
          <cell r="H143">
            <v>0.55792413766484117</v>
          </cell>
          <cell r="I143">
            <v>0.15221923352058297</v>
          </cell>
          <cell r="J143">
            <v>0.94993507814781708</v>
          </cell>
          <cell r="K143">
            <v>0.90086773330151004</v>
          </cell>
          <cell r="L143">
            <v>0.72238623095321941</v>
          </cell>
          <cell r="M143">
            <v>1.0028885082451922</v>
          </cell>
          <cell r="N143">
            <v>1.044119340284368</v>
          </cell>
          <cell r="O143">
            <v>1.1586579518851465</v>
          </cell>
          <cell r="P143">
            <v>1.0257143835173252</v>
          </cell>
          <cell r="Q143">
            <v>0.92777695296778973</v>
          </cell>
          <cell r="R143">
            <v>0.95620294671195438</v>
          </cell>
          <cell r="S143">
            <v>0.62082528529028025</v>
          </cell>
          <cell r="T143">
            <v>-3.3020621719870746E-2</v>
          </cell>
          <cell r="U143">
            <v>0.9247061216844088</v>
          </cell>
          <cell r="V143">
            <v>0.83741819354948177</v>
          </cell>
        </row>
        <row r="144">
          <cell r="A144">
            <v>2023</v>
          </cell>
          <cell r="B144">
            <v>0.85276599138346398</v>
          </cell>
          <cell r="C144">
            <v>0.54221232057751934</v>
          </cell>
          <cell r="D144">
            <v>0.78212172548069248</v>
          </cell>
          <cell r="E144">
            <v>0.21456933898787156</v>
          </cell>
          <cell r="F144">
            <v>0.50973802639661869</v>
          </cell>
          <cell r="G144">
            <v>1.7016551038269085</v>
          </cell>
          <cell r="H144">
            <v>0.88248958495422869</v>
          </cell>
          <cell r="I144">
            <v>0.62279859923330605</v>
          </cell>
          <cell r="J144">
            <v>1.1797709426692364</v>
          </cell>
          <cell r="K144">
            <v>1.1513495990406426</v>
          </cell>
          <cell r="L144">
            <v>1.1757577777777044</v>
          </cell>
          <cell r="M144">
            <v>1.2191289196093322</v>
          </cell>
          <cell r="N144">
            <v>1.3367127560594838</v>
          </cell>
          <cell r="O144">
            <v>2.1179136091894009</v>
          </cell>
          <cell r="P144">
            <v>1.3879841929544767</v>
          </cell>
          <cell r="Q144">
            <v>1.1018947470163596</v>
          </cell>
          <cell r="R144">
            <v>0.98063313502298399</v>
          </cell>
          <cell r="S144">
            <v>0.89706168729600222</v>
          </cell>
          <cell r="T144">
            <v>0.65287006778524415</v>
          </cell>
          <cell r="U144">
            <v>1.2439678193538555</v>
          </cell>
          <cell r="V144">
            <v>1.1017444706449453</v>
          </cell>
        </row>
        <row r="176">
          <cell r="A176">
            <v>2020</v>
          </cell>
          <cell r="X176">
            <v>80.400000000000006</v>
          </cell>
          <cell r="Y176">
            <v>79.099999999999994</v>
          </cell>
          <cell r="Z176">
            <v>81.2</v>
          </cell>
          <cell r="AA176">
            <v>79.8</v>
          </cell>
          <cell r="AB176">
            <v>80.400000000000006</v>
          </cell>
          <cell r="AC176">
            <v>78.3</v>
          </cell>
          <cell r="AD176">
            <v>79.900000000000006</v>
          </cell>
          <cell r="AE176">
            <v>80.382397790711806</v>
          </cell>
          <cell r="AF176">
            <v>78.3</v>
          </cell>
          <cell r="AG176">
            <v>78.3</v>
          </cell>
          <cell r="AH176">
            <v>80.2</v>
          </cell>
          <cell r="AI176">
            <v>81</v>
          </cell>
          <cell r="AJ176">
            <v>75.2</v>
          </cell>
          <cell r="AK176">
            <v>79.400000000000006</v>
          </cell>
          <cell r="AL176">
            <v>77.3</v>
          </cell>
          <cell r="AM176">
            <v>77.099999999999994</v>
          </cell>
          <cell r="AN176">
            <v>76</v>
          </cell>
          <cell r="AO176">
            <v>78</v>
          </cell>
          <cell r="AP176">
            <v>75.900000000000006</v>
          </cell>
          <cell r="AQ176">
            <v>78.7</v>
          </cell>
          <cell r="AR176">
            <v>78.599999999999994</v>
          </cell>
        </row>
        <row r="177">
          <cell r="A177">
            <v>2021</v>
          </cell>
          <cell r="X177">
            <v>80.400000000000006</v>
          </cell>
          <cell r="Y177">
            <v>79.3</v>
          </cell>
          <cell r="Z177">
            <v>80.8</v>
          </cell>
          <cell r="AA177">
            <v>79</v>
          </cell>
          <cell r="AB177">
            <v>80.5</v>
          </cell>
          <cell r="AC177">
            <v>77.7</v>
          </cell>
          <cell r="AD177">
            <v>79.599999999999994</v>
          </cell>
          <cell r="AE177">
            <v>80.159123161565404</v>
          </cell>
          <cell r="AF177">
            <v>78.172942131842859</v>
          </cell>
          <cell r="AG177">
            <v>78.2</v>
          </cell>
          <cell r="AH177">
            <v>80.3</v>
          </cell>
          <cell r="AI177">
            <v>81.3</v>
          </cell>
          <cell r="AJ177">
            <v>74.599999999999994</v>
          </cell>
          <cell r="AK177">
            <v>79</v>
          </cell>
          <cell r="AL177">
            <v>76.5</v>
          </cell>
          <cell r="AM177">
            <v>77.900000000000006</v>
          </cell>
          <cell r="AN177">
            <v>75.400000000000006</v>
          </cell>
          <cell r="AO177">
            <v>78.5</v>
          </cell>
          <cell r="AP177">
            <v>76.2</v>
          </cell>
          <cell r="AQ177">
            <v>79.2</v>
          </cell>
          <cell r="AR177">
            <v>78.5</v>
          </cell>
        </row>
        <row r="178">
          <cell r="A178">
            <v>2022</v>
          </cell>
          <cell r="X178">
            <v>80.3</v>
          </cell>
          <cell r="Y178">
            <v>78.8</v>
          </cell>
          <cell r="Z178">
            <v>81.5</v>
          </cell>
          <cell r="AA178">
            <v>79.5</v>
          </cell>
          <cell r="AB178">
            <v>80.2</v>
          </cell>
          <cell r="AC178">
            <v>78.8</v>
          </cell>
          <cell r="AD178">
            <v>80</v>
          </cell>
          <cell r="AE178">
            <v>80.342468384990937</v>
          </cell>
          <cell r="AF178">
            <v>79.178512035619548</v>
          </cell>
          <cell r="AG178">
            <v>79.2</v>
          </cell>
          <cell r="AH178">
            <v>81.099999999999994</v>
          </cell>
          <cell r="AI178">
            <v>81.900000000000006</v>
          </cell>
          <cell r="AJ178">
            <v>74.099999999999994</v>
          </cell>
          <cell r="AK178">
            <v>78.5</v>
          </cell>
          <cell r="AL178">
            <v>77.5</v>
          </cell>
          <cell r="AM178">
            <v>79.2</v>
          </cell>
          <cell r="AN178">
            <v>76.8</v>
          </cell>
          <cell r="AO178">
            <v>79.3</v>
          </cell>
          <cell r="AP178">
            <v>77.2</v>
          </cell>
          <cell r="AQ178">
            <v>79</v>
          </cell>
          <cell r="AR178">
            <v>79.3</v>
          </cell>
        </row>
        <row r="179">
          <cell r="A179">
            <v>2023</v>
          </cell>
          <cell r="X179">
            <v>79.599999999999994</v>
          </cell>
          <cell r="Y179">
            <v>79.8</v>
          </cell>
          <cell r="Z179">
            <v>81.7</v>
          </cell>
          <cell r="AA179">
            <v>78.8</v>
          </cell>
          <cell r="AB179">
            <v>80.400000000000006</v>
          </cell>
          <cell r="AC179">
            <v>77.900000000000006</v>
          </cell>
          <cell r="AD179">
            <v>79.7</v>
          </cell>
          <cell r="AE179">
            <v>80.305112861368357</v>
          </cell>
          <cell r="AF179">
            <v>79.602539605368122</v>
          </cell>
          <cell r="AG179">
            <v>79.7</v>
          </cell>
          <cell r="AH179">
            <v>81.7</v>
          </cell>
          <cell r="AI179">
            <v>82.3</v>
          </cell>
          <cell r="AJ179">
            <v>75.099999999999994</v>
          </cell>
          <cell r="AK179">
            <v>78.599999999999994</v>
          </cell>
          <cell r="AL179">
            <v>78.400000000000006</v>
          </cell>
          <cell r="AM179">
            <v>79.400000000000006</v>
          </cell>
          <cell r="AN179">
            <v>77.5</v>
          </cell>
          <cell r="AO179">
            <v>80</v>
          </cell>
          <cell r="AP179">
            <v>77.5</v>
          </cell>
          <cell r="AQ179">
            <v>79</v>
          </cell>
          <cell r="AR179">
            <v>79.7</v>
          </cell>
        </row>
      </sheetData>
      <sheetData sheetId="37"/>
      <sheetData sheetId="38"/>
      <sheetData sheetId="39">
        <row r="98">
          <cell r="A98">
            <v>2019</v>
          </cell>
          <cell r="B98">
            <v>0.60710058935331856</v>
          </cell>
          <cell r="C98">
            <v>0.58759337597960914</v>
          </cell>
          <cell r="D98">
            <v>0.58003656190632125</v>
          </cell>
          <cell r="E98">
            <v>0.56945007420720672</v>
          </cell>
          <cell r="F98">
            <v>0.58007646834731996</v>
          </cell>
          <cell r="G98">
            <v>0.54647012292577801</v>
          </cell>
          <cell r="H98">
            <v>0.57558256437282251</v>
          </cell>
          <cell r="I98">
            <v>0.58483419787815405</v>
          </cell>
          <cell r="J98">
            <v>0.54548335013658533</v>
          </cell>
          <cell r="K98">
            <v>0.54543760895737703</v>
          </cell>
          <cell r="L98">
            <v>0.55425927421863519</v>
          </cell>
          <cell r="M98">
            <v>0.56494260546781727</v>
          </cell>
          <cell r="N98">
            <v>0.49867506398220562</v>
          </cell>
          <cell r="O98">
            <v>0.54156589846967007</v>
          </cell>
          <cell r="P98">
            <v>0.53666454744661218</v>
          </cell>
          <cell r="Q98">
            <v>0.54180830897657328</v>
          </cell>
          <cell r="R98">
            <v>0.52716909844798387</v>
          </cell>
          <cell r="S98">
            <v>0.54831316184593282</v>
          </cell>
          <cell r="T98">
            <v>0.51382088104942492</v>
          </cell>
          <cell r="U98">
            <v>0.53993764249189258</v>
          </cell>
          <cell r="V98">
            <v>0.55029781962678703</v>
          </cell>
        </row>
        <row r="99">
          <cell r="A99">
            <v>2020</v>
          </cell>
          <cell r="B99">
            <v>0.60387537578367556</v>
          </cell>
          <cell r="C99">
            <v>0.58371309381473158</v>
          </cell>
          <cell r="D99">
            <v>0.57693371283583705</v>
          </cell>
          <cell r="E99">
            <v>0.56422103573673987</v>
          </cell>
          <cell r="F99">
            <v>0.57460501986600687</v>
          </cell>
          <cell r="G99">
            <v>0.54517612046383646</v>
          </cell>
          <cell r="H99">
            <v>0.5722702045194652</v>
          </cell>
          <cell r="I99">
            <v>0.58089041886692327</v>
          </cell>
          <cell r="J99">
            <v>0.54277345377441055</v>
          </cell>
          <cell r="K99">
            <v>0.54266196320769988</v>
          </cell>
          <cell r="L99">
            <v>0.55105779397944832</v>
          </cell>
          <cell r="M99">
            <v>0.56271632167936192</v>
          </cell>
          <cell r="N99">
            <v>0.49462814304532687</v>
          </cell>
          <cell r="O99">
            <v>0.54031154192281106</v>
          </cell>
          <cell r="P99">
            <v>0.53480108401564896</v>
          </cell>
          <cell r="Q99">
            <v>0.53887205361688895</v>
          </cell>
          <cell r="R99">
            <v>0.52365276689240936</v>
          </cell>
          <cell r="S99">
            <v>0.54455538981291962</v>
          </cell>
          <cell r="T99">
            <v>0.50968374703385189</v>
          </cell>
          <cell r="U99">
            <v>0.53775899893377299</v>
          </cell>
          <cell r="V99">
            <v>0.54743630572501556</v>
          </cell>
        </row>
        <row r="100">
          <cell r="A100">
            <v>2021</v>
          </cell>
          <cell r="B100">
            <v>0.60166018124526799</v>
          </cell>
          <cell r="C100">
            <v>0.57853446400006514</v>
          </cell>
          <cell r="D100">
            <v>0.5740500516790964</v>
          </cell>
          <cell r="E100">
            <v>0.56037139198294506</v>
          </cell>
          <cell r="F100">
            <v>0.56967801222720738</v>
          </cell>
          <cell r="G100">
            <v>0.54390153889524573</v>
          </cell>
          <cell r="H100">
            <v>0.56928955454969477</v>
          </cell>
          <cell r="I100">
            <v>0.57738837272807753</v>
          </cell>
          <cell r="J100">
            <v>0.54023130479644021</v>
          </cell>
          <cell r="K100">
            <v>0.54006038184757199</v>
          </cell>
          <cell r="L100">
            <v>0.5479792853985691</v>
          </cell>
          <cell r="M100">
            <v>0.56032664594346071</v>
          </cell>
          <cell r="N100">
            <v>0.49102559892548447</v>
          </cell>
          <cell r="O100">
            <v>0.5392507852801004</v>
          </cell>
          <cell r="P100">
            <v>0.53259005089514211</v>
          </cell>
          <cell r="Q100">
            <v>0.53606443912612323</v>
          </cell>
          <cell r="R100">
            <v>0.52063323517800253</v>
          </cell>
          <cell r="S100">
            <v>0.5422235841207762</v>
          </cell>
          <cell r="T100">
            <v>0.50559526949641864</v>
          </cell>
          <cell r="U100">
            <v>0.53538562110094112</v>
          </cell>
          <cell r="V100">
            <v>0.54477988718139114</v>
          </cell>
        </row>
        <row r="164">
          <cell r="A164">
            <v>2019</v>
          </cell>
          <cell r="B164">
            <v>97.97299247725914</v>
          </cell>
          <cell r="C164">
            <v>99.768186794680403</v>
          </cell>
          <cell r="D164">
            <v>82.722050033506349</v>
          </cell>
          <cell r="E164">
            <v>91.496749381324477</v>
          </cell>
          <cell r="F164">
            <v>88.207611546773876</v>
          </cell>
          <cell r="G164">
            <v>83.198390153959451</v>
          </cell>
          <cell r="H164">
            <v>88.382434753758673</v>
          </cell>
          <cell r="I164">
            <v>90.167875474079338</v>
          </cell>
          <cell r="J164">
            <v>99.113294695549129</v>
          </cell>
          <cell r="K164">
            <v>100</v>
          </cell>
          <cell r="L164">
            <v>106.46928932301552</v>
          </cell>
          <cell r="M164">
            <v>114.75587054673737</v>
          </cell>
          <cell r="N164">
            <v>82.575603402536871</v>
          </cell>
          <cell r="O164">
            <v>85.103105790634288</v>
          </cell>
          <cell r="P164">
            <v>96.928830479619862</v>
          </cell>
          <cell r="Q164">
            <v>103.02167264136138</v>
          </cell>
          <cell r="R164">
            <v>83.691593054345361</v>
          </cell>
          <cell r="S164">
            <v>111.52115825918956</v>
          </cell>
          <cell r="T164">
            <v>101.16523986445492</v>
          </cell>
          <cell r="U164">
            <v>102.17392290146685</v>
          </cell>
          <cell r="V164">
            <v>97.924695514984663</v>
          </cell>
        </row>
        <row r="165">
          <cell r="A165">
            <v>2020</v>
          </cell>
          <cell r="B165">
            <v>98.517986541526426</v>
          </cell>
          <cell r="C165">
            <v>100.06367737475543</v>
          </cell>
          <cell r="D165">
            <v>82.627335930580699</v>
          </cell>
          <cell r="E165">
            <v>91.253461099596919</v>
          </cell>
          <cell r="F165">
            <v>88.821763615731484</v>
          </cell>
          <cell r="G165">
            <v>82.8506987003028</v>
          </cell>
          <cell r="H165">
            <v>88.414542990740657</v>
          </cell>
          <cell r="I165">
            <v>90.344847260086098</v>
          </cell>
          <cell r="J165">
            <v>99.090447587981444</v>
          </cell>
          <cell r="K165">
            <v>100</v>
          </cell>
          <cell r="L165">
            <v>106.91704392464078</v>
          </cell>
          <cell r="M165">
            <v>115.25837715436305</v>
          </cell>
          <cell r="N165">
            <v>82.034109640297999</v>
          </cell>
          <cell r="O165">
            <v>83.592731396535754</v>
          </cell>
          <cell r="P165">
            <v>96.794641338874243</v>
          </cell>
          <cell r="Q165">
            <v>103.29203708140176</v>
          </cell>
          <cell r="R165">
            <v>83.192063527374614</v>
          </cell>
          <cell r="S165">
            <v>111.84445799002252</v>
          </cell>
          <cell r="T165">
            <v>100.98540687147602</v>
          </cell>
          <cell r="U165">
            <v>101.6273704623198</v>
          </cell>
          <cell r="V165">
            <v>97.930766149457668</v>
          </cell>
        </row>
        <row r="166">
          <cell r="A166">
            <v>2021</v>
          </cell>
          <cell r="B166">
            <v>99.017612157028324</v>
          </cell>
          <cell r="C166">
            <v>100.0821796658304</v>
          </cell>
          <cell r="D166">
            <v>82.621943831293677</v>
          </cell>
          <cell r="E166">
            <v>91.188108440177174</v>
          </cell>
          <cell r="F166">
            <v>89.306453974166374</v>
          </cell>
          <cell r="G166">
            <v>82.406124465389539</v>
          </cell>
          <cell r="H166">
            <v>88.422470054066551</v>
          </cell>
          <cell r="I166">
            <v>90.530919080134296</v>
          </cell>
          <cell r="J166">
            <v>99.058904151280061</v>
          </cell>
          <cell r="K166">
            <v>100</v>
          </cell>
          <cell r="L166">
            <v>107.52929237701861</v>
          </cell>
          <cell r="M166">
            <v>116.24973756321262</v>
          </cell>
          <cell r="N166">
            <v>81.568602041223343</v>
          </cell>
          <cell r="O166">
            <v>82.148038137450172</v>
          </cell>
          <cell r="P166">
            <v>96.811524921923606</v>
          </cell>
          <cell r="Q166">
            <v>103.56251780879052</v>
          </cell>
          <cell r="R166">
            <v>82.539326109306785</v>
          </cell>
          <cell r="S166">
            <v>109.93338862592283</v>
          </cell>
          <cell r="T166">
            <v>100.98659330499768</v>
          </cell>
          <cell r="U166">
            <v>101.55363729273243</v>
          </cell>
          <cell r="V166">
            <v>97.929632962626314</v>
          </cell>
        </row>
      </sheetData>
      <sheetData sheetId="40">
        <row r="65">
          <cell r="A65">
            <v>2019</v>
          </cell>
          <cell r="B65">
            <v>87.016081506561761</v>
          </cell>
          <cell r="C65">
            <v>79.322613231050184</v>
          </cell>
          <cell r="D65">
            <v>96.395951723584545</v>
          </cell>
          <cell r="E65">
            <v>89.208272727751734</v>
          </cell>
          <cell r="F65">
            <v>87.736009754444851</v>
          </cell>
          <cell r="G65">
            <v>115.47257620345579</v>
          </cell>
          <cell r="H65">
            <v>95.684068099178035</v>
          </cell>
          <cell r="I65">
            <v>89.395788602549118</v>
          </cell>
          <cell r="J65">
            <v>100.68493908701446</v>
          </cell>
          <cell r="K65">
            <v>100</v>
          </cell>
          <cell r="L65">
            <v>98.1422567153557</v>
          </cell>
          <cell r="M65">
            <v>91.966447872596362</v>
          </cell>
          <cell r="N65">
            <v>116.07489434031235</v>
          </cell>
          <cell r="O65">
            <v>144.22289171736085</v>
          </cell>
          <cell r="P65">
            <v>109.47048083203272</v>
          </cell>
          <cell r="Q65">
            <v>92.134077880796667</v>
          </cell>
          <cell r="R65">
            <v>112.54491166638689</v>
          </cell>
          <cell r="S65">
            <v>81.662082906611488</v>
          </cell>
          <cell r="T65">
            <v>83.935832189787078</v>
          </cell>
          <cell r="U65">
            <v>86.188229979417216</v>
          </cell>
          <cell r="V65">
            <v>99.304460478093105</v>
          </cell>
        </row>
        <row r="66">
          <cell r="A66">
            <v>2020</v>
          </cell>
          <cell r="B66">
            <v>88.19541366826455</v>
          </cell>
          <cell r="C66">
            <v>79.947804997524017</v>
          </cell>
          <cell r="D66">
            <v>97.447647006889966</v>
          </cell>
          <cell r="E66">
            <v>91.163797968251416</v>
          </cell>
          <cell r="F66">
            <v>89.280181244891565</v>
          </cell>
          <cell r="G66">
            <v>117.60316014831072</v>
          </cell>
          <cell r="H66">
            <v>97.149182424533194</v>
          </cell>
          <cell r="I66">
            <v>90.641176105238557</v>
          </cell>
          <cell r="J66">
            <v>100.78029768607115</v>
          </cell>
          <cell r="K66">
            <v>100</v>
          </cell>
          <cell r="L66">
            <v>97.06281405332777</v>
          </cell>
          <cell r="M66">
            <v>91.441179687110179</v>
          </cell>
          <cell r="N66">
            <v>116.05637541517073</v>
          </cell>
          <cell r="O66">
            <v>143.35002725672445</v>
          </cell>
          <cell r="P66">
            <v>109.14952120550238</v>
          </cell>
          <cell r="Q66">
            <v>91.939860871468568</v>
          </cell>
          <cell r="R66">
            <v>114.06679456183728</v>
          </cell>
          <cell r="S66">
            <v>82.169914495013884</v>
          </cell>
          <cell r="T66">
            <v>83.827928618927132</v>
          </cell>
          <cell r="U66">
            <v>88.382881953365569</v>
          </cell>
          <cell r="V66">
            <v>99.541085928586511</v>
          </cell>
        </row>
        <row r="67">
          <cell r="A67">
            <v>2021</v>
          </cell>
          <cell r="B67">
            <v>87.24215217136998</v>
          </cell>
          <cell r="C67">
            <v>79.487505247097872</v>
          </cell>
          <cell r="D67">
            <v>96.56665907797921</v>
          </cell>
          <cell r="E67">
            <v>90.675963911287127</v>
          </cell>
          <cell r="F67">
            <v>88.021196495380536</v>
          </cell>
          <cell r="G67">
            <v>116.76108367874438</v>
          </cell>
          <cell r="H67">
            <v>96.317243294681262</v>
          </cell>
          <cell r="I67">
            <v>89.796480738690349</v>
          </cell>
          <cell r="J67">
            <v>100.745956416455</v>
          </cell>
          <cell r="K67">
            <v>100</v>
          </cell>
          <cell r="L67">
            <v>96.286300092121365</v>
          </cell>
          <cell r="M67">
            <v>90.479607957117778</v>
          </cell>
          <cell r="N67">
            <v>119.01364303917691</v>
          </cell>
          <cell r="O67">
            <v>152.90406463236926</v>
          </cell>
          <cell r="P67">
            <v>109.062857486526</v>
          </cell>
          <cell r="Q67">
            <v>90.069160865136695</v>
          </cell>
          <cell r="R67">
            <v>114.07940470960385</v>
          </cell>
          <cell r="S67">
            <v>88.416103361564637</v>
          </cell>
          <cell r="T67">
            <v>84.334051503178316</v>
          </cell>
          <cell r="U67">
            <v>87.241332206032212</v>
          </cell>
          <cell r="V67">
            <v>99.404542859576438</v>
          </cell>
        </row>
        <row r="98">
          <cell r="B98">
            <v>68.959431118455143</v>
          </cell>
          <cell r="C98">
            <v>68.391514842808917</v>
          </cell>
          <cell r="D98">
            <v>74.757792260029163</v>
          </cell>
          <cell r="E98">
            <v>72.633229647984422</v>
          </cell>
          <cell r="F98">
            <v>72.858378612428879</v>
          </cell>
          <cell r="G98">
            <v>99.178382223044579</v>
          </cell>
          <cell r="H98">
            <v>78.618135808554015</v>
          </cell>
          <cell r="I98">
            <v>72.101369749268983</v>
          </cell>
          <cell r="J98">
            <v>98.788480104599103</v>
          </cell>
          <cell r="K98">
            <v>98.771447607542441</v>
          </cell>
          <cell r="L98">
            <v>101.22101700190562</v>
          </cell>
          <cell r="M98">
            <v>102.18490022577993</v>
          </cell>
          <cell r="N98">
            <v>100.13729466232635</v>
          </cell>
          <cell r="O98">
            <v>89.638573826345194</v>
          </cell>
          <cell r="P98">
            <v>98.028778469965076</v>
          </cell>
          <cell r="Q98">
            <v>97.268976714918281</v>
          </cell>
          <cell r="R98">
            <v>99.879377152383398</v>
          </cell>
          <cell r="S98">
            <v>93.018292718648894</v>
          </cell>
          <cell r="T98">
            <v>97.421733461216135</v>
          </cell>
          <cell r="U98">
            <v>97.48032487554255</v>
          </cell>
          <cell r="V98">
            <v>95.488161566370096</v>
          </cell>
        </row>
        <row r="100">
          <cell r="B100">
            <v>66.287868136884271</v>
          </cell>
          <cell r="C100">
            <v>65.812718263906461</v>
          </cell>
          <cell r="D100">
            <v>72.561551978073496</v>
          </cell>
          <cell r="E100">
            <v>71.226338212650901</v>
          </cell>
          <cell r="F100">
            <v>71.233896175262103</v>
          </cell>
          <cell r="G100">
            <v>97.564522800176093</v>
          </cell>
          <cell r="H100">
            <v>76.61453771835744</v>
          </cell>
          <cell r="I100">
            <v>69.968400137677477</v>
          </cell>
          <cell r="J100">
            <v>96.131967481974172</v>
          </cell>
          <cell r="K100">
            <v>96.056202372332734</v>
          </cell>
          <cell r="L100">
            <v>97.497227068435748</v>
          </cell>
          <cell r="M100">
            <v>98.673187617737327</v>
          </cell>
          <cell r="N100">
            <v>98.982159121436084</v>
          </cell>
          <cell r="O100">
            <v>87.060048536804231</v>
          </cell>
          <cell r="P100">
            <v>94.945384533350676</v>
          </cell>
          <cell r="Q100">
            <v>92.315542061596474</v>
          </cell>
          <cell r="R100">
            <v>98.216434065705855</v>
          </cell>
          <cell r="S100">
            <v>98.691587894100522</v>
          </cell>
          <cell r="T100">
            <v>95.498064246939805</v>
          </cell>
          <cell r="U100">
            <v>93.830905075047482</v>
          </cell>
          <cell r="V100">
            <v>92.895543609945761</v>
          </cell>
        </row>
        <row r="130">
          <cell r="A130">
            <v>2019</v>
          </cell>
          <cell r="B130">
            <v>-5.5289460451476202E-2</v>
          </cell>
          <cell r="C130">
            <v>2.6383546023308782</v>
          </cell>
          <cell r="D130">
            <v>0.39821120201237648</v>
          </cell>
          <cell r="E130">
            <v>0.99169409158758981</v>
          </cell>
          <cell r="F130">
            <v>-0.86805256391042462</v>
          </cell>
          <cell r="G130">
            <v>1.4279327521019951</v>
          </cell>
          <cell r="H130">
            <v>0.74858961697022153</v>
          </cell>
          <cell r="I130">
            <v>0.45225754294857268</v>
          </cell>
          <cell r="J130">
            <v>-0.3219280371901192</v>
          </cell>
          <cell r="K130">
            <v>-0.41469433891454344</v>
          </cell>
          <cell r="L130">
            <v>-2.0233838721178614</v>
          </cell>
          <cell r="M130">
            <v>-1.1100597290905512E-2</v>
          </cell>
          <cell r="N130">
            <v>-2.1370513381896501</v>
          </cell>
          <cell r="O130">
            <v>3.0749817111214668</v>
          </cell>
          <cell r="P130">
            <v>0.43733744007350595</v>
          </cell>
          <cell r="Q130">
            <v>0.46384513335505062</v>
          </cell>
          <cell r="R130">
            <v>-0.69237400007138206</v>
          </cell>
          <cell r="S130">
            <v>-0.71881528448975018</v>
          </cell>
          <cell r="T130">
            <v>-2.283158866314011</v>
          </cell>
          <cell r="U130">
            <v>1.0313655086986842</v>
          </cell>
          <cell r="V130">
            <v>-0.23009047787152781</v>
          </cell>
        </row>
        <row r="131">
          <cell r="A131">
            <v>2020</v>
          </cell>
          <cell r="B131">
            <v>-3.8122699009315966</v>
          </cell>
          <cell r="C131">
            <v>-4.4951860936613741</v>
          </cell>
          <cell r="D131">
            <v>-4.5025986304662524</v>
          </cell>
          <cell r="E131">
            <v>-2.690119270431623</v>
          </cell>
          <cell r="F131">
            <v>-3.7308761600108937</v>
          </cell>
          <cell r="G131">
            <v>-3.6662534895550039</v>
          </cell>
          <cell r="H131">
            <v>-3.8511801603807783</v>
          </cell>
          <cell r="I131">
            <v>-3.9383693398402499</v>
          </cell>
          <cell r="J131">
            <v>-5.0370234590844376</v>
          </cell>
          <cell r="K131">
            <v>-5.1110566823708581</v>
          </cell>
          <cell r="L131">
            <v>-6.1719038050731001</v>
          </cell>
          <cell r="M131">
            <v>-5.5826721434671356</v>
          </cell>
          <cell r="N131">
            <v>-5.3408410346870312</v>
          </cell>
          <cell r="O131">
            <v>-4.9300553552978243</v>
          </cell>
          <cell r="P131">
            <v>-6.0525932447749966</v>
          </cell>
          <cell r="Q131">
            <v>-5.259084196815806</v>
          </cell>
          <cell r="R131">
            <v>-3.7538361458597223</v>
          </cell>
          <cell r="S131">
            <v>-4.5919341878828988</v>
          </cell>
          <cell r="T131">
            <v>-4.9541465800386817</v>
          </cell>
          <cell r="U131">
            <v>-2.6363579991036659</v>
          </cell>
          <cell r="V131">
            <v>-4.9105125164748529</v>
          </cell>
        </row>
        <row r="132">
          <cell r="A132">
            <v>2021</v>
          </cell>
          <cell r="B132">
            <v>-6.4289184924916754E-2</v>
          </cell>
          <cell r="C132">
            <v>0.75865066042584317</v>
          </cell>
          <cell r="D132">
            <v>1.6385689747780106</v>
          </cell>
          <cell r="E132">
            <v>0.77395928004398229</v>
          </cell>
          <cell r="F132">
            <v>1.5594119291744164</v>
          </cell>
          <cell r="G132">
            <v>2.1166253131425208</v>
          </cell>
          <cell r="H132">
            <v>1.3548384798779836</v>
          </cell>
          <cell r="I132">
            <v>1.0202580974609816</v>
          </cell>
          <cell r="J132">
            <v>2.4724708970192353</v>
          </cell>
          <cell r="K132">
            <v>2.4892661185492528</v>
          </cell>
          <cell r="L132">
            <v>2.6570223681025027</v>
          </cell>
          <cell r="M132">
            <v>2.2729370002522842</v>
          </cell>
          <cell r="N132">
            <v>4.4235436956994363</v>
          </cell>
          <cell r="O132">
            <v>2.1599627096747724</v>
          </cell>
          <cell r="P132">
            <v>3.0944936876344116</v>
          </cell>
          <cell r="Q132">
            <v>0.17581827657934923</v>
          </cell>
          <cell r="R132">
            <v>2.1703563692778545</v>
          </cell>
          <cell r="S132">
            <v>11.205605960453042</v>
          </cell>
          <cell r="T132">
            <v>3.1348736905741958</v>
          </cell>
          <cell r="U132">
            <v>-1.1373774847280913</v>
          </cell>
          <cell r="V132">
            <v>2.3087649336135883</v>
          </cell>
        </row>
      </sheetData>
      <sheetData sheetId="41"/>
      <sheetData sheetId="42">
        <row r="66">
          <cell r="A66">
            <v>2019</v>
          </cell>
          <cell r="B66">
            <v>74.553427700394437</v>
          </cell>
          <cell r="C66">
            <v>93.501465713313891</v>
          </cell>
          <cell r="D66">
            <v>67.214989563386624</v>
          </cell>
          <cell r="E66">
            <v>89.791432911082282</v>
          </cell>
          <cell r="F66">
            <v>71.150653040017303</v>
          </cell>
          <cell r="G66">
            <v>63.800497919595124</v>
          </cell>
          <cell r="H66">
            <v>72.380529382216608</v>
          </cell>
          <cell r="I66">
            <v>75.952202455083494</v>
          </cell>
          <cell r="J66">
            <v>97.549992090782467</v>
          </cell>
          <cell r="K66">
            <v>100</v>
          </cell>
          <cell r="L66">
            <v>102.76778171246413</v>
          </cell>
          <cell r="M66">
            <v>98.766546657954308</v>
          </cell>
          <cell r="N66">
            <v>95.24809729231913</v>
          </cell>
          <cell r="O66">
            <v>94.676331419412449</v>
          </cell>
          <cell r="P66">
            <v>92.42240886094676</v>
          </cell>
          <cell r="Q66">
            <v>107.81607836695102</v>
          </cell>
          <cell r="R66">
            <v>100.64686461843844</v>
          </cell>
          <cell r="S66">
            <v>95.953762379320835</v>
          </cell>
          <cell r="T66">
            <v>84.990636260876116</v>
          </cell>
          <cell r="U66">
            <v>103.85810826159107</v>
          </cell>
          <cell r="V66">
            <v>94.529577906819966</v>
          </cell>
        </row>
        <row r="67">
          <cell r="A67">
            <v>2020</v>
          </cell>
          <cell r="B67">
            <v>74.296659785623504</v>
          </cell>
          <cell r="C67">
            <v>96.286862767328302</v>
          </cell>
          <cell r="D67">
            <v>67.14834520098313</v>
          </cell>
          <cell r="E67">
            <v>93.234281897640244</v>
          </cell>
          <cell r="F67">
            <v>72.41626099080554</v>
          </cell>
          <cell r="G67">
            <v>64.122049869831571</v>
          </cell>
          <cell r="H67">
            <v>73.176208866389089</v>
          </cell>
          <cell r="I67">
            <v>76.943412315235094</v>
          </cell>
          <cell r="J67">
            <v>97.567776753382404</v>
          </cell>
          <cell r="K67">
            <v>100</v>
          </cell>
          <cell r="L67">
            <v>103.69345191299335</v>
          </cell>
          <cell r="M67">
            <v>98.661514545011215</v>
          </cell>
          <cell r="N67">
            <v>94.785703599128098</v>
          </cell>
          <cell r="O67">
            <v>94.676521777703869</v>
          </cell>
          <cell r="P67">
            <v>92.22352181932186</v>
          </cell>
          <cell r="Q67">
            <v>106.59901599024964</v>
          </cell>
          <cell r="R67">
            <v>100.67684280209252</v>
          </cell>
          <cell r="S67">
            <v>96.898162749407291</v>
          </cell>
          <cell r="T67">
            <v>84.621307008916972</v>
          </cell>
          <cell r="U67">
            <v>103.36490023306699</v>
          </cell>
          <cell r="V67">
            <v>94.678218938329579</v>
          </cell>
        </row>
        <row r="68">
          <cell r="A68">
            <v>2021</v>
          </cell>
          <cell r="B68">
            <v>73.077772476675122</v>
          </cell>
          <cell r="C68">
            <v>98.232499005585169</v>
          </cell>
          <cell r="D68">
            <v>68.892979946519205</v>
          </cell>
          <cell r="E68">
            <v>95.841459954490887</v>
          </cell>
          <cell r="F68">
            <v>74.032086550685918</v>
          </cell>
          <cell r="G68">
            <v>64.913361988072509</v>
          </cell>
          <cell r="H68">
            <v>74.270787977771718</v>
          </cell>
          <cell r="I68">
            <v>78.169776021407785</v>
          </cell>
          <cell r="J68">
            <v>97.621009501140577</v>
          </cell>
          <cell r="K68">
            <v>100</v>
          </cell>
          <cell r="L68">
            <v>104.12309617162559</v>
          </cell>
          <cell r="M68">
            <v>99.301282730178428</v>
          </cell>
          <cell r="N68">
            <v>94.95302804094004</v>
          </cell>
          <cell r="O68">
            <v>95.758266925925966</v>
          </cell>
          <cell r="P68">
            <v>92.398738353798279</v>
          </cell>
          <cell r="Q68">
            <v>103.86394276567978</v>
          </cell>
          <cell r="R68">
            <v>101.08605319726125</v>
          </cell>
          <cell r="S68">
            <v>96.876489095954724</v>
          </cell>
          <cell r="T68">
            <v>84.010523126408501</v>
          </cell>
          <cell r="U68">
            <v>101.98437554333812</v>
          </cell>
          <cell r="V68">
            <v>94.89877526606044</v>
          </cell>
        </row>
        <row r="69">
          <cell r="A69">
            <v>2022</v>
          </cell>
          <cell r="B69">
            <v>75.803757804819298</v>
          </cell>
          <cell r="C69">
            <v>115.00429710027559</v>
          </cell>
          <cell r="D69">
            <v>72.03950327467669</v>
          </cell>
          <cell r="E69">
            <v>106.15784911428825</v>
          </cell>
          <cell r="F69">
            <v>79.096781322067628</v>
          </cell>
          <cell r="G69">
            <v>63.094438826311695</v>
          </cell>
          <cell r="H69">
            <v>78.03455938642773</v>
          </cell>
          <cell r="I69">
            <v>84.266851268600291</v>
          </cell>
          <cell r="J69">
            <v>97.49761031653594</v>
          </cell>
          <cell r="K69">
            <v>100</v>
          </cell>
          <cell r="L69">
            <v>102.11223908858922</v>
          </cell>
          <cell r="M69">
            <v>100.01697930411262</v>
          </cell>
          <cell r="N69">
            <v>90.484760683572347</v>
          </cell>
          <cell r="O69">
            <v>93.663471419272597</v>
          </cell>
          <cell r="P69">
            <v>89.628582451007233</v>
          </cell>
          <cell r="Q69">
            <v>111.4458430058947</v>
          </cell>
          <cell r="R69">
            <v>99.825545722292361</v>
          </cell>
          <cell r="S69">
            <v>94.523224988778281</v>
          </cell>
          <cell r="T69">
            <v>80.207686038961398</v>
          </cell>
          <cell r="U69">
            <v>106.47216428945244</v>
          </cell>
          <cell r="V69">
            <v>95.647725935636231</v>
          </cell>
        </row>
      </sheetData>
      <sheetData sheetId="43">
        <row r="66">
          <cell r="A66">
            <v>2019</v>
          </cell>
          <cell r="B66">
            <v>56.529849022755528</v>
          </cell>
          <cell r="C66">
            <v>55.576091053174672</v>
          </cell>
          <cell r="D66">
            <v>55.917539036832167</v>
          </cell>
          <cell r="E66">
            <v>45.341229092715935</v>
          </cell>
          <cell r="F66">
            <v>53.495223966591411</v>
          </cell>
          <cell r="G66">
            <v>81.526092090188712</v>
          </cell>
          <cell r="H66">
            <v>60.003447428943325</v>
          </cell>
          <cell r="I66">
            <v>53.726884971172204</v>
          </cell>
          <cell r="J66">
            <v>99.04238506437558</v>
          </cell>
          <cell r="K66">
            <v>100</v>
          </cell>
          <cell r="L66">
            <v>108.80936446541666</v>
          </cell>
          <cell r="M66">
            <v>127.81208071331636</v>
          </cell>
          <cell r="N66">
            <v>95.825995236818514</v>
          </cell>
          <cell r="O66">
            <v>140.37224058588458</v>
          </cell>
          <cell r="P66">
            <v>91.170361923027031</v>
          </cell>
          <cell r="Q66">
            <v>82.505020786181419</v>
          </cell>
          <cell r="R66">
            <v>86.142672057042589</v>
          </cell>
          <cell r="S66">
            <v>84.037784546160836</v>
          </cell>
          <cell r="T66">
            <v>67.236189389500552</v>
          </cell>
          <cell r="U66">
            <v>102.69770738373755</v>
          </cell>
          <cell r="V66">
            <v>92.203266139624901</v>
          </cell>
        </row>
        <row r="67">
          <cell r="A67">
            <v>2020</v>
          </cell>
          <cell r="B67">
            <v>55.682729515047747</v>
          </cell>
          <cell r="C67">
            <v>54.648978238337122</v>
          </cell>
          <cell r="D67">
            <v>55.362577866767346</v>
          </cell>
          <cell r="E67">
            <v>44.860291321809981</v>
          </cell>
          <cell r="F67">
            <v>53.003573524203276</v>
          </cell>
          <cell r="G67">
            <v>82.527419927298212</v>
          </cell>
          <cell r="H67">
            <v>59.767224048466183</v>
          </cell>
          <cell r="I67">
            <v>53.098642977406499</v>
          </cell>
          <cell r="J67">
            <v>99.093107363400151</v>
          </cell>
          <cell r="K67">
            <v>100</v>
          </cell>
          <cell r="L67">
            <v>108.75229336071301</v>
          </cell>
          <cell r="M67">
            <v>128.38166101140098</v>
          </cell>
          <cell r="N67">
            <v>85.24511335506503</v>
          </cell>
          <cell r="O67">
            <v>142.32877377741636</v>
          </cell>
          <cell r="P67">
            <v>91.340759865594933</v>
          </cell>
          <cell r="Q67">
            <v>81.965347068549718</v>
          </cell>
          <cell r="R67">
            <v>86.178068712643622</v>
          </cell>
          <cell r="S67">
            <v>84.00024698478515</v>
          </cell>
          <cell r="T67">
            <v>67.829057336192548</v>
          </cell>
          <cell r="U67">
            <v>101.97155215711101</v>
          </cell>
          <cell r="V67">
            <v>92.171369667976293</v>
          </cell>
        </row>
        <row r="68">
          <cell r="A68">
            <v>2021</v>
          </cell>
          <cell r="B68">
            <v>54.937898732499754</v>
          </cell>
          <cell r="C68">
            <v>53.80207304653031</v>
          </cell>
          <cell r="D68">
            <v>54.747550308004321</v>
          </cell>
          <cell r="E68">
            <v>44.340755655570604</v>
          </cell>
          <cell r="F68">
            <v>52.469947812543957</v>
          </cell>
          <cell r="G68">
            <v>83.099558664019284</v>
          </cell>
          <cell r="H68">
            <v>59.425941674192273</v>
          </cell>
          <cell r="I68">
            <v>52.465497867554625</v>
          </cell>
          <cell r="J68">
            <v>99.122658894135824</v>
          </cell>
          <cell r="K68">
            <v>100</v>
          </cell>
          <cell r="L68">
            <v>108.5853484765023</v>
          </cell>
          <cell r="M68">
            <v>128.59899465208747</v>
          </cell>
          <cell r="N68">
            <v>85.615857365628813</v>
          </cell>
          <cell r="O68">
            <v>144.22693044184501</v>
          </cell>
          <cell r="P68">
            <v>91.318118875457898</v>
          </cell>
          <cell r="Q68">
            <v>81.473954427296718</v>
          </cell>
          <cell r="R68">
            <v>86.287997789984033</v>
          </cell>
          <cell r="S68">
            <v>83.712031410291715</v>
          </cell>
          <cell r="T68">
            <v>68.027901242566372</v>
          </cell>
          <cell r="U68">
            <v>101.10909413545414</v>
          </cell>
          <cell r="V68">
            <v>92.120991482667193</v>
          </cell>
        </row>
        <row r="69">
          <cell r="A69">
            <v>2022</v>
          </cell>
          <cell r="B69">
            <v>55.748321471360107</v>
          </cell>
          <cell r="C69">
            <v>55.112007272463828</v>
          </cell>
          <cell r="D69">
            <v>55.650387152146926</v>
          </cell>
          <cell r="E69">
            <v>45.411047621111237</v>
          </cell>
          <cell r="F69">
            <v>53.662521231051528</v>
          </cell>
          <cell r="G69">
            <v>81.821572816962259</v>
          </cell>
          <cell r="H69">
            <v>59.965487033969957</v>
          </cell>
          <cell r="I69">
            <v>53.485957038068442</v>
          </cell>
          <cell r="J69">
            <v>99.051987109168422</v>
          </cell>
          <cell r="K69">
            <v>100</v>
          </cell>
          <cell r="L69">
            <v>108.68572154929063</v>
          </cell>
          <cell r="M69">
            <v>127.79116162724134</v>
          </cell>
          <cell r="N69">
            <v>85.987562548918476</v>
          </cell>
          <cell r="O69">
            <v>141.52943251791038</v>
          </cell>
          <cell r="P69">
            <v>90.598165630347836</v>
          </cell>
          <cell r="Q69">
            <v>82.047763284940871</v>
          </cell>
          <cell r="R69">
            <v>86.914063737994908</v>
          </cell>
          <cell r="S69">
            <v>83.522973084379643</v>
          </cell>
          <cell r="T69">
            <v>67.651278330412197</v>
          </cell>
          <cell r="U69">
            <v>102.1564891400637</v>
          </cell>
          <cell r="V69">
            <v>92.235595824720491</v>
          </cell>
        </row>
      </sheetData>
      <sheetData sheetId="44"/>
      <sheetData sheetId="45">
        <row r="99">
          <cell r="A99">
            <v>2019</v>
          </cell>
          <cell r="B99">
            <v>79.852470386914334</v>
          </cell>
          <cell r="C99">
            <v>85.565091417804823</v>
          </cell>
          <cell r="D99">
            <v>103.28222803571339</v>
          </cell>
          <cell r="E99">
            <v>82.377271288861095</v>
          </cell>
          <cell r="F99">
            <v>94.403368996072345</v>
          </cell>
          <cell r="G99">
            <v>130.23585201349053</v>
          </cell>
          <cell r="H99">
            <v>100.11555485195834</v>
          </cell>
          <cell r="I99">
            <v>90.827511926137916</v>
          </cell>
          <cell r="J99">
            <v>101.34843707676772</v>
          </cell>
          <cell r="K99">
            <v>100</v>
          </cell>
          <cell r="L99">
            <v>104.89500996928132</v>
          </cell>
          <cell r="M99">
            <v>95.836332171943567</v>
          </cell>
          <cell r="N99">
            <v>118.25524429082641</v>
          </cell>
          <cell r="O99">
            <v>109.71670347806676</v>
          </cell>
          <cell r="P99">
            <v>119.07655347140454</v>
          </cell>
          <cell r="Q99">
            <v>81.722147727532473</v>
          </cell>
          <cell r="R99">
            <v>109.22931460192721</v>
          </cell>
          <cell r="S99">
            <v>81.701109110596562</v>
          </cell>
          <cell r="T99">
            <v>99.454439513241581</v>
          </cell>
          <cell r="U99">
            <v>78.032426345893811</v>
          </cell>
          <cell r="V99">
            <v>100.02241158450535</v>
          </cell>
        </row>
        <row r="100">
          <cell r="A100">
            <v>2020</v>
          </cell>
          <cell r="B100">
            <v>79.842049243947017</v>
          </cell>
          <cell r="C100">
            <v>85.622004918517462</v>
          </cell>
          <cell r="D100">
            <v>104.90073401277084</v>
          </cell>
          <cell r="E100">
            <v>81.603024840358302</v>
          </cell>
          <cell r="F100">
            <v>96.816998805599297</v>
          </cell>
          <cell r="G100">
            <v>138.74252410926263</v>
          </cell>
          <cell r="H100">
            <v>102.59053498123991</v>
          </cell>
          <cell r="I100">
            <v>91.513199771914103</v>
          </cell>
          <cell r="J100">
            <v>101.69510589835838</v>
          </cell>
          <cell r="K100">
            <v>100</v>
          </cell>
          <cell r="L100">
            <v>103.52406437311468</v>
          </cell>
          <cell r="M100">
            <v>95.803283254443556</v>
          </cell>
          <cell r="N100">
            <v>118.30324313955742</v>
          </cell>
          <cell r="O100">
            <v>105.17700702777294</v>
          </cell>
          <cell r="P100">
            <v>119.72011342553131</v>
          </cell>
          <cell r="Q100">
            <v>81.528092240195605</v>
          </cell>
          <cell r="R100">
            <v>111.10708465934718</v>
          </cell>
          <cell r="S100">
            <v>80.608141755961654</v>
          </cell>
          <cell r="T100">
            <v>100.59025555445231</v>
          </cell>
          <cell r="U100">
            <v>79.878969750193775</v>
          </cell>
          <cell r="V100">
            <v>100.41199405046441</v>
          </cell>
        </row>
        <row r="101">
          <cell r="A101">
            <v>2021</v>
          </cell>
          <cell r="B101">
            <v>76.131407929963302</v>
          </cell>
          <cell r="C101">
            <v>80.983482253348001</v>
          </cell>
          <cell r="D101">
            <v>104.35614707152703</v>
          </cell>
          <cell r="E101">
            <v>78.681627764256604</v>
          </cell>
          <cell r="F101">
            <v>95.496865918326407</v>
          </cell>
          <cell r="G101">
            <v>143.96432526808078</v>
          </cell>
          <cell r="H101">
            <v>101.80030010989935</v>
          </cell>
          <cell r="I101">
            <v>89.053480455017478</v>
          </cell>
          <cell r="J101">
            <v>101.9077995634153</v>
          </cell>
          <cell r="K101">
            <v>100</v>
          </cell>
          <cell r="L101">
            <v>103.19349109554369</v>
          </cell>
          <cell r="M101">
            <v>94.816267681630165</v>
          </cell>
          <cell r="N101">
            <v>120.61442974268491</v>
          </cell>
          <cell r="O101">
            <v>111.19485658862678</v>
          </cell>
          <cell r="P101">
            <v>119.02397274267615</v>
          </cell>
          <cell r="Q101">
            <v>79.38066704005432</v>
          </cell>
          <cell r="R101">
            <v>111.75908641224026</v>
          </cell>
          <cell r="S101">
            <v>85.341075027125768</v>
          </cell>
          <cell r="T101">
            <v>101.08530872348311</v>
          </cell>
          <cell r="U101">
            <v>78.824625589289198</v>
          </cell>
          <cell r="V101">
            <v>100.29570280179966</v>
          </cell>
        </row>
        <row r="128">
          <cell r="B128">
            <v>72.282261874102133</v>
          </cell>
          <cell r="C128">
            <v>91.77689876898279</v>
          </cell>
          <cell r="D128">
            <v>100.84922703437623</v>
          </cell>
          <cell r="E128">
            <v>81.043689820142731</v>
          </cell>
          <cell r="F128">
            <v>93.375577940890281</v>
          </cell>
          <cell r="G128">
            <v>128.7147159108963</v>
          </cell>
          <cell r="H128">
            <v>99.181006739658116</v>
          </cell>
          <cell r="I128">
            <v>88.988783924285315</v>
          </cell>
          <cell r="J128">
            <v>117.29444250988053</v>
          </cell>
          <cell r="K128">
            <v>116.71887326035304</v>
          </cell>
          <cell r="L128">
            <v>121.3894541210631</v>
          </cell>
          <cell r="M128">
            <v>104.8964940818436</v>
          </cell>
          <cell r="N128">
            <v>130.8832612089372</v>
          </cell>
          <cell r="O128">
            <v>132.47139951225628</v>
          </cell>
          <cell r="P128">
            <v>131.96351205497001</v>
          </cell>
          <cell r="Q128">
            <v>104.69539780927913</v>
          </cell>
          <cell r="R128">
            <v>123.56852768493778</v>
          </cell>
          <cell r="S128">
            <v>109.62843444544501</v>
          </cell>
          <cell r="T128">
            <v>119.4080881995968</v>
          </cell>
          <cell r="U128">
            <v>103.30124667712197</v>
          </cell>
          <cell r="V128">
            <v>114.42670519165405</v>
          </cell>
        </row>
        <row r="129">
          <cell r="B129">
            <v>73.764198385654836</v>
          </cell>
          <cell r="C129">
            <v>94.893781099560712</v>
          </cell>
          <cell r="D129">
            <v>104.55748550284281</v>
          </cell>
          <cell r="E129">
            <v>83.046534904727977</v>
          </cell>
          <cell r="F129">
            <v>94.799670206256152</v>
          </cell>
          <cell r="G129">
            <v>137.36319566224958</v>
          </cell>
          <cell r="H129">
            <v>103.1183383436062</v>
          </cell>
          <cell r="I129">
            <v>91.42448284157004</v>
          </cell>
          <cell r="J129">
            <v>118.60747852771804</v>
          </cell>
          <cell r="K129">
            <v>117.66844044688519</v>
          </cell>
          <cell r="L129">
            <v>120.31988608438596</v>
          </cell>
          <cell r="M129">
            <v>106.25547181265141</v>
          </cell>
          <cell r="N129">
            <v>130.55361252107122</v>
          </cell>
          <cell r="O129">
            <v>133.84765791539505</v>
          </cell>
          <cell r="P129">
            <v>135.80826357517668</v>
          </cell>
          <cell r="Q129">
            <v>107.9689986889739</v>
          </cell>
          <cell r="R129">
            <v>124.48739978896441</v>
          </cell>
          <cell r="S129">
            <v>106.34630199880955</v>
          </cell>
          <cell r="T129">
            <v>118.81373275918841</v>
          </cell>
          <cell r="U129">
            <v>104.88365282008665</v>
          </cell>
          <cell r="V129">
            <v>115.9201590621478</v>
          </cell>
        </row>
        <row r="130">
          <cell r="B130">
            <v>71.117056127299236</v>
          </cell>
          <cell r="C130">
            <v>91.561173659339033</v>
          </cell>
          <cell r="D130">
            <v>102.39833245302019</v>
          </cell>
          <cell r="E130">
            <v>79.324107895435333</v>
          </cell>
          <cell r="F130">
            <v>93.746653607184939</v>
          </cell>
          <cell r="G130">
            <v>141.10234987959319</v>
          </cell>
          <cell r="H130">
            <v>101.88880461039204</v>
          </cell>
          <cell r="I130">
            <v>88.820591392943328</v>
          </cell>
          <cell r="J130">
            <v>114.75718738593092</v>
          </cell>
          <cell r="K130">
            <v>113.46053377184013</v>
          </cell>
          <cell r="L130">
            <v>114.50085312901517</v>
          </cell>
          <cell r="M130">
            <v>102.42036937994401</v>
          </cell>
          <cell r="N130">
            <v>125.93601865072353</v>
          </cell>
          <cell r="O130">
            <v>123.72106759154269</v>
          </cell>
          <cell r="P130">
            <v>131.65940405012097</v>
          </cell>
          <cell r="Q130">
            <v>103.86073862470413</v>
          </cell>
          <cell r="R130">
            <v>122.09918482220696</v>
          </cell>
          <cell r="S130">
            <v>101.17149672180533</v>
          </cell>
          <cell r="T130">
            <v>115.87325381473954</v>
          </cell>
          <cell r="U130">
            <v>103.52612841886437</v>
          </cell>
          <cell r="V130">
            <v>112.21012950949098</v>
          </cell>
        </row>
        <row r="131">
          <cell r="B131">
            <v>68.905145761065455</v>
          </cell>
          <cell r="C131">
            <v>87.997048108152882</v>
          </cell>
          <cell r="D131">
            <v>103.50899501059871</v>
          </cell>
          <cell r="E131">
            <v>77.717348244025288</v>
          </cell>
          <cell r="F131">
            <v>93.959127547570702</v>
          </cell>
          <cell r="G131">
            <v>148.77338342727748</v>
          </cell>
          <cell r="H131">
            <v>102.73393647266475</v>
          </cell>
          <cell r="I131">
            <v>87.826690089377237</v>
          </cell>
          <cell r="J131">
            <v>116.85114313710012</v>
          </cell>
          <cell r="K131">
            <v>115.28970315042734</v>
          </cell>
          <cell r="L131">
            <v>115.97527530971765</v>
          </cell>
          <cell r="M131">
            <v>102.99935363303121</v>
          </cell>
          <cell r="N131">
            <v>130.46627877095415</v>
          </cell>
          <cell r="O131">
            <v>132.90865050527822</v>
          </cell>
          <cell r="P131">
            <v>133.00406234281178</v>
          </cell>
          <cell r="Q131">
            <v>102.75537995899717</v>
          </cell>
          <cell r="R131">
            <v>124.79568053966344</v>
          </cell>
          <cell r="S131">
            <v>108.83863170375498</v>
          </cell>
          <cell r="T131">
            <v>118.32078201782154</v>
          </cell>
          <cell r="U131">
            <v>103.80663979850455</v>
          </cell>
          <cell r="V131">
            <v>113.88709008337052</v>
          </cell>
        </row>
      </sheetData>
      <sheetData sheetId="46"/>
      <sheetData sheetId="47">
        <row r="67">
          <cell r="A67">
            <v>2019</v>
          </cell>
          <cell r="B67">
            <v>71.882371442050626</v>
          </cell>
          <cell r="C67">
            <v>60.213870105362474</v>
          </cell>
          <cell r="D67">
            <v>66.535618807988669</v>
          </cell>
          <cell r="E67">
            <v>72.511401163704974</v>
          </cell>
          <cell r="F67">
            <v>64.27111181003302</v>
          </cell>
          <cell r="G67">
            <v>101.22660795722598</v>
          </cell>
          <cell r="H67">
            <v>70.702940713948735</v>
          </cell>
          <cell r="I67">
            <v>67.196100015725733</v>
          </cell>
          <cell r="J67">
            <v>100.01572574304136</v>
          </cell>
          <cell r="K67">
            <v>100</v>
          </cell>
          <cell r="L67">
            <v>103.47538921214026</v>
          </cell>
          <cell r="M67">
            <v>104.41893379462179</v>
          </cell>
          <cell r="N67">
            <v>105.11086648844157</v>
          </cell>
          <cell r="O67">
            <v>143.68611416889448</v>
          </cell>
          <cell r="P67">
            <v>102.42176442836923</v>
          </cell>
          <cell r="Q67">
            <v>107.51690517376946</v>
          </cell>
          <cell r="R67">
            <v>88.189966975939598</v>
          </cell>
          <cell r="S67">
            <v>96.320176128322061</v>
          </cell>
          <cell r="T67">
            <v>81.726686585941181</v>
          </cell>
          <cell r="U67">
            <v>86.035540179273468</v>
          </cell>
          <cell r="V67">
            <v>95.816952350998577</v>
          </cell>
        </row>
        <row r="68">
          <cell r="A68">
            <v>2020</v>
          </cell>
          <cell r="B68">
            <v>72.269303201506588</v>
          </cell>
          <cell r="C68">
            <v>59.306340238543633</v>
          </cell>
          <cell r="D68">
            <v>67.561205273069675</v>
          </cell>
          <cell r="E68">
            <v>73.634651600753301</v>
          </cell>
          <cell r="F68">
            <v>66.399874450721924</v>
          </cell>
          <cell r="G68">
            <v>97.394852479598242</v>
          </cell>
          <cell r="H68">
            <v>71.264908976773384</v>
          </cell>
          <cell r="I68">
            <v>68.251726302573772</v>
          </cell>
          <cell r="J68">
            <v>99.952919020715626</v>
          </cell>
          <cell r="K68">
            <v>100</v>
          </cell>
          <cell r="L68">
            <v>106.1833019460138</v>
          </cell>
          <cell r="M68">
            <v>104.30006277463903</v>
          </cell>
          <cell r="N68">
            <v>104.04896421845574</v>
          </cell>
          <cell r="O68">
            <v>122.75580665411174</v>
          </cell>
          <cell r="P68">
            <v>102.93471437539235</v>
          </cell>
          <cell r="Q68">
            <v>105.77526679221596</v>
          </cell>
          <cell r="R68">
            <v>87.633396107972388</v>
          </cell>
          <cell r="S68">
            <v>95.590081607030754</v>
          </cell>
          <cell r="T68">
            <v>81.779661016949163</v>
          </cell>
          <cell r="U68">
            <v>90.207156308851225</v>
          </cell>
          <cell r="V68">
            <v>95.888261142498436</v>
          </cell>
        </row>
        <row r="69">
          <cell r="A69">
            <v>2021</v>
          </cell>
          <cell r="B69">
            <v>77.48839994012873</v>
          </cell>
          <cell r="C69">
            <v>63.149229157311773</v>
          </cell>
          <cell r="D69">
            <v>66.651698847477931</v>
          </cell>
          <cell r="E69">
            <v>75.348001796138306</v>
          </cell>
          <cell r="F69">
            <v>67.519832360425085</v>
          </cell>
          <cell r="G69">
            <v>94.716359826373292</v>
          </cell>
          <cell r="H69">
            <v>72.055081574614576</v>
          </cell>
          <cell r="I69">
            <v>69.510552312528063</v>
          </cell>
          <cell r="J69">
            <v>99.910193084867529</v>
          </cell>
          <cell r="K69">
            <v>100</v>
          </cell>
          <cell r="L69">
            <v>106.70558299655741</v>
          </cell>
          <cell r="M69">
            <v>102.9785960185601</v>
          </cell>
          <cell r="N69">
            <v>123.93354288280196</v>
          </cell>
          <cell r="O69">
            <v>138.78161951803622</v>
          </cell>
          <cell r="P69">
            <v>102.90375692261637</v>
          </cell>
          <cell r="Q69">
            <v>99.311480317317759</v>
          </cell>
          <cell r="R69">
            <v>87.771291722795979</v>
          </cell>
          <cell r="S69">
            <v>103.21808112558</v>
          </cell>
          <cell r="T69">
            <v>87.501870977398582</v>
          </cell>
          <cell r="U69">
            <v>84.852566980990858</v>
          </cell>
          <cell r="V69">
            <v>96.03352791498277</v>
          </cell>
        </row>
        <row r="70">
          <cell r="A70">
            <v>2022</v>
          </cell>
          <cell r="B70">
            <v>89.458607848753942</v>
          </cell>
          <cell r="C70">
            <v>65.654540246347764</v>
          </cell>
          <cell r="D70">
            <v>69.664852477800068</v>
          </cell>
          <cell r="E70">
            <v>85.792036665711834</v>
          </cell>
          <cell r="F70">
            <v>70.638785448295621</v>
          </cell>
          <cell r="G70">
            <v>98.109424233743923</v>
          </cell>
          <cell r="H70">
            <v>77.356058435978241</v>
          </cell>
          <cell r="I70">
            <v>75.007161271841881</v>
          </cell>
          <cell r="J70">
            <v>99.971354912632492</v>
          </cell>
          <cell r="K70">
            <v>100</v>
          </cell>
          <cell r="L70">
            <v>106.96075623030652</v>
          </cell>
          <cell r="M70">
            <v>103.19392724147809</v>
          </cell>
          <cell r="N70">
            <v>126.69722142652535</v>
          </cell>
          <cell r="O70">
            <v>158.52191349183619</v>
          </cell>
          <cell r="P70">
            <v>99.341162990547133</v>
          </cell>
          <cell r="Q70">
            <v>98.725293612145535</v>
          </cell>
          <cell r="R70">
            <v>87.739902606702955</v>
          </cell>
          <cell r="S70">
            <v>102.01947865940993</v>
          </cell>
          <cell r="T70">
            <v>86.69435691778861</v>
          </cell>
          <cell r="U70">
            <v>83.027785734746502</v>
          </cell>
          <cell r="V70">
            <v>96.849040389573204</v>
          </cell>
        </row>
        <row r="71">
          <cell r="A71">
            <v>2023</v>
          </cell>
          <cell r="B71">
            <v>101.56780768225764</v>
          </cell>
          <cell r="C71">
            <v>80.01045205121504</v>
          </cell>
          <cell r="D71">
            <v>69.192579043637309</v>
          </cell>
          <cell r="E71">
            <v>78.991377057747584</v>
          </cell>
          <cell r="F71">
            <v>68.800627123072886</v>
          </cell>
          <cell r="G71">
            <v>98.693493598118636</v>
          </cell>
          <cell r="H71">
            <v>78.586360073164357</v>
          </cell>
          <cell r="I71">
            <v>76.286908805853145</v>
          </cell>
          <cell r="J71">
            <v>99.986934935981182</v>
          </cell>
          <cell r="K71">
            <v>100</v>
          </cell>
          <cell r="L71">
            <v>106.89835380193362</v>
          </cell>
          <cell r="M71">
            <v>105.23909067154429</v>
          </cell>
          <cell r="N71">
            <v>132.75411549516591</v>
          </cell>
          <cell r="O71">
            <v>161.35354063234908</v>
          </cell>
          <cell r="P71">
            <v>101.88136921870917</v>
          </cell>
          <cell r="Q71">
            <v>100.45727724065847</v>
          </cell>
          <cell r="R71">
            <v>85.824405539587133</v>
          </cell>
          <cell r="S71">
            <v>91.311732427488892</v>
          </cell>
          <cell r="T71">
            <v>87.183172197543769</v>
          </cell>
          <cell r="U71">
            <v>83.890776064802708</v>
          </cell>
          <cell r="V71">
            <v>97.008100339691666</v>
          </cell>
        </row>
        <row r="103">
          <cell r="B103">
            <v>138.44903602907257</v>
          </cell>
          <cell r="C103">
            <v>159.17155013991987</v>
          </cell>
          <cell r="D103">
            <v>181.39588630434233</v>
          </cell>
          <cell r="E103">
            <v>154.46759847047844</v>
          </cell>
          <cell r="F103">
            <v>175.28857925205509</v>
          </cell>
          <cell r="G103">
            <v>157.73098966062636</v>
          </cell>
          <cell r="H103">
            <v>161.1862952003691</v>
          </cell>
          <cell r="I103">
            <v>165.78520185053551</v>
          </cell>
          <cell r="J103">
            <v>141.79701630223599</v>
          </cell>
          <cell r="K103">
            <v>141.48493593559888</v>
          </cell>
          <cell r="L103">
            <v>143.44205204099393</v>
          </cell>
          <cell r="M103">
            <v>166.03034055593128</v>
          </cell>
          <cell r="N103">
            <v>123.32098992064296</v>
          </cell>
          <cell r="O103">
            <v>144.89581204595524</v>
          </cell>
          <cell r="P103">
            <v>144.9983369912174</v>
          </cell>
          <cell r="Q103">
            <v>141.60935130781289</v>
          </cell>
          <cell r="R103">
            <v>122.4742755329375</v>
          </cell>
          <cell r="S103">
            <v>126.45244036394186</v>
          </cell>
          <cell r="T103">
            <v>122.94998260591463</v>
          </cell>
          <cell r="U103">
            <v>139.77345344498966</v>
          </cell>
          <cell r="V103">
            <v>143.12567132116004</v>
          </cell>
        </row>
        <row r="107">
          <cell r="B107">
            <v>194.05133754335634</v>
          </cell>
          <cell r="C107">
            <v>212.30151816440036</v>
          </cell>
          <cell r="D107">
            <v>200.14013214349876</v>
          </cell>
          <cell r="E107">
            <v>165.53307616114915</v>
          </cell>
          <cell r="F107">
            <v>195.30412456143387</v>
          </cell>
          <cell r="G107">
            <v>164.42514091408555</v>
          </cell>
          <cell r="H107">
            <v>184.88930930896811</v>
          </cell>
          <cell r="I107">
            <v>193.18658481312221</v>
          </cell>
          <cell r="J107">
            <v>149.18830540666818</v>
          </cell>
          <cell r="K107">
            <v>148.88551129395401</v>
          </cell>
          <cell r="L107">
            <v>158.87916219270122</v>
          </cell>
          <cell r="M107">
            <v>178.56231699078742</v>
          </cell>
          <cell r="N107">
            <v>167.97050493053786</v>
          </cell>
          <cell r="O107">
            <v>162.76452504681737</v>
          </cell>
          <cell r="P107">
            <v>152.24661112238641</v>
          </cell>
          <cell r="Q107">
            <v>139.20289449540562</v>
          </cell>
          <cell r="R107">
            <v>121.45463990285243</v>
          </cell>
          <cell r="S107">
            <v>125.25398594951847</v>
          </cell>
          <cell r="T107">
            <v>136.48836410026615</v>
          </cell>
          <cell r="U107">
            <v>140.08543275922003</v>
          </cell>
          <cell r="V107">
            <v>152.14822771213747</v>
          </cell>
        </row>
        <row r="128">
          <cell r="A128">
            <v>2019</v>
          </cell>
          <cell r="B128">
            <v>1.435735945651345</v>
          </cell>
          <cell r="C128">
            <v>6.4177564092241539</v>
          </cell>
          <cell r="D128">
            <v>-0.21956894736707966</v>
          </cell>
          <cell r="E128">
            <v>4.8319844814844117</v>
          </cell>
          <cell r="F128">
            <v>-1.0377678253220353</v>
          </cell>
          <cell r="G128">
            <v>0.83027293433191574</v>
          </cell>
          <cell r="H128">
            <v>1.0577387437876951</v>
          </cell>
          <cell r="I128">
            <v>1.2004565723025706</v>
          </cell>
          <cell r="J128">
            <v>-1.1207940948032018</v>
          </cell>
          <cell r="K128">
            <v>-1.1543439000299145</v>
          </cell>
          <cell r="L128">
            <v>-4.1842888640985763</v>
          </cell>
          <cell r="M128">
            <v>1.5749113507452819</v>
          </cell>
          <cell r="N128">
            <v>-4.6777977586278041</v>
          </cell>
          <cell r="O128">
            <v>6.2804882037788445</v>
          </cell>
          <cell r="P128">
            <v>1.2750955938910948</v>
          </cell>
          <cell r="Q128">
            <v>0.90432406877521032</v>
          </cell>
          <cell r="R128">
            <v>-2.8437547874085709</v>
          </cell>
          <cell r="S128">
            <v>-2.3237836693234328</v>
          </cell>
          <cell r="T128">
            <v>-7.2678908840110523</v>
          </cell>
          <cell r="U128">
            <v>2.0442708858816445</v>
          </cell>
          <cell r="V128">
            <v>-0.883310088331001</v>
          </cell>
        </row>
        <row r="129">
          <cell r="A129">
            <v>2020</v>
          </cell>
          <cell r="B129">
            <v>0.8912474449025467</v>
          </cell>
          <cell r="C129">
            <v>-4.3241897788422108</v>
          </cell>
          <cell r="D129">
            <v>-0.51544180932965844</v>
          </cell>
          <cell r="E129">
            <v>1.2933396054623643</v>
          </cell>
          <cell r="F129">
            <v>0.98139820565856439</v>
          </cell>
          <cell r="G129">
            <v>-5.3765487167969326</v>
          </cell>
          <cell r="H129">
            <v>-0.71861625462574352</v>
          </cell>
          <cell r="I129">
            <v>7.1790361884495724E-2</v>
          </cell>
          <cell r="J129">
            <v>-1.6684652498430097</v>
          </cell>
          <cell r="K129">
            <v>-1.6037493655692714</v>
          </cell>
          <cell r="L129">
            <v>0.81647382785672562</v>
          </cell>
          <cell r="M129">
            <v>-1.8642469332940834</v>
          </cell>
          <cell r="N129">
            <v>-2.8400250729866912</v>
          </cell>
          <cell r="O129">
            <v>-11.890866644587106</v>
          </cell>
          <cell r="P129">
            <v>-1.6806527392970878</v>
          </cell>
          <cell r="Q129">
            <v>-3.9540532611442956</v>
          </cell>
          <cell r="R129">
            <v>-1.7928040161654621</v>
          </cell>
          <cell r="S129">
            <v>-2.7559880069185709</v>
          </cell>
          <cell r="T129">
            <v>0.38535945650239967</v>
          </cell>
          <cell r="U129">
            <v>3.4770320608363363</v>
          </cell>
          <cell r="V129">
            <v>-1.5196998123827399</v>
          </cell>
        </row>
        <row r="130">
          <cell r="A130">
            <v>2021</v>
          </cell>
          <cell r="B130">
            <v>8.2310550673834655</v>
          </cell>
          <cell r="C130">
            <v>12.760234052329039</v>
          </cell>
          <cell r="D130">
            <v>6.6037867360780496</v>
          </cell>
          <cell r="E130">
            <v>5.5990406071976224</v>
          </cell>
          <cell r="F130">
            <v>9.7227809375137468</v>
          </cell>
          <cell r="G130">
            <v>5.1085548545177772</v>
          </cell>
          <cell r="H130">
            <v>7.3392887583132875</v>
          </cell>
          <cell r="I130">
            <v>7.8104763977370908</v>
          </cell>
          <cell r="J130">
            <v>7.0442303686722738</v>
          </cell>
          <cell r="K130">
            <v>7.0744445747336044</v>
          </cell>
          <cell r="L130">
            <v>8.4646360788700719</v>
          </cell>
          <cell r="M130">
            <v>6.6181230014163788</v>
          </cell>
          <cell r="N130">
            <v>27.592378338576623</v>
          </cell>
          <cell r="O130">
            <v>10.437512914763687</v>
          </cell>
          <cell r="P130">
            <v>7.5746272853471055</v>
          </cell>
          <cell r="Q130">
            <v>1.5329885002864501</v>
          </cell>
          <cell r="R130">
            <v>5.6768210604578542</v>
          </cell>
          <cell r="S130">
            <v>15.695201804851706</v>
          </cell>
          <cell r="T130">
            <v>11.965744883489094</v>
          </cell>
          <cell r="U130">
            <v>-0.3310744002530015</v>
          </cell>
          <cell r="V130">
            <v>7.1251666984187665</v>
          </cell>
        </row>
        <row r="131">
          <cell r="A131">
            <v>2022</v>
          </cell>
          <cell r="B131">
            <v>11.780663845044941</v>
          </cell>
          <cell r="C131">
            <v>1.8523687747480437</v>
          </cell>
          <cell r="D131">
            <v>4.7689121461665991</v>
          </cell>
          <cell r="E131">
            <v>7.3214063908253308</v>
          </cell>
          <cell r="F131">
            <v>2.9485444422406033</v>
          </cell>
          <cell r="G131">
            <v>5.0012816314938533</v>
          </cell>
          <cell r="H131">
            <v>5.6221744036886463</v>
          </cell>
          <cell r="I131">
            <v>5.703967866095212</v>
          </cell>
          <cell r="J131">
            <v>-3.6724958646786376E-2</v>
          </cell>
          <cell r="K131">
            <v>-0.116863778539539</v>
          </cell>
          <cell r="L131">
            <v>1.7789050394964221</v>
          </cell>
          <cell r="M131">
            <v>1.1412343975248547</v>
          </cell>
          <cell r="N131">
            <v>4.8062824313223445</v>
          </cell>
          <cell r="O131">
            <v>12.854265125121842</v>
          </cell>
          <cell r="P131">
            <v>-3.4341207308364829</v>
          </cell>
          <cell r="Q131">
            <v>-0.72181300464376363</v>
          </cell>
          <cell r="R131">
            <v>-3.14458536569893</v>
          </cell>
          <cell r="S131">
            <v>-1.9674602217159247</v>
          </cell>
          <cell r="T131">
            <v>-2.4725800551511412</v>
          </cell>
          <cell r="U131">
            <v>-3.1071030557959745</v>
          </cell>
          <cell r="V131">
            <v>0.56909123243819693</v>
          </cell>
        </row>
        <row r="132">
          <cell r="A132">
            <v>2023</v>
          </cell>
          <cell r="B132">
            <v>14.829807276774204</v>
          </cell>
          <cell r="C132">
            <v>21.383149782103672</v>
          </cell>
          <cell r="D132">
            <v>-0.70074129013700315</v>
          </cell>
          <cell r="E132">
            <v>-6.6487422881902489</v>
          </cell>
          <cell r="F132">
            <v>-2.3214065087418874</v>
          </cell>
          <cell r="G132">
            <v>-0.1794990474922713</v>
          </cell>
          <cell r="H132">
            <v>1.9065380324043986</v>
          </cell>
          <cell r="I132">
            <v>2.1803245621122329</v>
          </cell>
          <cell r="J132">
            <v>-6.6472163562281139E-3</v>
          </cell>
          <cell r="K132">
            <v>-3.2964147322331883E-3</v>
          </cell>
          <cell r="L132">
            <v>-0.47939434732494135</v>
          </cell>
          <cell r="M132">
            <v>1.6285693865713711</v>
          </cell>
          <cell r="N132">
            <v>4.8326543379950522</v>
          </cell>
          <cell r="O132">
            <v>2.293584667782639</v>
          </cell>
          <cell r="P132">
            <v>2.8044886367031552</v>
          </cell>
          <cell r="Q132">
            <v>1.5351193892500561</v>
          </cell>
          <cell r="R132">
            <v>-1.3442789297091622</v>
          </cell>
          <cell r="S132">
            <v>-10.191825280847496</v>
          </cell>
          <cell r="T132">
            <v>1.2709466071922009</v>
          </cell>
          <cell r="U132">
            <v>0.29345654048778158</v>
          </cell>
          <cell r="V132">
            <v>0.19451812555260517</v>
          </cell>
        </row>
      </sheetData>
      <sheetData sheetId="48"/>
      <sheetData sheetId="49">
        <row r="67">
          <cell r="A67">
            <v>2019</v>
          </cell>
          <cell r="B67">
            <v>83.64169794364858</v>
          </cell>
          <cell r="C67">
            <v>80.75540519109795</v>
          </cell>
          <cell r="D67">
            <v>84.870751176190723</v>
          </cell>
          <cell r="E67">
            <v>81.389755246603585</v>
          </cell>
          <cell r="F67">
            <v>81.778294655600774</v>
          </cell>
          <cell r="G67">
            <v>101.68631389755247</v>
          </cell>
          <cell r="H67">
            <v>87.7015382988846</v>
          </cell>
          <cell r="I67">
            <v>82.991489136755305</v>
          </cell>
          <cell r="J67">
            <v>100.08722313263203</v>
          </cell>
          <cell r="K67">
            <v>100</v>
          </cell>
          <cell r="L67">
            <v>105.62192736691864</v>
          </cell>
          <cell r="M67">
            <v>104.42459163715176</v>
          </cell>
          <cell r="N67">
            <v>100.26695564835862</v>
          </cell>
          <cell r="O67">
            <v>115.97504889781678</v>
          </cell>
          <cell r="P67">
            <v>109.05799016757413</v>
          </cell>
          <cell r="Q67">
            <v>90.270656023682406</v>
          </cell>
          <cell r="R67">
            <v>96.397420309774276</v>
          </cell>
          <cell r="S67">
            <v>90.15700163873764</v>
          </cell>
          <cell r="T67">
            <v>89.406354073055979</v>
          </cell>
          <cell r="U67">
            <v>84.902468678966017</v>
          </cell>
          <cell r="V67">
            <v>97.827351059893218</v>
          </cell>
        </row>
        <row r="68">
          <cell r="A68">
            <v>2020</v>
          </cell>
          <cell r="B68">
            <v>85.616820196978949</v>
          </cell>
          <cell r="C68">
            <v>82.218800605272236</v>
          </cell>
          <cell r="D68">
            <v>86.198200111497513</v>
          </cell>
          <cell r="E68">
            <v>83.211659454724042</v>
          </cell>
          <cell r="F68">
            <v>82.579840186891076</v>
          </cell>
          <cell r="G68">
            <v>104.44397249727892</v>
          </cell>
          <cell r="H68">
            <v>89.521888024635643</v>
          </cell>
          <cell r="I68">
            <v>84.454060367941807</v>
          </cell>
          <cell r="J68">
            <v>100.22830444131779</v>
          </cell>
          <cell r="K68">
            <v>100</v>
          </cell>
          <cell r="L68">
            <v>104.46786482253312</v>
          </cell>
          <cell r="M68">
            <v>104.30858265417187</v>
          </cell>
          <cell r="N68">
            <v>99.652233932411278</v>
          </cell>
          <cell r="O68">
            <v>115.67602006955322</v>
          </cell>
          <cell r="P68">
            <v>108.96227667312644</v>
          </cell>
          <cell r="Q68">
            <v>90.65279142000054</v>
          </cell>
          <cell r="R68">
            <v>96.843558363641193</v>
          </cell>
          <cell r="S68">
            <v>90.958082242692925</v>
          </cell>
          <cell r="T68">
            <v>88.975019246595338</v>
          </cell>
          <cell r="U68">
            <v>86.134487244153007</v>
          </cell>
          <cell r="V68">
            <v>98.149672144203464</v>
          </cell>
        </row>
        <row r="69">
          <cell r="A69">
            <v>2021</v>
          </cell>
          <cell r="B69">
            <v>85.495319411583168</v>
          </cell>
          <cell r="C69">
            <v>81.907725542639639</v>
          </cell>
          <cell r="D69">
            <v>86.073963583993418</v>
          </cell>
          <cell r="E69">
            <v>83.036724616808968</v>
          </cell>
          <cell r="F69">
            <v>82.926139286081678</v>
          </cell>
          <cell r="G69">
            <v>106.46538421973048</v>
          </cell>
          <cell r="H69">
            <v>90.029317971402122</v>
          </cell>
          <cell r="I69">
            <v>84.381750848678109</v>
          </cell>
          <cell r="J69">
            <v>100.33689949593662</v>
          </cell>
          <cell r="K69">
            <v>100</v>
          </cell>
          <cell r="L69">
            <v>104.81689126633063</v>
          </cell>
          <cell r="M69">
            <v>104.52371155230944</v>
          </cell>
          <cell r="N69">
            <v>99.200185166135171</v>
          </cell>
          <cell r="O69">
            <v>116.3331961732332</v>
          </cell>
          <cell r="P69">
            <v>109.15029317971403</v>
          </cell>
          <cell r="Q69">
            <v>90.067894249562812</v>
          </cell>
          <cell r="R69">
            <v>96.687583581936011</v>
          </cell>
          <cell r="S69">
            <v>90.731406233926549</v>
          </cell>
          <cell r="T69">
            <v>88.674004732023462</v>
          </cell>
          <cell r="U69">
            <v>85.798786133113879</v>
          </cell>
          <cell r="V69">
            <v>98.235778212118092</v>
          </cell>
        </row>
        <row r="70">
          <cell r="A70">
            <v>2022</v>
          </cell>
          <cell r="B70">
            <v>86.046741684184497</v>
          </cell>
          <cell r="C70">
            <v>83.254606158031407</v>
          </cell>
          <cell r="D70">
            <v>86.571039940645477</v>
          </cell>
          <cell r="E70">
            <v>83.271917892914544</v>
          </cell>
          <cell r="F70">
            <v>84.300729565970073</v>
          </cell>
          <cell r="G70">
            <v>106.91974774329169</v>
          </cell>
          <cell r="H70">
            <v>90.809941882032902</v>
          </cell>
          <cell r="I70">
            <v>85.106961790528018</v>
          </cell>
          <cell r="J70">
            <v>100.36849264251269</v>
          </cell>
          <cell r="K70">
            <v>100</v>
          </cell>
          <cell r="L70">
            <v>104.6890070483492</v>
          </cell>
          <cell r="M70">
            <v>104.92889823172993</v>
          </cell>
          <cell r="N70">
            <v>99.297638184740947</v>
          </cell>
          <cell r="O70">
            <v>117.07184369976507</v>
          </cell>
          <cell r="P70">
            <v>108.86360826017065</v>
          </cell>
          <cell r="Q70">
            <v>89.731668109311229</v>
          </cell>
          <cell r="R70">
            <v>96.092494126375655</v>
          </cell>
          <cell r="S70">
            <v>92.306170396933354</v>
          </cell>
          <cell r="T70">
            <v>89.313713367132436</v>
          </cell>
          <cell r="U70">
            <v>86.501793001112887</v>
          </cell>
          <cell r="V70">
            <v>98.372696920984296</v>
          </cell>
        </row>
        <row r="71">
          <cell r="A71">
            <v>2023</v>
          </cell>
          <cell r="B71">
            <v>86.416211930413695</v>
          </cell>
          <cell r="C71">
            <v>83.125787043514762</v>
          </cell>
          <cell r="D71">
            <v>87.183433608507073</v>
          </cell>
          <cell r="E71">
            <v>83.35898512196259</v>
          </cell>
          <cell r="F71">
            <v>84.832796977752906</v>
          </cell>
          <cell r="G71">
            <v>106.95863066088336</v>
          </cell>
          <cell r="H71">
            <v>91.166456788396061</v>
          </cell>
          <cell r="I71">
            <v>85.481087635837881</v>
          </cell>
          <cell r="J71">
            <v>100.37544890630102</v>
          </cell>
          <cell r="K71">
            <v>100</v>
          </cell>
          <cell r="L71">
            <v>104.64763770346532</v>
          </cell>
          <cell r="M71">
            <v>105.11869782192996</v>
          </cell>
          <cell r="N71">
            <v>98.882981204234881</v>
          </cell>
          <cell r="O71">
            <v>116.97215614943333</v>
          </cell>
          <cell r="P71">
            <v>109.10172100181894</v>
          </cell>
          <cell r="Q71">
            <v>89.953826780467324</v>
          </cell>
          <cell r="R71">
            <v>96.124247936197008</v>
          </cell>
          <cell r="S71">
            <v>90.721048458560702</v>
          </cell>
          <cell r="T71">
            <v>89.111981717270652</v>
          </cell>
          <cell r="U71">
            <v>86.224989506086473</v>
          </cell>
          <cell r="V71">
            <v>98.439904855183997</v>
          </cell>
        </row>
        <row r="140">
          <cell r="B140">
            <v>23.07</v>
          </cell>
          <cell r="C140">
            <v>22.19</v>
          </cell>
          <cell r="D140">
            <v>23.57</v>
          </cell>
          <cell r="E140">
            <v>22.18</v>
          </cell>
          <cell r="F140">
            <v>22.54</v>
          </cell>
          <cell r="G140">
            <v>28.77</v>
          </cell>
          <cell r="H140">
            <v>24.34</v>
          </cell>
          <cell r="I140">
            <v>22.88</v>
          </cell>
          <cell r="J140">
            <v>28.84</v>
          </cell>
          <cell r="K140">
            <v>28.85</v>
          </cell>
          <cell r="L140">
            <v>30.18</v>
          </cell>
          <cell r="M140">
            <v>29.93</v>
          </cell>
          <cell r="N140">
            <v>29</v>
          </cell>
          <cell r="O140">
            <v>32.200000000000003</v>
          </cell>
          <cell r="P140">
            <v>31.17</v>
          </cell>
          <cell r="Q140">
            <v>26.17</v>
          </cell>
          <cell r="R140">
            <v>28.16</v>
          </cell>
          <cell r="S140">
            <v>26.56</v>
          </cell>
          <cell r="T140">
            <v>26.23</v>
          </cell>
          <cell r="U140">
            <v>24.52</v>
          </cell>
          <cell r="V140">
            <v>28.02</v>
          </cell>
        </row>
        <row r="144">
          <cell r="B144">
            <v>28.06</v>
          </cell>
          <cell r="C144">
            <v>26.82</v>
          </cell>
          <cell r="D144">
            <v>28.33</v>
          </cell>
          <cell r="E144">
            <v>26.87</v>
          </cell>
          <cell r="F144">
            <v>27.34</v>
          </cell>
          <cell r="G144">
            <v>35.229999999999997</v>
          </cell>
          <cell r="H144">
            <v>29.64</v>
          </cell>
          <cell r="I144">
            <v>27.67</v>
          </cell>
          <cell r="J144">
            <v>33.18</v>
          </cell>
          <cell r="K144">
            <v>33.06</v>
          </cell>
          <cell r="L144">
            <v>34.4</v>
          </cell>
          <cell r="M144">
            <v>34.89</v>
          </cell>
          <cell r="N144">
            <v>32.39</v>
          </cell>
          <cell r="O144">
            <v>37.26</v>
          </cell>
          <cell r="P144">
            <v>35.5</v>
          </cell>
          <cell r="Q144">
            <v>29.88</v>
          </cell>
          <cell r="R144">
            <v>31.99</v>
          </cell>
          <cell r="S144">
            <v>30.41</v>
          </cell>
          <cell r="T144">
            <v>29.86</v>
          </cell>
          <cell r="U144">
            <v>28.53</v>
          </cell>
          <cell r="V144">
            <v>32.450000000000003</v>
          </cell>
        </row>
        <row r="175">
          <cell r="A175">
            <v>2019</v>
          </cell>
          <cell r="B175">
            <v>79.965337954939343</v>
          </cell>
          <cell r="C175">
            <v>76.915077989601386</v>
          </cell>
          <cell r="D175">
            <v>81.698440207972268</v>
          </cell>
          <cell r="E175">
            <v>76.880415944540729</v>
          </cell>
          <cell r="F175">
            <v>78.128249566724435</v>
          </cell>
          <cell r="G175">
            <v>99.722703639514719</v>
          </cell>
          <cell r="H175">
            <v>84.367417677642976</v>
          </cell>
          <cell r="I175">
            <v>79.306759098786813</v>
          </cell>
          <cell r="J175">
            <v>99.965337954939343</v>
          </cell>
          <cell r="K175">
            <v>100</v>
          </cell>
          <cell r="L175">
            <v>104.61005199306759</v>
          </cell>
          <cell r="M175">
            <v>103.74350086655113</v>
          </cell>
          <cell r="N175">
            <v>100.51993067590988</v>
          </cell>
          <cell r="O175">
            <v>111.61178509532064</v>
          </cell>
          <cell r="P175">
            <v>108.04159445407279</v>
          </cell>
          <cell r="Q175">
            <v>90.710571923743501</v>
          </cell>
          <cell r="R175">
            <v>97.608318890814544</v>
          </cell>
          <cell r="S175">
            <v>92.062391681109176</v>
          </cell>
          <cell r="T175">
            <v>90.918544194107454</v>
          </cell>
          <cell r="U175">
            <v>84.991334488734822</v>
          </cell>
          <cell r="V175">
            <v>97.123050259965325</v>
          </cell>
        </row>
        <row r="176">
          <cell r="A176">
            <v>2020</v>
          </cell>
          <cell r="B176">
            <v>81.51626970815164</v>
          </cell>
          <cell r="C176">
            <v>77.960415967796038</v>
          </cell>
          <cell r="D176">
            <v>82.858101308285811</v>
          </cell>
          <cell r="E176">
            <v>78.329419657832958</v>
          </cell>
          <cell r="F176">
            <v>78.430057027843006</v>
          </cell>
          <cell r="G176">
            <v>102.98557531029854</v>
          </cell>
          <cell r="H176">
            <v>86.011405568601148</v>
          </cell>
          <cell r="I176">
            <v>80.442804428044283</v>
          </cell>
          <cell r="J176">
            <v>100.16772895001678</v>
          </cell>
          <cell r="K176">
            <v>100</v>
          </cell>
          <cell r="L176">
            <v>104.79704797047971</v>
          </cell>
          <cell r="M176">
            <v>103.65649111036565</v>
          </cell>
          <cell r="N176">
            <v>99.731633679973157</v>
          </cell>
          <cell r="O176">
            <v>111.87520966118754</v>
          </cell>
          <cell r="P176">
            <v>108.31935592083192</v>
          </cell>
          <cell r="Q176">
            <v>91.009728279100983</v>
          </cell>
          <cell r="R176">
            <v>97.349882589734989</v>
          </cell>
          <cell r="S176">
            <v>92.418651459241872</v>
          </cell>
          <cell r="T176">
            <v>90.707816169070782</v>
          </cell>
          <cell r="U176">
            <v>85.474672928547463</v>
          </cell>
          <cell r="V176">
            <v>97.450519959745066</v>
          </cell>
        </row>
        <row r="177">
          <cell r="A177">
            <v>2021</v>
          </cell>
          <cell r="B177">
            <v>82.127375791930646</v>
          </cell>
          <cell r="C177">
            <v>78.659553184394809</v>
          </cell>
          <cell r="D177">
            <v>83.461153717905972</v>
          </cell>
          <cell r="E177">
            <v>78.726242080693567</v>
          </cell>
          <cell r="F177">
            <v>79.459819939979994</v>
          </cell>
          <cell r="G177">
            <v>104.93497832610869</v>
          </cell>
          <cell r="H177">
            <v>87.095698566188744</v>
          </cell>
          <cell r="I177">
            <v>81.093697899299784</v>
          </cell>
          <cell r="J177">
            <v>100.23341113704569</v>
          </cell>
          <cell r="K177">
            <v>100</v>
          </cell>
          <cell r="L177">
            <v>104.7682560853618</v>
          </cell>
          <cell r="M177">
            <v>103.90130043347783</v>
          </cell>
          <cell r="N177">
            <v>99.466488829609872</v>
          </cell>
          <cell r="O177">
            <v>111.43714571523842</v>
          </cell>
          <cell r="P177">
            <v>108.40280093364454</v>
          </cell>
          <cell r="Q177">
            <v>90.496832277425824</v>
          </cell>
          <cell r="R177">
            <v>97.365788596198726</v>
          </cell>
          <cell r="S177">
            <v>92.530843614538185</v>
          </cell>
          <cell r="T177">
            <v>90.163387795931982</v>
          </cell>
          <cell r="U177">
            <v>85.328442814271426</v>
          </cell>
          <cell r="V177">
            <v>97.632544181393811</v>
          </cell>
        </row>
        <row r="178">
          <cell r="A178">
            <v>2022</v>
          </cell>
          <cell r="B178">
            <v>85.296010296010309</v>
          </cell>
          <cell r="C178">
            <v>81.531531531531527</v>
          </cell>
          <cell r="D178">
            <v>86.164736164736183</v>
          </cell>
          <cell r="E178">
            <v>81.821106821106824</v>
          </cell>
          <cell r="F178">
            <v>82.915057915057915</v>
          </cell>
          <cell r="G178">
            <v>106.98198198198199</v>
          </cell>
          <cell r="H178">
            <v>90.025740025740035</v>
          </cell>
          <cell r="I178">
            <v>84.105534105534105</v>
          </cell>
          <cell r="J178">
            <v>100.38610038610038</v>
          </cell>
          <cell r="K178">
            <v>100</v>
          </cell>
          <cell r="L178">
            <v>104.08622908622908</v>
          </cell>
          <cell r="M178">
            <v>105.37323037323038</v>
          </cell>
          <cell r="N178">
            <v>98.680823680823693</v>
          </cell>
          <cell r="O178">
            <v>112.35521235521237</v>
          </cell>
          <cell r="P178">
            <v>107.11068211068211</v>
          </cell>
          <cell r="Q178">
            <v>90.250965250965251</v>
          </cell>
          <cell r="R178">
            <v>96.653796653796647</v>
          </cell>
          <cell r="S178">
            <v>93.693693693693703</v>
          </cell>
          <cell r="T178">
            <v>90.733590733590745</v>
          </cell>
          <cell r="U178">
            <v>86.55083655083655</v>
          </cell>
          <cell r="V178">
            <v>98.230373230373232</v>
          </cell>
        </row>
        <row r="179">
          <cell r="A179">
            <v>2023</v>
          </cell>
          <cell r="B179">
            <v>84.875983061101024</v>
          </cell>
          <cell r="C179">
            <v>81.125226860254074</v>
          </cell>
          <cell r="D179">
            <v>85.692679975801568</v>
          </cell>
          <cell r="E179">
            <v>81.276467029643072</v>
          </cell>
          <cell r="F179">
            <v>82.698124621899566</v>
          </cell>
          <cell r="G179">
            <v>106.56382335148213</v>
          </cell>
          <cell r="H179">
            <v>89.655172413793096</v>
          </cell>
          <cell r="I179">
            <v>83.696309739866905</v>
          </cell>
          <cell r="J179">
            <v>100.36297640653358</v>
          </cell>
          <cell r="K179">
            <v>100</v>
          </cell>
          <cell r="L179">
            <v>104.0532365396249</v>
          </cell>
          <cell r="M179">
            <v>105.53539019963702</v>
          </cell>
          <cell r="N179">
            <v>97.97338173018754</v>
          </cell>
          <cell r="O179">
            <v>112.70417422867511</v>
          </cell>
          <cell r="P179">
            <v>107.3805202661827</v>
          </cell>
          <cell r="Q179">
            <v>90.381125226860249</v>
          </cell>
          <cell r="R179">
            <v>96.76346037507561</v>
          </cell>
          <cell r="S179">
            <v>91.984271022383538</v>
          </cell>
          <cell r="T179">
            <v>90.320629159104655</v>
          </cell>
          <cell r="U179">
            <v>86.297640653357533</v>
          </cell>
          <cell r="V179">
            <v>98.154869933454322</v>
          </cell>
        </row>
        <row r="211">
          <cell r="A211">
            <v>2019</v>
          </cell>
          <cell r="B211">
            <v>3.9189189189189335</v>
          </cell>
          <cell r="C211">
            <v>4.5711592836946409</v>
          </cell>
          <cell r="D211">
            <v>4.3844109831709517</v>
          </cell>
          <cell r="E211">
            <v>3.5964502568893124</v>
          </cell>
          <cell r="F211">
            <v>4.1108545034641963</v>
          </cell>
          <cell r="G211">
            <v>5.3074670571010074</v>
          </cell>
          <cell r="H211">
            <v>4.5981951009884057</v>
          </cell>
          <cell r="I211">
            <v>4.1420118343195327</v>
          </cell>
          <cell r="J211">
            <v>3.2951289398280608</v>
          </cell>
          <cell r="K211">
            <v>3.1831187410586494</v>
          </cell>
          <cell r="L211">
            <v>3.0737704918032591</v>
          </cell>
          <cell r="M211">
            <v>3.3851468048359266</v>
          </cell>
          <cell r="N211">
            <v>1.897399859451852</v>
          </cell>
          <cell r="O211">
            <v>3.7371134020618655</v>
          </cell>
          <cell r="P211">
            <v>3.1436135009927284</v>
          </cell>
          <cell r="Q211">
            <v>3.3570300157977897</v>
          </cell>
          <cell r="R211">
            <v>3.0369557263080935</v>
          </cell>
          <cell r="S211">
            <v>3.3865317244063675</v>
          </cell>
          <cell r="T211">
            <v>2.1019852082522448</v>
          </cell>
          <cell r="U211">
            <v>3.1552376945730032</v>
          </cell>
          <cell r="V211">
            <v>3.3948339483394818</v>
          </cell>
        </row>
        <row r="212">
          <cell r="A212">
            <v>2020</v>
          </cell>
          <cell r="B212">
            <v>5.331599479843959</v>
          </cell>
          <cell r="C212">
            <v>4.7318611987381587</v>
          </cell>
          <cell r="D212">
            <v>4.7942299533305004</v>
          </cell>
          <cell r="E212">
            <v>5.2750225428313797</v>
          </cell>
          <cell r="F212">
            <v>3.726708074534173</v>
          </cell>
          <cell r="G212">
            <v>6.7083767813694806</v>
          </cell>
          <cell r="H212">
            <v>5.341002465078077</v>
          </cell>
          <cell r="I212">
            <v>4.8076923076923066</v>
          </cell>
          <cell r="J212">
            <v>3.536754507628288</v>
          </cell>
          <cell r="K212">
            <v>3.3275563258232239</v>
          </cell>
          <cell r="L212">
            <v>3.5122597746852051</v>
          </cell>
          <cell r="M212">
            <v>3.2408954226528408</v>
          </cell>
          <cell r="N212">
            <v>2.5172413793103487</v>
          </cell>
          <cell r="O212">
            <v>3.5714285714285552</v>
          </cell>
          <cell r="P212">
            <v>3.5931985883862723</v>
          </cell>
          <cell r="Q212">
            <v>3.6683225066870335</v>
          </cell>
          <cell r="R212">
            <v>3.0539772727272663</v>
          </cell>
          <cell r="S212">
            <v>3.7274096385542208</v>
          </cell>
          <cell r="T212">
            <v>3.0880670987419023</v>
          </cell>
          <cell r="U212">
            <v>3.9151712887438777</v>
          </cell>
          <cell r="V212">
            <v>3.6759457530335595</v>
          </cell>
        </row>
        <row r="213">
          <cell r="A213">
            <v>2021</v>
          </cell>
          <cell r="B213">
            <v>1.3580246913580112</v>
          </cell>
          <cell r="C213">
            <v>1.5060240963855449</v>
          </cell>
          <cell r="D213">
            <v>1.3360323886639804</v>
          </cell>
          <cell r="E213">
            <v>1.1134903640256795</v>
          </cell>
          <cell r="F213">
            <v>1.924721984602229</v>
          </cell>
          <cell r="G213">
            <v>2.5081433224755756</v>
          </cell>
          <cell r="H213">
            <v>1.8720748829953209</v>
          </cell>
          <cell r="I213">
            <v>1.4178482068390394</v>
          </cell>
          <cell r="J213">
            <v>0.6697923643670407</v>
          </cell>
          <cell r="K213">
            <v>0.60382422006037473</v>
          </cell>
          <cell r="L213">
            <v>0.57618437900129038</v>
          </cell>
          <cell r="M213">
            <v>0.8414239482200685</v>
          </cell>
          <cell r="N213">
            <v>0.3363605785401802</v>
          </cell>
          <cell r="O213">
            <v>0.20989505247376883</v>
          </cell>
          <cell r="P213">
            <v>0.68132548776711133</v>
          </cell>
          <cell r="Q213">
            <v>3.6859565057142163E-2</v>
          </cell>
          <cell r="R213">
            <v>0.62026188835287144</v>
          </cell>
          <cell r="S213">
            <v>0.72595281306715265</v>
          </cell>
          <cell r="T213">
            <v>0</v>
          </cell>
          <cell r="U213">
            <v>0.43171114599684302</v>
          </cell>
          <cell r="V213">
            <v>0.7917383820998225</v>
          </cell>
        </row>
        <row r="214">
          <cell r="A214">
            <v>2022</v>
          </cell>
          <cell r="B214">
            <v>7.6329679252943805</v>
          </cell>
          <cell r="C214">
            <v>7.418397626112764</v>
          </cell>
          <cell r="D214">
            <v>6.9916100679185149</v>
          </cell>
          <cell r="E214">
            <v>7.7085980516730359</v>
          </cell>
          <cell r="F214">
            <v>8.1409987410826687</v>
          </cell>
          <cell r="G214">
            <v>5.6561804893549379</v>
          </cell>
          <cell r="H214">
            <v>7.1209800918836237</v>
          </cell>
          <cell r="I214">
            <v>7.4835526315789309</v>
          </cell>
          <cell r="J214">
            <v>3.7924151696606856</v>
          </cell>
          <cell r="K214">
            <v>3.6345448482827578</v>
          </cell>
          <cell r="L214">
            <v>2.9598981540420084</v>
          </cell>
          <cell r="M214">
            <v>5.1026957637997299</v>
          </cell>
          <cell r="N214">
            <v>2.815957090177676</v>
          </cell>
          <cell r="O214">
            <v>4.4883303411131124</v>
          </cell>
          <cell r="P214">
            <v>2.3992617656105892</v>
          </cell>
          <cell r="Q214">
            <v>3.3529845246868177</v>
          </cell>
          <cell r="R214">
            <v>2.8767123287671126</v>
          </cell>
          <cell r="S214">
            <v>4.9369369369369309</v>
          </cell>
          <cell r="T214">
            <v>4.289940828402365</v>
          </cell>
          <cell r="U214">
            <v>5.1191871824931638</v>
          </cell>
          <cell r="V214">
            <v>4.2691256830601105</v>
          </cell>
        </row>
        <row r="215">
          <cell r="A215">
            <v>2023</v>
          </cell>
          <cell r="B215">
            <v>5.8468502451904953</v>
          </cell>
          <cell r="C215">
            <v>5.8405682715074931</v>
          </cell>
          <cell r="D215">
            <v>5.7879014189693692</v>
          </cell>
          <cell r="E215">
            <v>5.6626032245379605</v>
          </cell>
          <cell r="F215">
            <v>6.092355452076049</v>
          </cell>
          <cell r="G215">
            <v>5.9548872180451156</v>
          </cell>
          <cell r="H215">
            <v>5.9328091493924262</v>
          </cell>
          <cell r="I215">
            <v>5.8530986993114027</v>
          </cell>
          <cell r="J215">
            <v>6.3461538461538396</v>
          </cell>
          <cell r="K215">
            <v>6.3706563706563912</v>
          </cell>
          <cell r="L215">
            <v>6.3369397217928736</v>
          </cell>
          <cell r="M215">
            <v>6.5343511450381726</v>
          </cell>
          <cell r="N215">
            <v>5.6080860776002623</v>
          </cell>
          <cell r="O215">
            <v>6.7010309278350491</v>
          </cell>
          <cell r="P215">
            <v>6.6386302192850764</v>
          </cell>
          <cell r="Q215">
            <v>6.524064171122987</v>
          </cell>
          <cell r="R215">
            <v>6.4913448735020012</v>
          </cell>
          <cell r="S215">
            <v>4.4299450549450512</v>
          </cell>
          <cell r="T215">
            <v>5.8865248226950229</v>
          </cell>
          <cell r="U215">
            <v>6.0594795539033584</v>
          </cell>
          <cell r="V215">
            <v>6.2888961677038964</v>
          </cell>
        </row>
        <row r="219">
          <cell r="A219">
            <v>2020</v>
          </cell>
          <cell r="B219">
            <v>4.8290869170298976</v>
          </cell>
          <cell r="C219">
            <v>4.1282394683558721</v>
          </cell>
          <cell r="D219">
            <v>3.8860563912719783</v>
          </cell>
          <cell r="E219">
            <v>4.7725099800173183</v>
          </cell>
          <cell r="F219">
            <v>2.512133175748744</v>
          </cell>
          <cell r="G219">
            <v>6.3067703556666572</v>
          </cell>
          <cell r="H219">
            <v>4.658445568461147</v>
          </cell>
          <cell r="I219">
            <v>4.0414485450059763</v>
          </cell>
          <cell r="J219">
            <v>3.0538400852843419</v>
          </cell>
          <cell r="K219">
            <v>2.8406143159196109</v>
          </cell>
          <cell r="L219">
            <v>2.9086380443029185</v>
          </cell>
          <cell r="M219">
            <v>2.7383828598387794</v>
          </cell>
          <cell r="N219">
            <v>1.8123068375178093</v>
          </cell>
          <cell r="O219">
            <v>3.3710277698253321</v>
          </cell>
          <cell r="P219">
            <v>3.3927977867830492</v>
          </cell>
          <cell r="Q219">
            <v>3.2667160809842102</v>
          </cell>
          <cell r="R219">
            <v>2.5514647099132048</v>
          </cell>
          <cell r="S219">
            <v>3.1237879081719342</v>
          </cell>
          <cell r="T219">
            <v>2.686460673039079</v>
          </cell>
          <cell r="U219">
            <v>3.2102367469513382</v>
          </cell>
          <cell r="V219">
            <v>3.1734331902194981</v>
          </cell>
        </row>
        <row r="220">
          <cell r="A220">
            <v>2021</v>
          </cell>
          <cell r="B220">
            <v>-2.0419753086419945</v>
          </cell>
          <cell r="C220">
            <v>-1.6939759036144579</v>
          </cell>
          <cell r="D220">
            <v>-1.8639676113360224</v>
          </cell>
          <cell r="E220">
            <v>-2.0865096359743234</v>
          </cell>
          <cell r="F220">
            <v>-1.2752780153977739</v>
          </cell>
          <cell r="G220">
            <v>-0.29185667752442157</v>
          </cell>
          <cell r="H220">
            <v>-1.2675978122248015</v>
          </cell>
          <cell r="I220">
            <v>-1.823995287326619</v>
          </cell>
          <cell r="J220">
            <v>-2.3705383868292862</v>
          </cell>
          <cell r="K220">
            <v>-2.4484601017781715</v>
          </cell>
          <cell r="L220">
            <v>-2.4238156209987096</v>
          </cell>
          <cell r="M220">
            <v>-2.3585760517799343</v>
          </cell>
          <cell r="N220">
            <v>-3.463639421459817</v>
          </cell>
          <cell r="O220">
            <v>-2.6901049475262511</v>
          </cell>
          <cell r="P220">
            <v>-2.1186745122328858</v>
          </cell>
          <cell r="Q220">
            <v>-2.9631404349428578</v>
          </cell>
          <cell r="R220">
            <v>-2.4797381116471229</v>
          </cell>
          <cell r="S220">
            <v>-2.2740471869328474</v>
          </cell>
          <cell r="T220">
            <v>-2.9000000000000199</v>
          </cell>
          <cell r="U220">
            <v>-2.568288854003157</v>
          </cell>
          <cell r="V220">
            <v>-2.3082616179001718</v>
          </cell>
        </row>
        <row r="221">
          <cell r="A221">
            <v>2022</v>
          </cell>
          <cell r="B221">
            <v>0.57300661001391973</v>
          </cell>
          <cell r="C221">
            <v>-0.13974190877094372</v>
          </cell>
          <cell r="D221">
            <v>0.11176510667822015</v>
          </cell>
          <cell r="E221">
            <v>0.4411561912079236</v>
          </cell>
          <cell r="F221">
            <v>0.67975843100514055</v>
          </cell>
          <cell r="G221">
            <v>-1.4449868258201519</v>
          </cell>
          <cell r="H221">
            <v>-3.1599555167241888E-2</v>
          </cell>
          <cell r="I221">
            <v>0.31544157482106794</v>
          </cell>
          <cell r="J221">
            <v>-3.0178355415667237</v>
          </cell>
          <cell r="K221">
            <v>-3.1611641253675176</v>
          </cell>
          <cell r="L221">
            <v>-3.3507814576084769</v>
          </cell>
          <cell r="M221">
            <v>-1.9709476470529665</v>
          </cell>
          <cell r="N221">
            <v>-6.0472413683965129</v>
          </cell>
          <cell r="O221">
            <v>-1.5369369086439093</v>
          </cell>
          <cell r="P221">
            <v>-4.4100767557901861</v>
          </cell>
          <cell r="Q221">
            <v>-3.44313198016755</v>
          </cell>
          <cell r="R221">
            <v>-4.2037920359273642</v>
          </cell>
          <cell r="S221">
            <v>-1.6650048106358781</v>
          </cell>
          <cell r="T221">
            <v>-1.8325081511894723</v>
          </cell>
          <cell r="U221">
            <v>-1.0944050505165563</v>
          </cell>
          <cell r="V221">
            <v>-2.6173922606838431</v>
          </cell>
        </row>
        <row r="222">
          <cell r="A222">
            <v>2023</v>
          </cell>
          <cell r="B222">
            <v>-0.65721479545992167</v>
          </cell>
          <cell r="C222">
            <v>-0.55582812488890454</v>
          </cell>
          <cell r="D222">
            <v>-0.73975043959816844</v>
          </cell>
          <cell r="E222">
            <v>-0.2994563960582326</v>
          </cell>
          <cell r="F222">
            <v>-0.12946600869940994</v>
          </cell>
          <cell r="G222">
            <v>-0.22131623336269968</v>
          </cell>
          <cell r="H222">
            <v>-0.38335594933743433</v>
          </cell>
          <cell r="I222">
            <v>-0.5053481168297127</v>
          </cell>
          <cell r="J222">
            <v>0.44818643220624477</v>
          </cell>
          <cell r="K222">
            <v>0.48659684435200301</v>
          </cell>
          <cell r="L222">
            <v>3.5569858779169294E-2</v>
          </cell>
          <cell r="M222">
            <v>0.65199820386169449</v>
          </cell>
          <cell r="N222">
            <v>1.360298466980808</v>
          </cell>
          <cell r="O222">
            <v>1.1098301945628037</v>
          </cell>
          <cell r="P222">
            <v>0.80985062001366259</v>
          </cell>
          <cell r="Q222">
            <v>0.43315508021387927</v>
          </cell>
          <cell r="R222">
            <v>0.87540284451650052</v>
          </cell>
          <cell r="S222">
            <v>-1.3988345443263626</v>
          </cell>
          <cell r="T222">
            <v>0.11729405346424926</v>
          </cell>
          <cell r="U222">
            <v>2.6572789735169522E-2</v>
          </cell>
          <cell r="V222">
            <v>0.39052956153329887</v>
          </cell>
        </row>
        <row r="231">
          <cell r="B231">
            <v>85.184504149685083</v>
          </cell>
          <cell r="C231">
            <v>83.656915830166312</v>
          </cell>
          <cell r="D231">
            <v>89.985715591083647</v>
          </cell>
          <cell r="E231">
            <v>86.642366719495556</v>
          </cell>
          <cell r="F231">
            <v>85.621733654456577</v>
          </cell>
          <cell r="G231">
            <v>99.029554283578364</v>
          </cell>
          <cell r="H231">
            <v>90.298066795716025</v>
          </cell>
          <cell r="I231">
            <v>86.860169655368423</v>
          </cell>
          <cell r="J231">
            <v>99.977594521444757</v>
          </cell>
          <cell r="K231">
            <v>100</v>
          </cell>
          <cell r="L231">
            <v>102.40236668524896</v>
          </cell>
          <cell r="M231">
            <v>100.7194140120218</v>
          </cell>
          <cell r="N231">
            <v>103.54143248682553</v>
          </cell>
          <cell r="O231">
            <v>100.85435772072671</v>
          </cell>
          <cell r="P231">
            <v>106.16195732698068</v>
          </cell>
          <cell r="Q231">
            <v>95.182876233880037</v>
          </cell>
          <cell r="R231">
            <v>100.18675392735936</v>
          </cell>
          <cell r="S231">
            <v>95.695720995900345</v>
          </cell>
          <cell r="T231">
            <v>94.512972464766463</v>
          </cell>
          <cell r="U231">
            <v>85.994826178892453</v>
          </cell>
          <cell r="V231">
            <v>98.985164236330647</v>
          </cell>
        </row>
        <row r="232">
          <cell r="B232">
            <v>85.534476291835645</v>
          </cell>
          <cell r="C232">
            <v>84.286296337517769</v>
          </cell>
          <cell r="D232">
            <v>90.510877437553575</v>
          </cell>
          <cell r="E232">
            <v>86.956632580155585</v>
          </cell>
          <cell r="F232">
            <v>86.621730711614191</v>
          </cell>
          <cell r="G232">
            <v>101.15167494371364</v>
          </cell>
          <cell r="H232">
            <v>91.366700003483786</v>
          </cell>
          <cell r="I232">
            <v>87.401122438070573</v>
          </cell>
          <cell r="J232">
            <v>100.05525437776228</v>
          </cell>
          <cell r="K232">
            <v>100</v>
          </cell>
          <cell r="L232">
            <v>102.42616826770627</v>
          </cell>
          <cell r="M232">
            <v>100.81275054125784</v>
          </cell>
          <cell r="N232">
            <v>102.52225762749312</v>
          </cell>
          <cell r="O232">
            <v>100.6080894718156</v>
          </cell>
          <cell r="P232">
            <v>106.50444370615166</v>
          </cell>
          <cell r="Q232">
            <v>94.694477139819028</v>
          </cell>
          <cell r="R232">
            <v>100.15671804534784</v>
          </cell>
          <cell r="S232">
            <v>95.860497776136413</v>
          </cell>
          <cell r="T232">
            <v>94.084709590480742</v>
          </cell>
          <cell r="U232">
            <v>85.891257654854982</v>
          </cell>
          <cell r="V232">
            <v>99.124127985927089</v>
          </cell>
        </row>
        <row r="233">
          <cell r="B233">
            <v>88.611883478728728</v>
          </cell>
          <cell r="C233">
            <v>86.741093390788322</v>
          </cell>
          <cell r="D233">
            <v>93.365669623697627</v>
          </cell>
          <cell r="E233">
            <v>89.974138310764047</v>
          </cell>
          <cell r="F233">
            <v>89.825143030339987</v>
          </cell>
          <cell r="G233">
            <v>102.82679849360522</v>
          </cell>
          <cell r="H233">
            <v>94.124049134615291</v>
          </cell>
          <cell r="I233">
            <v>90.329487405468313</v>
          </cell>
          <cell r="J233">
            <v>100.19335361161134</v>
          </cell>
          <cell r="K233">
            <v>100</v>
          </cell>
          <cell r="L233">
            <v>102.2197158472588</v>
          </cell>
          <cell r="M233">
            <v>101.97160898462541</v>
          </cell>
          <cell r="N233">
            <v>99.776927697116264</v>
          </cell>
          <cell r="O233">
            <v>102.17010716207891</v>
          </cell>
          <cell r="P233">
            <v>105.21747171101563</v>
          </cell>
          <cell r="Q233">
            <v>94.433208470420354</v>
          </cell>
          <cell r="R233">
            <v>99.156065836740538</v>
          </cell>
          <cell r="S233">
            <v>97.237879829565088</v>
          </cell>
          <cell r="T233">
            <v>95.276707232712226</v>
          </cell>
          <cell r="U233">
            <v>87.595821930894729</v>
          </cell>
          <cell r="V233">
            <v>99.642523050794409</v>
          </cell>
        </row>
        <row r="234">
          <cell r="B234">
            <v>87.663323518573662</v>
          </cell>
          <cell r="C234">
            <v>85.894300174194242</v>
          </cell>
          <cell r="D234">
            <v>92.294341011918107</v>
          </cell>
          <cell r="E234">
            <v>89.310561609520178</v>
          </cell>
          <cell r="F234">
            <v>89.306377588831182</v>
          </cell>
          <cell r="G234">
            <v>102.14434429818684</v>
          </cell>
          <cell r="H234">
            <v>93.358520287306035</v>
          </cell>
          <cell r="I234">
            <v>89.488189317071402</v>
          </cell>
          <cell r="J234">
            <v>100.15667557928509</v>
          </cell>
          <cell r="K234">
            <v>100</v>
          </cell>
          <cell r="L234">
            <v>101.78743607021777</v>
          </cell>
          <cell r="M234">
            <v>102.13146524394983</v>
          </cell>
          <cell r="N234">
            <v>100.61776389513555</v>
          </cell>
          <cell r="O234">
            <v>102.7729789770616</v>
          </cell>
          <cell r="P234">
            <v>105.53896748622869</v>
          </cell>
          <cell r="Q234">
            <v>94.38620212509818</v>
          </cell>
          <cell r="R234">
            <v>99.521824943728902</v>
          </cell>
          <cell r="S234">
            <v>95.514861822578638</v>
          </cell>
          <cell r="T234">
            <v>94.947229747543631</v>
          </cell>
          <cell r="U234">
            <v>87.218060671446139</v>
          </cell>
          <cell r="V234">
            <v>99.553735471623753</v>
          </cell>
        </row>
      </sheetData>
      <sheetData sheetId="50">
        <row r="121">
          <cell r="A121">
            <v>2019</v>
          </cell>
          <cell r="B121">
            <v>70.87214225232853</v>
          </cell>
          <cell r="C121">
            <v>64.775613886536831</v>
          </cell>
          <cell r="D121">
            <v>70.307648885125602</v>
          </cell>
          <cell r="E121">
            <v>67.513406717471085</v>
          </cell>
          <cell r="F121">
            <v>65.819926615862272</v>
          </cell>
          <cell r="G121">
            <v>97.996048546429577</v>
          </cell>
          <cell r="H121">
            <v>71.436635619531458</v>
          </cell>
          <cell r="I121">
            <v>68.388371436635623</v>
          </cell>
          <cell r="J121">
            <v>99.971775331639861</v>
          </cell>
          <cell r="K121">
            <v>100</v>
          </cell>
          <cell r="L121">
            <v>105.53203499858877</v>
          </cell>
          <cell r="M121">
            <v>102.45554614733277</v>
          </cell>
          <cell r="N121">
            <v>111.26164267569855</v>
          </cell>
          <cell r="O121">
            <v>121.70476996895286</v>
          </cell>
          <cell r="P121">
            <v>100.67739204064353</v>
          </cell>
          <cell r="Q121">
            <v>96.189669771380181</v>
          </cell>
          <cell r="R121">
            <v>94.383290996330786</v>
          </cell>
          <cell r="S121">
            <v>95.850973751058433</v>
          </cell>
          <cell r="T121">
            <v>92.294665537679947</v>
          </cell>
          <cell r="U121">
            <v>87.016652554332481</v>
          </cell>
          <cell r="V121">
            <v>95.992097092859154</v>
          </cell>
        </row>
        <row r="122">
          <cell r="A122">
            <v>2020</v>
          </cell>
          <cell r="B122">
            <v>72.579287117597531</v>
          </cell>
          <cell r="C122">
            <v>64.552343530732529</v>
          </cell>
          <cell r="D122">
            <v>71.372438955936005</v>
          </cell>
          <cell r="E122">
            <v>68.621947796800441</v>
          </cell>
          <cell r="F122">
            <v>65.983721582935729</v>
          </cell>
          <cell r="G122">
            <v>96.884647768734212</v>
          </cell>
          <cell r="H122">
            <v>72.074094863878742</v>
          </cell>
          <cell r="I122">
            <v>69.239404995790068</v>
          </cell>
          <cell r="J122">
            <v>99.943867527364574</v>
          </cell>
          <cell r="K122">
            <v>100</v>
          </cell>
          <cell r="L122">
            <v>106.34296940780241</v>
          </cell>
          <cell r="M122">
            <v>102.10496772382824</v>
          </cell>
          <cell r="N122">
            <v>108.58826831321919</v>
          </cell>
          <cell r="O122">
            <v>122.62138647207408</v>
          </cell>
          <cell r="P122">
            <v>101.06651698007296</v>
          </cell>
          <cell r="Q122">
            <v>96.126859388156035</v>
          </cell>
          <cell r="R122">
            <v>93.881560482739275</v>
          </cell>
          <cell r="S122">
            <v>96.070726915520609</v>
          </cell>
          <cell r="T122">
            <v>91.860791467864146</v>
          </cell>
          <cell r="U122">
            <v>88.015717092337908</v>
          </cell>
          <cell r="V122">
            <v>96.070726915520609</v>
          </cell>
        </row>
        <row r="123">
          <cell r="A123">
            <v>2021</v>
          </cell>
          <cell r="B123">
            <v>74.446623704118807</v>
          </cell>
          <cell r="C123">
            <v>65.676660128887647</v>
          </cell>
          <cell r="D123">
            <v>71.980947043989914</v>
          </cell>
          <cell r="E123">
            <v>69.82347996637715</v>
          </cell>
          <cell r="F123">
            <v>67.666012888764357</v>
          </cell>
          <cell r="G123">
            <v>98.823199775847598</v>
          </cell>
          <cell r="H123">
            <v>73.269823479966377</v>
          </cell>
          <cell r="I123">
            <v>70.411880078453351</v>
          </cell>
          <cell r="J123">
            <v>99.971980947043988</v>
          </cell>
          <cell r="K123">
            <v>100</v>
          </cell>
          <cell r="L123">
            <v>106.44438217988233</v>
          </cell>
          <cell r="M123">
            <v>102.15746707761279</v>
          </cell>
          <cell r="N123">
            <v>107.7332586158588</v>
          </cell>
          <cell r="O123">
            <v>120.48192771084338</v>
          </cell>
          <cell r="P123">
            <v>100.89660969459233</v>
          </cell>
          <cell r="Q123">
            <v>94.256094144017936</v>
          </cell>
          <cell r="R123">
            <v>94.90053236200616</v>
          </cell>
          <cell r="S123">
            <v>95.657046791818445</v>
          </cell>
          <cell r="T123">
            <v>90.893807789296716</v>
          </cell>
          <cell r="U123">
            <v>88.063883440739716</v>
          </cell>
          <cell r="V123">
            <v>96.273465956850671</v>
          </cell>
        </row>
        <row r="124">
          <cell r="A124">
            <v>2022</v>
          </cell>
          <cell r="B124">
            <v>77.190617417093549</v>
          </cell>
          <cell r="C124">
            <v>68.967376651388506</v>
          </cell>
          <cell r="D124">
            <v>74.521434348881101</v>
          </cell>
          <cell r="E124">
            <v>72.202750067403613</v>
          </cell>
          <cell r="F124">
            <v>70.585063359396059</v>
          </cell>
          <cell r="G124">
            <v>101.15934214073874</v>
          </cell>
          <cell r="H124">
            <v>75.950390940954435</v>
          </cell>
          <cell r="I124">
            <v>73.119439201941219</v>
          </cell>
          <cell r="J124">
            <v>100.02696144513345</v>
          </cell>
          <cell r="K124">
            <v>100</v>
          </cell>
          <cell r="L124">
            <v>105.60798058775951</v>
          </cell>
          <cell r="M124">
            <v>102.93879751954704</v>
          </cell>
          <cell r="N124">
            <v>108.16931787543811</v>
          </cell>
          <cell r="O124">
            <v>121.48827177136694</v>
          </cell>
          <cell r="P124">
            <v>100.26961445133458</v>
          </cell>
          <cell r="Q124">
            <v>95.173901321110804</v>
          </cell>
          <cell r="R124">
            <v>94.715556753841994</v>
          </cell>
          <cell r="S124">
            <v>95.389592882178491</v>
          </cell>
          <cell r="T124">
            <v>91.641952008627655</v>
          </cell>
          <cell r="U124">
            <v>87.759503909409531</v>
          </cell>
          <cell r="V124">
            <v>96.73766513885144</v>
          </cell>
        </row>
        <row r="125">
          <cell r="A125">
            <v>2023</v>
          </cell>
          <cell r="B125">
            <v>77.018163471241181</v>
          </cell>
          <cell r="C125">
            <v>69.399596367305747</v>
          </cell>
          <cell r="D125">
            <v>75.100908173562047</v>
          </cell>
          <cell r="E125">
            <v>72.073662966700297</v>
          </cell>
          <cell r="F125">
            <v>70.913218970736622</v>
          </cell>
          <cell r="G125">
            <v>100.40363269424823</v>
          </cell>
          <cell r="H125">
            <v>76.18567103935419</v>
          </cell>
          <cell r="I125">
            <v>73.43592330978808</v>
          </cell>
          <cell r="J125">
            <v>100</v>
          </cell>
          <cell r="K125">
            <v>100</v>
          </cell>
          <cell r="L125">
            <v>105.77699293642783</v>
          </cell>
          <cell r="M125">
            <v>103.50655903128154</v>
          </cell>
          <cell r="N125">
            <v>107.29061553985872</v>
          </cell>
          <cell r="O125">
            <v>121.97275479313825</v>
          </cell>
          <cell r="P125">
            <v>99.445005045408692</v>
          </cell>
          <cell r="Q125">
            <v>95.484359233097877</v>
          </cell>
          <cell r="R125">
            <v>94.2986881937437</v>
          </cell>
          <cell r="S125">
            <v>93.340060544904134</v>
          </cell>
          <cell r="T125">
            <v>91.523713420787089</v>
          </cell>
          <cell r="U125">
            <v>88.345105953582248</v>
          </cell>
          <cell r="V125">
            <v>96.745711402623613</v>
          </cell>
        </row>
      </sheetData>
      <sheetData sheetId="51">
        <row r="67">
          <cell r="A67">
            <v>2019</v>
          </cell>
          <cell r="B67">
            <v>97.084978762633227</v>
          </cell>
          <cell r="C67">
            <v>100.94922612842845</v>
          </cell>
          <cell r="D67">
            <v>104.54795159998112</v>
          </cell>
          <cell r="E67">
            <v>98.235484198452852</v>
          </cell>
          <cell r="F67">
            <v>104.29995448998939</v>
          </cell>
          <cell r="G67">
            <v>105.63186403691662</v>
          </cell>
          <cell r="H67">
            <v>102.59993243873906</v>
          </cell>
          <cell r="I67">
            <v>101.4954154009383</v>
          </cell>
          <cell r="J67">
            <v>100.28426020856787</v>
          </cell>
          <cell r="K67">
            <v>100</v>
          </cell>
          <cell r="L67">
            <v>100.87699534155638</v>
          </cell>
          <cell r="M67">
            <v>98.75674285383343</v>
          </cell>
          <cell r="N67">
            <v>104.92465808941682</v>
          </cell>
          <cell r="O67">
            <v>94.377815456408499</v>
          </cell>
          <cell r="P67">
            <v>102.70254078895869</v>
          </cell>
          <cell r="Q67">
            <v>95.379215262774338</v>
          </cell>
          <cell r="R67">
            <v>102.4459624711165</v>
          </cell>
          <cell r="S67">
            <v>99.423092201166085</v>
          </cell>
          <cell r="T67">
            <v>105.50648043321851</v>
          </cell>
          <cell r="U67">
            <v>96.644556321614516</v>
          </cell>
          <cell r="V67">
            <v>100.43055300827521</v>
          </cell>
        </row>
        <row r="68">
          <cell r="A68">
            <v>2020</v>
          </cell>
          <cell r="B68">
            <v>97.424305086822372</v>
          </cell>
          <cell r="C68">
            <v>101.74871792249117</v>
          </cell>
          <cell r="D68">
            <v>105.2150883330746</v>
          </cell>
          <cell r="E68">
            <v>98.423254374876649</v>
          </cell>
          <cell r="F68">
            <v>102.84701174175599</v>
          </cell>
          <cell r="G68">
            <v>106.83539763237779</v>
          </cell>
          <cell r="H68">
            <v>103.0802423819763</v>
          </cell>
          <cell r="I68">
            <v>101.66822249848271</v>
          </cell>
          <cell r="J68">
            <v>100.34688621438472</v>
          </cell>
          <cell r="K68">
            <v>100</v>
          </cell>
          <cell r="L68">
            <v>100.59272003853211</v>
          </cell>
          <cell r="M68">
            <v>98.767944894756539</v>
          </cell>
          <cell r="N68">
            <v>105.02195407212453</v>
          </cell>
          <cell r="O68">
            <v>96.74703946910121</v>
          </cell>
          <cell r="P68">
            <v>102.99999453601845</v>
          </cell>
          <cell r="Q68">
            <v>95.743236051799343</v>
          </cell>
          <cell r="R68">
            <v>102.06428324011895</v>
          </cell>
          <cell r="S68">
            <v>99.31943870420686</v>
          </cell>
          <cell r="T68">
            <v>105.30646898050435</v>
          </cell>
          <cell r="U68">
            <v>95.993573261649445</v>
          </cell>
          <cell r="V68">
            <v>100.50659369868427</v>
          </cell>
        </row>
        <row r="69">
          <cell r="A69">
            <v>2021</v>
          </cell>
          <cell r="B69">
            <v>98.128332026592446</v>
          </cell>
          <cell r="C69">
            <v>102.22591184914982</v>
          </cell>
          <cell r="D69">
            <v>106.30087015648866</v>
          </cell>
          <cell r="E69">
            <v>99.080075679871058</v>
          </cell>
          <cell r="F69">
            <v>104.34733967538803</v>
          </cell>
          <cell r="G69">
            <v>110.42818329978022</v>
          </cell>
          <cell r="H69">
            <v>104.7849634559104</v>
          </cell>
          <cell r="I69">
            <v>102.58241540206548</v>
          </cell>
          <cell r="J69">
            <v>100.52918835237656</v>
          </cell>
          <cell r="K69">
            <v>100</v>
          </cell>
          <cell r="L69">
            <v>100.96392262062747</v>
          </cell>
          <cell r="M69">
            <v>99.14569728333484</v>
          </cell>
          <cell r="N69">
            <v>102.48379803807531</v>
          </cell>
          <cell r="O69">
            <v>92.949872499139559</v>
          </cell>
          <cell r="P69">
            <v>103.30629383914867</v>
          </cell>
          <cell r="Q69">
            <v>96.883131667413807</v>
          </cell>
          <cell r="R69">
            <v>102.78918159533201</v>
          </cell>
          <cell r="S69">
            <v>93.686751826338337</v>
          </cell>
          <cell r="T69">
            <v>104.29852180729095</v>
          </cell>
          <cell r="U69">
            <v>97.091055017072492</v>
          </cell>
          <cell r="V69">
            <v>100.77076866846903</v>
          </cell>
        </row>
        <row r="70">
          <cell r="A70">
            <v>2022</v>
          </cell>
          <cell r="B70">
            <v>96.170668471650458</v>
          </cell>
          <cell r="C70">
            <v>100.12677279998013</v>
          </cell>
          <cell r="D70">
            <v>105.45249557433023</v>
          </cell>
          <cell r="E70">
            <v>95.79031657549487</v>
          </cell>
          <cell r="F70">
            <v>104.98507191545092</v>
          </cell>
          <cell r="G70">
            <v>112.07889851110757</v>
          </cell>
          <cell r="H70">
            <v>104.25309697996461</v>
          </cell>
          <cell r="I70">
            <v>101.14972209457214</v>
          </cell>
          <cell r="J70">
            <v>100.61956382698405</v>
          </cell>
          <cell r="K70">
            <v>100</v>
          </cell>
          <cell r="L70">
            <v>100.89694703864002</v>
          </cell>
          <cell r="M70">
            <v>99.303385581283749</v>
          </cell>
          <cell r="N70">
            <v>103.17747911002706</v>
          </cell>
          <cell r="O70">
            <v>90.791965430354765</v>
          </cell>
          <cell r="P70">
            <v>103.49811541661545</v>
          </cell>
          <cell r="Q70">
            <v>96.179170782993893</v>
          </cell>
          <cell r="R70">
            <v>102.73037564576491</v>
          </cell>
          <cell r="S70">
            <v>96.429764192276039</v>
          </cell>
          <cell r="T70">
            <v>105.23306870361395</v>
          </cell>
          <cell r="U70">
            <v>96.998110894491305</v>
          </cell>
          <cell r="V70">
            <v>100.69099739050691</v>
          </cell>
        </row>
        <row r="71">
          <cell r="A71">
            <v>2023</v>
          </cell>
          <cell r="B71">
            <v>93.027475257942697</v>
          </cell>
          <cell r="C71">
            <v>97.366474283328259</v>
          </cell>
          <cell r="D71">
            <v>105.29236773962587</v>
          </cell>
          <cell r="E71">
            <v>95.954200429234334</v>
          </cell>
          <cell r="F71">
            <v>104.25081167424351</v>
          </cell>
          <cell r="G71">
            <v>111.05587905065985</v>
          </cell>
          <cell r="H71">
            <v>103.15093675480263</v>
          </cell>
          <cell r="I71">
            <v>99.979071180043576</v>
          </cell>
          <cell r="J71">
            <v>100.57573897164951</v>
          </cell>
          <cell r="K71">
            <v>100</v>
          </cell>
          <cell r="L71">
            <v>100.40625530073497</v>
          </cell>
          <cell r="M71">
            <v>98.614909764721176</v>
          </cell>
          <cell r="N71">
            <v>103.04361225072778</v>
          </cell>
          <cell r="O71">
            <v>95.765350942048173</v>
          </cell>
          <cell r="P71">
            <v>102.24481136053913</v>
          </cell>
          <cell r="Q71">
            <v>95.688736245036793</v>
          </cell>
          <cell r="R71">
            <v>102.87387146665171</v>
          </cell>
          <cell r="S71">
            <v>98.780152852316618</v>
          </cell>
          <cell r="T71">
            <v>103.84775738054397</v>
          </cell>
          <cell r="U71">
            <v>98.106793737860571</v>
          </cell>
          <cell r="V71">
            <v>100.52221766400189</v>
          </cell>
        </row>
        <row r="122">
          <cell r="A122">
            <v>2019</v>
          </cell>
          <cell r="B122">
            <v>98.431949647957197</v>
          </cell>
          <cell r="C122">
            <v>101.58558438302308</v>
          </cell>
          <cell r="D122">
            <v>106.15502711968084</v>
          </cell>
          <cell r="E122">
            <v>98.811047415900106</v>
          </cell>
          <cell r="F122">
            <v>105.24097286597789</v>
          </cell>
          <cell r="G122">
            <v>106.00621004746947</v>
          </cell>
          <cell r="H122">
            <v>103.50843689186935</v>
          </cell>
          <cell r="I122">
            <v>102.61259249986988</v>
          </cell>
          <cell r="J122">
            <v>100.29239929928768</v>
          </cell>
          <cell r="K122">
            <v>100</v>
          </cell>
          <cell r="L122">
            <v>100.83805492600986</v>
          </cell>
          <cell r="M122">
            <v>99.432776248819806</v>
          </cell>
          <cell r="N122">
            <v>103.3551082077945</v>
          </cell>
          <cell r="O122">
            <v>93.69279157840684</v>
          </cell>
          <cell r="P122">
            <v>102.49696667681192</v>
          </cell>
          <cell r="Q122">
            <v>95.184020015796065</v>
          </cell>
          <cell r="R122">
            <v>102.11361958214253</v>
          </cell>
          <cell r="S122">
            <v>99.506789930255479</v>
          </cell>
          <cell r="T122">
            <v>104.83485310415442</v>
          </cell>
          <cell r="U122">
            <v>97.140939857437999</v>
          </cell>
          <cell r="V122">
            <v>100.53662847601257</v>
          </cell>
        </row>
        <row r="123">
          <cell r="A123">
            <v>2020</v>
          </cell>
          <cell r="B123">
            <v>98.853138220721675</v>
          </cell>
          <cell r="C123">
            <v>102.44055632893834</v>
          </cell>
          <cell r="D123">
            <v>106.84594751539412</v>
          </cell>
          <cell r="E123">
            <v>99.297036341798091</v>
          </cell>
          <cell r="F123">
            <v>103.79090471250862</v>
          </cell>
          <cell r="G123">
            <v>107.15744468050741</v>
          </cell>
          <cell r="H123">
            <v>104.02365955987321</v>
          </cell>
          <cell r="I123">
            <v>102.89506452095584</v>
          </cell>
          <cell r="J123">
            <v>100.37241871751634</v>
          </cell>
          <cell r="K123">
            <v>100</v>
          </cell>
          <cell r="L123">
            <v>100.5827894577878</v>
          </cell>
          <cell r="M123">
            <v>99.435019215598857</v>
          </cell>
          <cell r="N123">
            <v>103.55195997493267</v>
          </cell>
          <cell r="O123">
            <v>95.695350604574287</v>
          </cell>
          <cell r="P123">
            <v>102.9558776805229</v>
          </cell>
          <cell r="Q123">
            <v>95.581478648261424</v>
          </cell>
          <cell r="R123">
            <v>101.78431220954263</v>
          </cell>
          <cell r="S123">
            <v>99.403032097936318</v>
          </cell>
          <cell r="T123">
            <v>104.7928807915973</v>
          </cell>
          <cell r="U123">
            <v>96.494429840222907</v>
          </cell>
          <cell r="V123">
            <v>100.66030345899364</v>
          </cell>
        </row>
        <row r="124">
          <cell r="A124">
            <v>2021</v>
          </cell>
          <cell r="B124">
            <v>99.432342032935765</v>
          </cell>
          <cell r="C124">
            <v>102.85965922145751</v>
          </cell>
          <cell r="D124">
            <v>107.90058877650577</v>
          </cell>
          <cell r="E124">
            <v>99.837888742205621</v>
          </cell>
          <cell r="F124">
            <v>105.36160834871518</v>
          </cell>
          <cell r="G124">
            <v>110.68212539212787</v>
          </cell>
          <cell r="H124">
            <v>105.69958202784963</v>
          </cell>
          <cell r="I124">
            <v>103.7590613442358</v>
          </cell>
          <cell r="J124">
            <v>100.52138646083681</v>
          </cell>
          <cell r="K124">
            <v>100</v>
          </cell>
          <cell r="L124">
            <v>101.11123384080622</v>
          </cell>
          <cell r="M124">
            <v>99.808868751457467</v>
          </cell>
          <cell r="N124">
            <v>101.15082667759852</v>
          </cell>
          <cell r="O124">
            <v>91.741812915625971</v>
          </cell>
          <cell r="P124">
            <v>103.17478582385901</v>
          </cell>
          <cell r="Q124">
            <v>96.639542690138285</v>
          </cell>
          <cell r="R124">
            <v>102.40827293969301</v>
          </cell>
          <cell r="S124">
            <v>93.75630652888168</v>
          </cell>
          <cell r="T124">
            <v>103.8059206019955</v>
          </cell>
          <cell r="U124">
            <v>97.416057464780451</v>
          </cell>
          <cell r="V124">
            <v>100.88395175820249</v>
          </cell>
        </row>
        <row r="125">
          <cell r="A125">
            <v>2022</v>
          </cell>
          <cell r="B125">
            <v>97.621350317333182</v>
          </cell>
          <cell r="C125">
            <v>100.99378610353706</v>
          </cell>
          <cell r="D125">
            <v>107.16271170816627</v>
          </cell>
          <cell r="E125">
            <v>96.679701214631734</v>
          </cell>
          <cell r="F125">
            <v>106.11174768937526</v>
          </cell>
          <cell r="G125">
            <v>112.72482087114044</v>
          </cell>
          <cell r="H125">
            <v>105.35614520659387</v>
          </cell>
          <cell r="I125">
            <v>102.45234115097131</v>
          </cell>
          <cell r="J125">
            <v>100.66051993268805</v>
          </cell>
          <cell r="K125">
            <v>100</v>
          </cell>
          <cell r="L125">
            <v>100.92220031506336</v>
          </cell>
          <cell r="M125">
            <v>100.07046748551605</v>
          </cell>
          <cell r="N125">
            <v>101.7673087652002</v>
          </cell>
          <cell r="O125">
            <v>90.16993591039811</v>
          </cell>
          <cell r="P125">
            <v>103.32554130631053</v>
          </cell>
          <cell r="Q125">
            <v>95.939669454431282</v>
          </cell>
          <cell r="R125">
            <v>102.31982910554338</v>
          </cell>
          <cell r="S125">
            <v>96.370187221922237</v>
          </cell>
          <cell r="T125">
            <v>104.61993006197329</v>
          </cell>
          <cell r="U125">
            <v>97.386284454919419</v>
          </cell>
          <cell r="V125">
            <v>100.87735091672101</v>
          </cell>
        </row>
        <row r="126">
          <cell r="A126">
            <v>2023</v>
          </cell>
          <cell r="B126">
            <v>94.149664936202726</v>
          </cell>
          <cell r="C126">
            <v>98.026315789473671</v>
          </cell>
          <cell r="D126">
            <v>106.73671651788051</v>
          </cell>
          <cell r="E126">
            <v>96.624746531350212</v>
          </cell>
          <cell r="F126">
            <v>105.05395510678947</v>
          </cell>
          <cell r="G126">
            <v>111.55009850830282</v>
          </cell>
          <cell r="H126">
            <v>104</v>
          </cell>
          <cell r="I126">
            <v>101.01612412534226</v>
          </cell>
          <cell r="J126">
            <v>100.61998786980256</v>
          </cell>
          <cell r="K126">
            <v>100</v>
          </cell>
          <cell r="L126">
            <v>100.42981104533288</v>
          </cell>
          <cell r="M126">
            <v>99.394630012107399</v>
          </cell>
          <cell r="N126">
            <v>101.75845849078009</v>
          </cell>
          <cell r="O126">
            <v>95.235255277002693</v>
          </cell>
          <cell r="P126">
            <v>102.08401562412632</v>
          </cell>
          <cell r="Q126">
            <v>95.487834107109563</v>
          </cell>
          <cell r="R126">
            <v>102.47274992214264</v>
          </cell>
          <cell r="S126">
            <v>98.679478281248606</v>
          </cell>
          <cell r="T126">
            <v>103.22357618183389</v>
          </cell>
          <cell r="U126">
            <v>98.446261346317911</v>
          </cell>
          <cell r="V126">
            <v>100.67825532391647</v>
          </cell>
        </row>
      </sheetData>
      <sheetData sheetId="52">
        <row r="103">
          <cell r="A103">
            <v>2019</v>
          </cell>
          <cell r="B103">
            <v>113.63352919271918</v>
          </cell>
          <cell r="C103">
            <v>93.019290149772146</v>
          </cell>
          <cell r="D103">
            <v>96.56399790953175</v>
          </cell>
          <cell r="E103">
            <v>83.146489896528195</v>
          </cell>
          <cell r="F103">
            <v>94.267665801319779</v>
          </cell>
          <cell r="G103">
            <v>116.8555627039442</v>
          </cell>
          <cell r="H103">
            <v>101.849668658577</v>
          </cell>
          <cell r="I103">
            <v>96.681477344317486</v>
          </cell>
          <cell r="J103">
            <v>91.119832440441371</v>
          </cell>
          <cell r="K103">
            <v>89.685955882845278</v>
          </cell>
          <cell r="L103">
            <v>86.968407008780304</v>
          </cell>
          <cell r="M103">
            <v>99.552079010588301</v>
          </cell>
          <cell r="N103">
            <v>67.68012805457829</v>
          </cell>
          <cell r="O103">
            <v>89.752423089875947</v>
          </cell>
          <cell r="P103">
            <v>88.551493234861397</v>
          </cell>
          <cell r="Q103">
            <v>87.531319263756444</v>
          </cell>
          <cell r="R103">
            <v>83.530093108210451</v>
          </cell>
          <cell r="S103">
            <v>92.488976083159173</v>
          </cell>
          <cell r="T103">
            <v>79.082657616830858</v>
          </cell>
          <cell r="U103">
            <v>105.65374277660233</v>
          </cell>
          <cell r="V103">
            <v>91.858821450658183</v>
          </cell>
        </row>
        <row r="104">
          <cell r="A104">
            <v>2020</v>
          </cell>
          <cell r="B104">
            <v>112.12684474498057</v>
          </cell>
          <cell r="C104">
            <v>92.282682595825023</v>
          </cell>
          <cell r="D104">
            <v>94.710380621491083</v>
          </cell>
          <cell r="E104">
            <v>81.939276146557361</v>
          </cell>
          <cell r="F104">
            <v>93.747076616046698</v>
          </cell>
          <cell r="G104">
            <v>114.39875332116976</v>
          </cell>
          <cell r="H104">
            <v>100.28589788577679</v>
          </cell>
          <cell r="I104">
            <v>95.389624072648488</v>
          </cell>
          <cell r="J104">
            <v>89.500771255668838</v>
          </cell>
          <cell r="K104">
            <v>88.106290355828463</v>
          </cell>
          <cell r="L104">
            <v>85.570909374465614</v>
          </cell>
          <cell r="M104">
            <v>97.274447466675426</v>
          </cell>
          <cell r="N104">
            <v>67.678190766907463</v>
          </cell>
          <cell r="O104">
            <v>88.717507161750021</v>
          </cell>
          <cell r="P104">
            <v>87.627803983004142</v>
          </cell>
          <cell r="Q104">
            <v>85.984455498938345</v>
          </cell>
          <cell r="R104">
            <v>81.866351791129603</v>
          </cell>
          <cell r="S104">
            <v>90.787179366685109</v>
          </cell>
          <cell r="T104">
            <v>79.159206923909764</v>
          </cell>
          <cell r="U104">
            <v>104.24942844558167</v>
          </cell>
          <cell r="V104">
            <v>90.281643103640221</v>
          </cell>
        </row>
        <row r="105">
          <cell r="A105">
            <v>2021</v>
          </cell>
          <cell r="B105">
            <v>108.3071436138282</v>
          </cell>
          <cell r="C105">
            <v>90.218713232526909</v>
          </cell>
          <cell r="D105">
            <v>92.375569937936547</v>
          </cell>
          <cell r="E105">
            <v>79.904496056585415</v>
          </cell>
          <cell r="F105">
            <v>91.886061127158968</v>
          </cell>
          <cell r="G105">
            <v>110.53494835612375</v>
          </cell>
          <cell r="H105">
            <v>97.52691432206295</v>
          </cell>
          <cell r="I105">
            <v>92.968204007650428</v>
          </cell>
          <cell r="J105">
            <v>87.200907325172892</v>
          </cell>
          <cell r="K105">
            <v>85.882234433181608</v>
          </cell>
          <cell r="L105">
            <v>83.544220296494004</v>
          </cell>
          <cell r="M105">
            <v>94.844549850689702</v>
          </cell>
          <cell r="N105">
            <v>66.203374297405219</v>
          </cell>
          <cell r="O105">
            <v>86.89150109162712</v>
          </cell>
          <cell r="P105">
            <v>85.620830702266289</v>
          </cell>
          <cell r="Q105">
            <v>83.536271622367494</v>
          </cell>
          <cell r="R105">
            <v>79.769519408269872</v>
          </cell>
          <cell r="S105">
            <v>88.199405805793162</v>
          </cell>
          <cell r="T105">
            <v>77.741583152892531</v>
          </cell>
          <cell r="U105">
            <v>101.10258246104296</v>
          </cell>
          <cell r="V105">
            <v>87.964609638982751</v>
          </cell>
        </row>
        <row r="106">
          <cell r="A106">
            <v>2022</v>
          </cell>
          <cell r="B106">
            <v>105.97507126488175</v>
          </cell>
          <cell r="C106">
            <v>88.80982078382452</v>
          </cell>
          <cell r="D106">
            <v>90.33498753915282</v>
          </cell>
          <cell r="E106">
            <v>78.649460212336351</v>
          </cell>
          <cell r="F106">
            <v>89.949578585487501</v>
          </cell>
          <cell r="G106">
            <v>105.63822087873694</v>
          </cell>
          <cell r="H106">
            <v>94.96410234152269</v>
          </cell>
          <cell r="I106">
            <v>91.123197255558622</v>
          </cell>
          <cell r="J106">
            <v>84.914487504473414</v>
          </cell>
          <cell r="K106">
            <v>83.719861729320357</v>
          </cell>
          <cell r="L106">
            <v>81.467124264669678</v>
          </cell>
          <cell r="M106">
            <v>92.443171069448724</v>
          </cell>
          <cell r="N106">
            <v>64.381837764299092</v>
          </cell>
          <cell r="O106">
            <v>83.677888305954269</v>
          </cell>
          <cell r="P106">
            <v>83.636717237208273</v>
          </cell>
          <cell r="Q106">
            <v>81.794050949235483</v>
          </cell>
          <cell r="R106">
            <v>77.681232587254812</v>
          </cell>
          <cell r="S106">
            <v>85.902697924294557</v>
          </cell>
          <cell r="T106">
            <v>76.187311155166924</v>
          </cell>
          <cell r="U106">
            <v>98.42327848697235</v>
          </cell>
          <cell r="V106">
            <v>85.731204491622066</v>
          </cell>
        </row>
        <row r="107">
          <cell r="A107">
            <v>2023</v>
          </cell>
          <cell r="B107">
            <v>104.75629940421098</v>
          </cell>
          <cell r="C107">
            <v>87.810621308391518</v>
          </cell>
          <cell r="D107">
            <v>89.058584170955768</v>
          </cell>
          <cell r="E107">
            <v>77.733187474691292</v>
          </cell>
          <cell r="F107">
            <v>88.915697958386261</v>
          </cell>
          <cell r="G107">
            <v>102.92640607339413</v>
          </cell>
          <cell r="H107">
            <v>93.462770962042171</v>
          </cell>
          <cell r="I107">
            <v>90.00667468784134</v>
          </cell>
          <cell r="J107">
            <v>83.613527697149351</v>
          </cell>
          <cell r="K107">
            <v>82.491530073621206</v>
          </cell>
          <cell r="L107">
            <v>80.11808913856315</v>
          </cell>
          <cell r="M107">
            <v>91.059533296487984</v>
          </cell>
          <cell r="N107">
            <v>63.602739602901401</v>
          </cell>
          <cell r="O107">
            <v>81.458033971633697</v>
          </cell>
          <cell r="P107">
            <v>82.286288244764251</v>
          </cell>
          <cell r="Q107">
            <v>80.913540356094515</v>
          </cell>
          <cell r="R107">
            <v>76.640195525759239</v>
          </cell>
          <cell r="S107">
            <v>84.907914791432461</v>
          </cell>
          <cell r="T107">
            <v>75.116573363439699</v>
          </cell>
          <cell r="U107">
            <v>96.848712589617321</v>
          </cell>
          <cell r="V107">
            <v>84.449088890340278</v>
          </cell>
        </row>
        <row r="139">
          <cell r="A139">
            <v>2019</v>
          </cell>
          <cell r="B139">
            <v>51.043245573432493</v>
          </cell>
          <cell r="C139">
            <v>44.075885057371245</v>
          </cell>
          <cell r="D139">
            <v>49.106321200190237</v>
          </cell>
          <cell r="E139">
            <v>37.967306700000719</v>
          </cell>
          <cell r="F139">
            <v>46.089300562793589</v>
          </cell>
          <cell r="G139">
            <v>66.204121833368447</v>
          </cell>
          <cell r="H139">
            <v>50.855739804178874</v>
          </cell>
          <cell r="I139">
            <v>46.379752770605499</v>
          </cell>
          <cell r="J139">
            <v>50.705173883134151</v>
          </cell>
          <cell r="K139">
            <v>49.85784710768678</v>
          </cell>
          <cell r="L139">
            <v>49.996373465894848</v>
          </cell>
          <cell r="M139">
            <v>58.76161547956611</v>
          </cell>
          <cell r="N139">
            <v>43.515996328951751</v>
          </cell>
          <cell r="O139">
            <v>63.005634914782171</v>
          </cell>
          <cell r="P139">
            <v>49.821210796016281</v>
          </cell>
          <cell r="Q139">
            <v>45.483691344096471</v>
          </cell>
          <cell r="R139">
            <v>44.941631898798292</v>
          </cell>
          <cell r="S139">
            <v>46.274319736957338</v>
          </cell>
          <cell r="T139">
            <v>42.801745325670716</v>
          </cell>
          <cell r="U139">
            <v>52.235278216342607</v>
          </cell>
          <cell r="V139">
            <v>50.052371460660098</v>
          </cell>
        </row>
        <row r="140">
          <cell r="A140">
            <v>2020</v>
          </cell>
          <cell r="B140">
            <v>49.853907528333878</v>
          </cell>
          <cell r="C140">
            <v>43.348187213567847</v>
          </cell>
          <cell r="D140">
            <v>47.91416120632131</v>
          </cell>
          <cell r="E140">
            <v>37.230777247497755</v>
          </cell>
          <cell r="F140">
            <v>45.233984449936273</v>
          </cell>
          <cell r="G140">
            <v>64.465377073680202</v>
          </cell>
          <cell r="H140">
            <v>49.716763818443376</v>
          </cell>
          <cell r="I140">
            <v>45.395521430994279</v>
          </cell>
          <cell r="J140">
            <v>49.357090433747324</v>
          </cell>
          <cell r="K140">
            <v>48.529983562496376</v>
          </cell>
          <cell r="L140">
            <v>48.632738767753011</v>
          </cell>
          <cell r="M140">
            <v>56.909824968056249</v>
          </cell>
          <cell r="N140">
            <v>43.191521245368506</v>
          </cell>
          <cell r="O140">
            <v>61.993138962497866</v>
          </cell>
          <cell r="P140">
            <v>48.815879269076447</v>
          </cell>
          <cell r="Q140">
            <v>44.233960928997448</v>
          </cell>
          <cell r="R140">
            <v>43.710509067707918</v>
          </cell>
          <cell r="S140">
            <v>44.806497423066148</v>
          </cell>
          <cell r="T140">
            <v>42.220776729965074</v>
          </cell>
          <cell r="U140">
            <v>51.287369415999009</v>
          </cell>
          <cell r="V140">
            <v>48.760911291047762</v>
          </cell>
        </row>
        <row r="141">
          <cell r="A141">
            <v>2021</v>
          </cell>
          <cell r="B141">
            <v>48.406964769754637</v>
          </cell>
          <cell r="C141">
            <v>42.410552171459749</v>
          </cell>
          <cell r="D141">
            <v>46.868472177091654</v>
          </cell>
          <cell r="E141">
            <v>36.482818835578826</v>
          </cell>
          <cell r="F141">
            <v>44.27230379986284</v>
          </cell>
          <cell r="G141">
            <v>62.861026811740231</v>
          </cell>
          <cell r="H141">
            <v>48.561041088388109</v>
          </cell>
          <cell r="I141">
            <v>44.356603418137439</v>
          </cell>
          <cell r="J141">
            <v>48.128347615427167</v>
          </cell>
          <cell r="K141">
            <v>47.321663211485166</v>
          </cell>
          <cell r="L141">
            <v>47.405294460251092</v>
          </cell>
          <cell r="M141">
            <v>55.416136657844568</v>
          </cell>
          <cell r="N141">
            <v>42.387036946942168</v>
          </cell>
          <cell r="O141">
            <v>60.604670714064909</v>
          </cell>
          <cell r="P141">
            <v>47.760548553038504</v>
          </cell>
          <cell r="Q141">
            <v>42.921185254165032</v>
          </cell>
          <cell r="R141">
            <v>42.73442334793355</v>
          </cell>
          <cell r="S141">
            <v>43.519975195237564</v>
          </cell>
          <cell r="T141">
            <v>41.265498337011934</v>
          </cell>
          <cell r="U141">
            <v>49.919079425601083</v>
          </cell>
          <cell r="V141">
            <v>47.562335928271239</v>
          </cell>
        </row>
        <row r="142">
          <cell r="A142">
            <v>2022</v>
          </cell>
          <cell r="B142">
            <v>47.483429870138998</v>
          </cell>
          <cell r="C142">
            <v>41.760275693632821</v>
          </cell>
          <cell r="D142">
            <v>46.043167591609155</v>
          </cell>
          <cell r="E142">
            <v>35.9218861056371</v>
          </cell>
          <cell r="F142">
            <v>43.52375398693485</v>
          </cell>
          <cell r="G142">
            <v>61.348167912598385</v>
          </cell>
          <cell r="H142">
            <v>47.657911669157556</v>
          </cell>
          <cell r="I142">
            <v>43.599251446933238</v>
          </cell>
          <cell r="J142">
            <v>47.18417957064252</v>
          </cell>
          <cell r="K142">
            <v>46.404880634119728</v>
          </cell>
          <cell r="L142">
            <v>46.435020910604351</v>
          </cell>
          <cell r="M142">
            <v>54.339532972892499</v>
          </cell>
          <cell r="N142">
            <v>41.715148737115527</v>
          </cell>
          <cell r="O142">
            <v>59.071162272447495</v>
          </cell>
          <cell r="P142">
            <v>46.915833660324481</v>
          </cell>
          <cell r="Q142">
            <v>42.183240044054443</v>
          </cell>
          <cell r="R142">
            <v>41.915046561490598</v>
          </cell>
          <cell r="S142">
            <v>42.605311920341016</v>
          </cell>
          <cell r="T142">
            <v>40.394650367035368</v>
          </cell>
          <cell r="U142">
            <v>48.888256483610299</v>
          </cell>
          <cell r="V142">
            <v>46.647896924496635</v>
          </cell>
        </row>
        <row r="143">
          <cell r="A143">
            <v>2023</v>
          </cell>
          <cell r="B143">
            <v>46.67536147326539</v>
          </cell>
          <cell r="C143">
            <v>40.958192589592777</v>
          </cell>
          <cell r="D143">
            <v>45.25628551369951</v>
          </cell>
          <cell r="E143">
            <v>35.356520400477223</v>
          </cell>
          <cell r="F143">
            <v>42.825606440849263</v>
          </cell>
          <cell r="G143">
            <v>59.805329351505989</v>
          </cell>
          <cell r="H143">
            <v>46.769003111099202</v>
          </cell>
          <cell r="I143">
            <v>42.866746761917817</v>
          </cell>
          <cell r="J143">
            <v>46.414177677342202</v>
          </cell>
          <cell r="K143">
            <v>45.672869616111264</v>
          </cell>
          <cell r="L143">
            <v>45.635201976416944</v>
          </cell>
          <cell r="M143">
            <v>53.53001961320993</v>
          </cell>
          <cell r="N143">
            <v>41.089089507584177</v>
          </cell>
          <cell r="O143">
            <v>57.738964730676663</v>
          </cell>
          <cell r="P143">
            <v>46.134319263598982</v>
          </cell>
          <cell r="Q143">
            <v>41.64388137923158</v>
          </cell>
          <cell r="R143">
            <v>41.262956109844581</v>
          </cell>
          <cell r="S143">
            <v>41.932694395037501</v>
          </cell>
          <cell r="T143">
            <v>39.61064711648978</v>
          </cell>
          <cell r="U143">
            <v>48.022616046069807</v>
          </cell>
          <cell r="V143">
            <v>45.885233684658786</v>
          </cell>
        </row>
        <row r="175">
          <cell r="A175">
            <v>2019</v>
          </cell>
          <cell r="B175">
            <v>88.299314958806193</v>
          </cell>
          <cell r="C175">
            <v>76.296816716140412</v>
          </cell>
          <cell r="D175">
            <v>87.673693641985722</v>
          </cell>
          <cell r="E175">
            <v>67.17667803061353</v>
          </cell>
          <cell r="F175">
            <v>81.197609329350101</v>
          </cell>
          <cell r="G175">
            <v>105.45146978057271</v>
          </cell>
          <cell r="H175">
            <v>87.439097658165693</v>
          </cell>
          <cell r="I175">
            <v>81.634466217072557</v>
          </cell>
          <cell r="J175">
            <v>83.935000644052764</v>
          </cell>
          <cell r="K175">
            <v>82.709888009849649</v>
          </cell>
          <cell r="L175">
            <v>82.380809680779649</v>
          </cell>
          <cell r="M175">
            <v>96.168548679659452</v>
          </cell>
          <cell r="N175">
            <v>72.026382010148097</v>
          </cell>
          <cell r="O175">
            <v>99.664799102471221</v>
          </cell>
          <cell r="P175">
            <v>82.305019546866518</v>
          </cell>
          <cell r="Q175">
            <v>76.957537528250839</v>
          </cell>
          <cell r="R175">
            <v>74.895779909612287</v>
          </cell>
          <cell r="S175">
            <v>77.376921818776665</v>
          </cell>
          <cell r="T175">
            <v>72.375824784760653</v>
          </cell>
          <cell r="U175">
            <v>89.19387856632747</v>
          </cell>
          <cell r="V175">
            <v>83.605506883061068</v>
          </cell>
        </row>
        <row r="176">
          <cell r="A176">
            <v>2020</v>
          </cell>
          <cell r="B176">
            <v>86.941726161345585</v>
          </cell>
          <cell r="C176">
            <v>75.672644523937151</v>
          </cell>
          <cell r="D176">
            <v>86.108972763220507</v>
          </cell>
          <cell r="E176">
            <v>66.502501263491212</v>
          </cell>
          <cell r="F176">
            <v>80.532126127151813</v>
          </cell>
          <cell r="G176">
            <v>103.31969613525297</v>
          </cell>
          <cell r="H176">
            <v>86.139439584999039</v>
          </cell>
          <cell r="I176">
            <v>80.56544799305361</v>
          </cell>
          <cell r="J176">
            <v>82.049713559534226</v>
          </cell>
          <cell r="K176">
            <v>80.83947689883901</v>
          </cell>
          <cell r="L176">
            <v>80.515597364598676</v>
          </cell>
          <cell r="M176">
            <v>93.576531530866006</v>
          </cell>
          <cell r="N176">
            <v>71.662754332209602</v>
          </cell>
          <cell r="O176">
            <v>98.064181805121891</v>
          </cell>
          <cell r="P176">
            <v>80.991685403630427</v>
          </cell>
          <cell r="Q176">
            <v>75.069944566305509</v>
          </cell>
          <cell r="R176">
            <v>73.160303115333377</v>
          </cell>
          <cell r="S176">
            <v>75.33061345110373</v>
          </cell>
          <cell r="T176">
            <v>71.799969282328277</v>
          </cell>
          <cell r="U176">
            <v>87.680436741001344</v>
          </cell>
          <cell r="V176">
            <v>81.838476035585188</v>
          </cell>
        </row>
        <row r="177">
          <cell r="A177">
            <v>2021</v>
          </cell>
          <cell r="B177">
            <v>85.101571680070393</v>
          </cell>
          <cell r="C177">
            <v>74.74760293905274</v>
          </cell>
          <cell r="D177">
            <v>84.57478021544712</v>
          </cell>
          <cell r="E177">
            <v>65.565981609894479</v>
          </cell>
          <cell r="F177">
            <v>79.294266124011628</v>
          </cell>
          <cell r="G177">
            <v>100.62314669457518</v>
          </cell>
          <cell r="H177">
            <v>84.503707750461984</v>
          </cell>
          <cell r="I177">
            <v>79.216079953470683</v>
          </cell>
          <cell r="J177">
            <v>80.310164441798577</v>
          </cell>
          <cell r="K177">
            <v>79.148022271185667</v>
          </cell>
          <cell r="L177">
            <v>78.843716282041953</v>
          </cell>
          <cell r="M177">
            <v>91.465523285954376</v>
          </cell>
          <cell r="N177">
            <v>70.813701174111984</v>
          </cell>
          <cell r="O177">
            <v>96.121439617818226</v>
          </cell>
          <cell r="P177">
            <v>79.666914282185743</v>
          </cell>
          <cell r="Q177">
            <v>73.074379859838288</v>
          </cell>
          <cell r="R177">
            <v>71.805595511712056</v>
          </cell>
          <cell r="S177">
            <v>73.582104684430874</v>
          </cell>
          <cell r="T177">
            <v>70.618194223967521</v>
          </cell>
          <cell r="U177">
            <v>85.461265183160648</v>
          </cell>
          <cell r="V177">
            <v>80.155230113572486</v>
          </cell>
        </row>
        <row r="178">
          <cell r="A178">
            <v>2022</v>
          </cell>
          <cell r="B178">
            <v>84.410986005239465</v>
          </cell>
          <cell r="C178">
            <v>76.697088340777114</v>
          </cell>
          <cell r="D178">
            <v>83.481840360039001</v>
          </cell>
          <cell r="E178">
            <v>65.548717905752227</v>
          </cell>
          <cell r="F178">
            <v>78.186005284385544</v>
          </cell>
          <cell r="G178">
            <v>100.54459154751933</v>
          </cell>
          <cell r="H178">
            <v>84.176882339381734</v>
          </cell>
          <cell r="I178">
            <v>78.824073385011147</v>
          </cell>
          <cell r="J178">
            <v>79.65827009487603</v>
          </cell>
          <cell r="K178">
            <v>78.472562669010799</v>
          </cell>
          <cell r="L178">
            <v>77.999535468926666</v>
          </cell>
          <cell r="M178">
            <v>91.405783768993942</v>
          </cell>
          <cell r="N178">
            <v>68.044947913047039</v>
          </cell>
          <cell r="O178">
            <v>95.81509337559379</v>
          </cell>
          <cell r="P178">
            <v>79.752057810299576</v>
          </cell>
          <cell r="Q178">
            <v>73.009732518464745</v>
          </cell>
          <cell r="R178">
            <v>70.675170685540948</v>
          </cell>
          <cell r="S178">
            <v>72.867222578575991</v>
          </cell>
          <cell r="T178">
            <v>67.532106954334125</v>
          </cell>
          <cell r="U178">
            <v>84.06885385239481</v>
          </cell>
          <cell r="V178">
            <v>79.540574941414349</v>
          </cell>
        </row>
        <row r="179">
          <cell r="A179">
            <v>2023</v>
          </cell>
          <cell r="B179">
            <v>83.866331347253521</v>
          </cell>
          <cell r="C179">
            <v>76.20977639758641</v>
          </cell>
          <cell r="D179">
            <v>82.625379201349986</v>
          </cell>
          <cell r="E179">
            <v>65.199758697779089</v>
          </cell>
          <cell r="F179">
            <v>77.798699295116776</v>
          </cell>
          <cell r="G179">
            <v>98.618405325168382</v>
          </cell>
          <cell r="H179">
            <v>83.330740542423413</v>
          </cell>
          <cell r="I179">
            <v>78.264038490145069</v>
          </cell>
          <cell r="J179">
            <v>79.002974704845542</v>
          </cell>
          <cell r="K179">
            <v>77.880106488973524</v>
          </cell>
          <cell r="L179">
            <v>77.31983607622351</v>
          </cell>
          <cell r="M179">
            <v>90.811029913655673</v>
          </cell>
          <cell r="N179">
            <v>67.235494069831816</v>
          </cell>
          <cell r="O179">
            <v>94.02816751855417</v>
          </cell>
          <cell r="P179">
            <v>79.125406997397178</v>
          </cell>
          <cell r="Q179">
            <v>72.735743470833725</v>
          </cell>
          <cell r="R179">
            <v>70.143404339068496</v>
          </cell>
          <cell r="S179">
            <v>72.431293792710193</v>
          </cell>
          <cell r="T179">
            <v>67.023398156962926</v>
          </cell>
          <cell r="U179">
            <v>83.005152607686568</v>
          </cell>
          <cell r="V179">
            <v>78.89920737111828</v>
          </cell>
        </row>
      </sheetData>
      <sheetData sheetId="53">
        <row r="67">
          <cell r="A67">
            <v>2019</v>
          </cell>
          <cell r="B67">
            <v>95.977232353637902</v>
          </cell>
          <cell r="C67">
            <v>104.71599939202578</v>
          </cell>
          <cell r="D67">
            <v>102.65299617289219</v>
          </cell>
          <cell r="E67">
            <v>90.792035515462416</v>
          </cell>
          <cell r="F67">
            <v>99.580941903971919</v>
          </cell>
          <cell r="G67">
            <v>96.275998065977774</v>
          </cell>
          <cell r="H67">
            <v>98.600979560791288</v>
          </cell>
          <cell r="I67">
            <v>99.005550139743761</v>
          </cell>
          <cell r="J67">
            <v>99.938421215817399</v>
          </cell>
          <cell r="K67">
            <v>100</v>
          </cell>
          <cell r="L67">
            <v>101.9654885223986</v>
          </cell>
          <cell r="M67">
            <v>97.917426217888675</v>
          </cell>
          <cell r="N67">
            <v>106.26101740958565</v>
          </cell>
          <cell r="O67">
            <v>84.900768090849084</v>
          </cell>
          <cell r="P67">
            <v>97.941885813404994</v>
          </cell>
          <cell r="Q67">
            <v>89.839116039905619</v>
          </cell>
          <cell r="R67">
            <v>107.10029186743519</v>
          </cell>
          <cell r="S67">
            <v>99.6932671515263</v>
          </cell>
          <cell r="T67">
            <v>112.89572705058333</v>
          </cell>
          <cell r="U67">
            <v>100.69093195881334</v>
          </cell>
          <cell r="V67">
            <v>99.919823493591124</v>
          </cell>
        </row>
        <row r="68">
          <cell r="A68">
            <v>2020</v>
          </cell>
          <cell r="B68">
            <v>97.550440408533106</v>
          </cell>
          <cell r="C68">
            <v>106.30618498604476</v>
          </cell>
          <cell r="D68">
            <v>102.61275938384796</v>
          </cell>
          <cell r="E68">
            <v>90.655524976984452</v>
          </cell>
          <cell r="F68">
            <v>96.793244087906558</v>
          </cell>
          <cell r="G68">
            <v>98.830484251010375</v>
          </cell>
          <cell r="H68">
            <v>98.685295190730614</v>
          </cell>
          <cell r="I68">
            <v>98.667540428827849</v>
          </cell>
          <cell r="J68">
            <v>99.980949307536747</v>
          </cell>
          <cell r="K68">
            <v>100</v>
          </cell>
          <cell r="L68">
            <v>100.27781949076784</v>
          </cell>
          <cell r="M68">
            <v>97.724875234160876</v>
          </cell>
          <cell r="N68">
            <v>104.88306669774823</v>
          </cell>
          <cell r="O68">
            <v>100.59717651032783</v>
          </cell>
          <cell r="P68">
            <v>97.696614526359895</v>
          </cell>
          <cell r="Q68">
            <v>91.340478259883938</v>
          </cell>
          <cell r="R68">
            <v>107.16399729992841</v>
          </cell>
          <cell r="S68">
            <v>100.53058125019882</v>
          </cell>
          <cell r="T68">
            <v>112.46983461362252</v>
          </cell>
          <cell r="U68">
            <v>96.953598230854254</v>
          </cell>
          <cell r="V68">
            <v>99.922879183578416</v>
          </cell>
        </row>
        <row r="69">
          <cell r="A69">
            <v>2021</v>
          </cell>
          <cell r="B69">
            <v>93.757639757265807</v>
          </cell>
          <cell r="C69">
            <v>101.84098141308668</v>
          </cell>
          <cell r="D69">
            <v>105.31860159478626</v>
          </cell>
          <cell r="E69">
            <v>90.580051254752391</v>
          </cell>
          <cell r="F69">
            <v>97.807487245382561</v>
          </cell>
          <cell r="G69">
            <v>103.66885201978839</v>
          </cell>
          <cell r="H69">
            <v>99.523728280657181</v>
          </cell>
          <cell r="I69">
            <v>98.900792906528608</v>
          </cell>
          <cell r="J69">
            <v>100.05711249358203</v>
          </cell>
          <cell r="K69">
            <v>100</v>
          </cell>
          <cell r="L69">
            <v>99.681821020871936</v>
          </cell>
          <cell r="M69">
            <v>99.001053636747841</v>
          </cell>
          <cell r="N69">
            <v>87.489640705733535</v>
          </cell>
          <cell r="O69">
            <v>87.649385241616429</v>
          </cell>
          <cell r="P69">
            <v>97.682023242020193</v>
          </cell>
          <cell r="Q69">
            <v>95.537788145236703</v>
          </cell>
          <cell r="R69">
            <v>108.17496614603999</v>
          </cell>
          <cell r="S69">
            <v>92.813289253957279</v>
          </cell>
          <cell r="T69">
            <v>104.0680027192717</v>
          </cell>
          <cell r="U69">
            <v>103.37144398522288</v>
          </cell>
          <cell r="V69">
            <v>100.00937160101786</v>
          </cell>
        </row>
        <row r="70">
          <cell r="A70">
            <v>2022</v>
          </cell>
          <cell r="B70">
            <v>84.345896406777072</v>
          </cell>
          <cell r="C70">
            <v>102.50497057712525</v>
          </cell>
          <cell r="D70">
            <v>104.40456077157367</v>
          </cell>
          <cell r="E70">
            <v>82.33919799863213</v>
          </cell>
          <cell r="F70">
            <v>97.51867821423707</v>
          </cell>
          <cell r="G70">
            <v>102.323298179983</v>
          </cell>
          <cell r="H70">
            <v>96.113866589316515</v>
          </cell>
          <cell r="I70">
            <v>95.205790355093427</v>
          </cell>
          <cell r="J70">
            <v>100.03782868847057</v>
          </cell>
          <cell r="K70">
            <v>100</v>
          </cell>
          <cell r="L70">
            <v>98.69445531711321</v>
          </cell>
          <cell r="M70">
            <v>99.522129278875497</v>
          </cell>
          <cell r="N70">
            <v>85.683439556253333</v>
          </cell>
          <cell r="O70">
            <v>76.760669578463094</v>
          </cell>
          <cell r="P70">
            <v>100.63644159100542</v>
          </cell>
          <cell r="Q70">
            <v>96.860793787282191</v>
          </cell>
          <cell r="R70">
            <v>108.05904986029584</v>
          </cell>
          <cell r="S70">
            <v>93.703745910029284</v>
          </cell>
          <cell r="T70">
            <v>105.77020222751172</v>
          </cell>
          <cell r="U70">
            <v>105.20345393552442</v>
          </cell>
          <cell r="V70">
            <v>99.624602828988174</v>
          </cell>
        </row>
        <row r="71">
          <cell r="A71">
            <v>2023</v>
          </cell>
          <cell r="B71">
            <v>74.191105163592951</v>
          </cell>
          <cell r="C71">
            <v>84.575184992085411</v>
          </cell>
          <cell r="D71">
            <v>105.92782821207771</v>
          </cell>
          <cell r="E71">
            <v>89.349020910159993</v>
          </cell>
          <cell r="F71">
            <v>100.76549453361119</v>
          </cell>
          <cell r="G71">
            <v>100.82415139858298</v>
          </cell>
          <cell r="H71">
            <v>94.926495416555454</v>
          </cell>
          <cell r="I71">
            <v>94.060616984598141</v>
          </cell>
          <cell r="J71">
            <v>100.01311948476959</v>
          </cell>
          <cell r="K71">
            <v>100</v>
          </cell>
          <cell r="L71">
            <v>98.917666796745053</v>
          </cell>
          <cell r="M71">
            <v>98.15997521347235</v>
          </cell>
          <cell r="N71">
            <v>80.953161612664886</v>
          </cell>
          <cell r="O71">
            <v>75.654389482927925</v>
          </cell>
          <cell r="P71">
            <v>97.374982183365574</v>
          </cell>
          <cell r="Q71">
            <v>95.435291732121215</v>
          </cell>
          <cell r="R71">
            <v>110.05084971101731</v>
          </cell>
          <cell r="S71">
            <v>102.40968102521369</v>
          </cell>
          <cell r="T71">
            <v>105.05241860540895</v>
          </cell>
          <cell r="U71">
            <v>104.85469690842586</v>
          </cell>
          <cell r="V71">
            <v>99.476943719049899</v>
          </cell>
        </row>
        <row r="121">
          <cell r="A121">
            <v>2019</v>
          </cell>
          <cell r="B121">
            <v>98.594607871922364</v>
          </cell>
          <cell r="C121">
            <v>107.57590198602449</v>
          </cell>
          <cell r="D121">
            <v>105.66918914216824</v>
          </cell>
          <cell r="E121">
            <v>93.107298485447544</v>
          </cell>
          <cell r="F121">
            <v>102.40981486426921</v>
          </cell>
          <cell r="G121">
            <v>96.808586718462919</v>
          </cell>
          <cell r="H121">
            <v>101.03771483643251</v>
          </cell>
          <cell r="I121">
            <v>101.77431639727732</v>
          </cell>
          <cell r="J121">
            <v>99.956056499040557</v>
          </cell>
          <cell r="K121">
            <v>100</v>
          </cell>
          <cell r="L121">
            <v>101.98756999331702</v>
          </cell>
          <cell r="M121">
            <v>98.119701498627862</v>
          </cell>
          <cell r="N121">
            <v>105.85170343727816</v>
          </cell>
          <cell r="O121">
            <v>84.701831261089126</v>
          </cell>
          <cell r="P121">
            <v>98.296873328182443</v>
          </cell>
          <cell r="Q121">
            <v>89.464693590201335</v>
          </cell>
          <cell r="R121">
            <v>107.02270817504771</v>
          </cell>
          <cell r="S121">
            <v>99.512872176813147</v>
          </cell>
          <cell r="T121">
            <v>112.93087899828878</v>
          </cell>
          <cell r="U121">
            <v>101.1403570815208</v>
          </cell>
          <cell r="V121">
            <v>100.18279097546224</v>
          </cell>
        </row>
        <row r="122">
          <cell r="A122">
            <v>2020</v>
          </cell>
          <cell r="B122">
            <v>100.42892888454537</v>
          </cell>
          <cell r="C122">
            <v>108.8456027991076</v>
          </cell>
          <cell r="D122">
            <v>105.641157033037</v>
          </cell>
          <cell r="E122">
            <v>93.192466189516736</v>
          </cell>
          <cell r="F122">
            <v>99.373262568297434</v>
          </cell>
          <cell r="G122">
            <v>99.476148176341354</v>
          </cell>
          <cell r="H122">
            <v>101.13546189663852</v>
          </cell>
          <cell r="I122">
            <v>101.44711166548042</v>
          </cell>
          <cell r="J122">
            <v>99.990944243109922</v>
          </cell>
          <cell r="K122">
            <v>100</v>
          </cell>
          <cell r="L122">
            <v>100.15036965216035</v>
          </cell>
          <cell r="M122">
            <v>97.895403902532891</v>
          </cell>
          <cell r="N122">
            <v>104.36266149198082</v>
          </cell>
          <cell r="O122">
            <v>99.890497903356689</v>
          </cell>
          <cell r="P122">
            <v>98.185065741275324</v>
          </cell>
          <cell r="Q122">
            <v>90.878389914143952</v>
          </cell>
          <cell r="R122">
            <v>107.12988957665017</v>
          </cell>
          <cell r="S122">
            <v>100.50281922602157</v>
          </cell>
          <cell r="T122">
            <v>112.32718542184423</v>
          </cell>
          <cell r="U122">
            <v>97.570659240149141</v>
          </cell>
          <cell r="V122">
            <v>100.19029000093246</v>
          </cell>
        </row>
        <row r="123">
          <cell r="A123">
            <v>2021</v>
          </cell>
          <cell r="B123">
            <v>96.074539881633712</v>
          </cell>
          <cell r="C123">
            <v>104.00231484264006</v>
          </cell>
          <cell r="D123">
            <v>107.99566746034057</v>
          </cell>
          <cell r="E123">
            <v>92.667991588272884</v>
          </cell>
          <cell r="F123">
            <v>100.21650013518837</v>
          </cell>
          <cell r="G123">
            <v>104.3359351615736</v>
          </cell>
          <cell r="H123">
            <v>101.68585182169826</v>
          </cell>
          <cell r="I123">
            <v>101.29667760640547</v>
          </cell>
          <cell r="J123">
            <v>100.06184340182784</v>
          </cell>
          <cell r="K123">
            <v>100</v>
          </cell>
          <cell r="L123">
            <v>99.755213542403411</v>
          </cell>
          <cell r="M123">
            <v>99.202621736269052</v>
          </cell>
          <cell r="N123">
            <v>86.928248890404916</v>
          </cell>
          <cell r="O123">
            <v>86.814037859808522</v>
          </cell>
          <cell r="P123">
            <v>98.049490817392197</v>
          </cell>
          <cell r="Q123">
            <v>94.909565181037507</v>
          </cell>
          <cell r="R123">
            <v>108.12251990289276</v>
          </cell>
          <cell r="S123">
            <v>92.674699770321794</v>
          </cell>
          <cell r="T123">
            <v>103.87641632574261</v>
          </cell>
          <cell r="U123">
            <v>103.78458374802999</v>
          </cell>
          <cell r="V123">
            <v>100.24984820101611</v>
          </cell>
        </row>
        <row r="124">
          <cell r="A124">
            <v>2022</v>
          </cell>
          <cell r="B124">
            <v>86.28640582871391</v>
          </cell>
          <cell r="C124">
            <v>105.04586033594991</v>
          </cell>
          <cell r="D124">
            <v>106.9713516907664</v>
          </cell>
          <cell r="E124">
            <v>84.160200495928521</v>
          </cell>
          <cell r="F124">
            <v>99.923948170175024</v>
          </cell>
          <cell r="G124">
            <v>103.10869004768435</v>
          </cell>
          <cell r="H124">
            <v>98.18286049800848</v>
          </cell>
          <cell r="I124">
            <v>97.483277545914376</v>
          </cell>
          <cell r="J124">
            <v>100.05562246560483</v>
          </cell>
          <cell r="K124">
            <v>100</v>
          </cell>
          <cell r="L124">
            <v>98.735259837136681</v>
          </cell>
          <cell r="M124">
            <v>99.752766728865694</v>
          </cell>
          <cell r="N124">
            <v>85.376235293500883</v>
          </cell>
          <cell r="O124">
            <v>76.638156261988058</v>
          </cell>
          <cell r="P124">
            <v>100.93460901084457</v>
          </cell>
          <cell r="Q124">
            <v>96.402753376468212</v>
          </cell>
          <cell r="R124">
            <v>107.95037826564231</v>
          </cell>
          <cell r="S124">
            <v>93.501353011844728</v>
          </cell>
          <cell r="T124">
            <v>105.70694018242826</v>
          </cell>
          <cell r="U124">
            <v>105.6989574427285</v>
          </cell>
          <cell r="V124">
            <v>99.88500118300216</v>
          </cell>
        </row>
        <row r="125">
          <cell r="A125">
            <v>2023</v>
          </cell>
          <cell r="B125">
            <v>75.829305789668126</v>
          </cell>
          <cell r="C125">
            <v>86.738163062599327</v>
          </cell>
          <cell r="D125">
            <v>108.53896358769714</v>
          </cell>
          <cell r="E125">
            <v>91.242443987284844</v>
          </cell>
          <cell r="F125">
            <v>103.07059969654733</v>
          </cell>
          <cell r="G125">
            <v>101.73277795098967</v>
          </cell>
          <cell r="H125">
            <v>96.945158127218122</v>
          </cell>
          <cell r="I125">
            <v>96.262811613823956</v>
          </cell>
          <cell r="J125">
            <v>100.01306677120085</v>
          </cell>
          <cell r="K125">
            <v>100</v>
          </cell>
          <cell r="L125">
            <v>98.951002680936085</v>
          </cell>
          <cell r="M125">
            <v>98.353718538228307</v>
          </cell>
          <cell r="N125">
            <v>80.81905042240713</v>
          </cell>
          <cell r="O125">
            <v>75.593478962484227</v>
          </cell>
          <cell r="P125">
            <v>97.608626393634026</v>
          </cell>
          <cell r="Q125">
            <v>95.049718503073393</v>
          </cell>
          <cell r="R125">
            <v>109.8739776883718</v>
          </cell>
          <cell r="S125">
            <v>102.22132256555965</v>
          </cell>
          <cell r="T125">
            <v>104.97864566502389</v>
          </cell>
          <cell r="U125">
            <v>105.30967777117561</v>
          </cell>
          <cell r="V125">
            <v>99.729518528711282</v>
          </cell>
        </row>
      </sheetData>
      <sheetData sheetId="54"/>
      <sheetData sheetId="55">
        <row r="66">
          <cell r="A66">
            <v>2019</v>
          </cell>
          <cell r="B66">
            <v>-19.141968955518649</v>
          </cell>
          <cell r="C66">
            <v>-22.239909355687431</v>
          </cell>
          <cell r="D66">
            <v>-11.181608184674047</v>
          </cell>
          <cell r="E66">
            <v>-15.067010789022305</v>
          </cell>
          <cell r="F66">
            <v>-14.276782026123129</v>
          </cell>
          <cell r="G66">
            <v>12.268969105389601</v>
          </cell>
          <cell r="H66">
            <v>-7.2862747713698894</v>
          </cell>
          <cell r="I66">
            <v>-15.313518066316718</v>
          </cell>
          <cell r="J66">
            <v>9.189119641833301</v>
          </cell>
          <cell r="K66">
            <v>9.024265632082944</v>
          </cell>
          <cell r="L66">
            <v>11.267393331955148</v>
          </cell>
          <cell r="M66">
            <v>10.881799987696482</v>
          </cell>
          <cell r="N66">
            <v>21.819026513922182</v>
          </cell>
          <cell r="O66">
            <v>34.78232382939072</v>
          </cell>
          <cell r="P66">
            <v>16.18497632956884</v>
          </cell>
          <cell r="Q66">
            <v>-3.2104144849788554</v>
          </cell>
          <cell r="R66">
            <v>9.0168890893263267</v>
          </cell>
          <cell r="S66">
            <v>-5.286892254446073</v>
          </cell>
          <cell r="T66">
            <v>1.1505900995193201</v>
          </cell>
          <cell r="U66">
            <v>-10.555125474542308</v>
          </cell>
          <cell r="V66">
            <v>6.490410493622818</v>
          </cell>
        </row>
        <row r="67">
          <cell r="A67">
            <v>2020</v>
          </cell>
          <cell r="B67">
            <v>-20.172976752026699</v>
          </cell>
          <cell r="C67">
            <v>-22.02197720394156</v>
          </cell>
          <cell r="D67">
            <v>-11.972134255971795</v>
          </cell>
          <cell r="E67">
            <v>-14.630007384471085</v>
          </cell>
          <cell r="F67">
            <v>-13.701789466541129</v>
          </cell>
          <cell r="G67">
            <v>12.442741348783642</v>
          </cell>
          <cell r="H67">
            <v>-7.4054967146447837</v>
          </cell>
          <cell r="I67">
            <v>-15.598793347173313</v>
          </cell>
          <cell r="J67">
            <v>8.9722146467068882</v>
          </cell>
          <cell r="K67">
            <v>8.7828237427924023</v>
          </cell>
          <cell r="L67">
            <v>10.988349318747964</v>
          </cell>
          <cell r="M67">
            <v>10.039303818053341</v>
          </cell>
          <cell r="N67">
            <v>22.389250445095215</v>
          </cell>
          <cell r="O67">
            <v>34.222811491647363</v>
          </cell>
          <cell r="P67">
            <v>14.288666178923478</v>
          </cell>
          <cell r="Q67">
            <v>-3.0248254302767066</v>
          </cell>
          <cell r="R67">
            <v>9.6725887547048188</v>
          </cell>
          <cell r="S67">
            <v>-5.8467359023520515</v>
          </cell>
          <cell r="T67">
            <v>1.5774782747213152</v>
          </cell>
          <cell r="U67">
            <v>-8.0247473669246432</v>
          </cell>
          <cell r="V67">
            <v>6.2351596630755068</v>
          </cell>
        </row>
        <row r="68">
          <cell r="A68">
            <v>2021</v>
          </cell>
          <cell r="B68">
            <v>-19.904412115184982</v>
          </cell>
          <cell r="C68">
            <v>-17.492839687361482</v>
          </cell>
          <cell r="D68">
            <v>-9.972366662004049</v>
          </cell>
          <cell r="E68">
            <v>-14.602360252939619</v>
          </cell>
          <cell r="F68">
            <v>-13.777018036036765</v>
          </cell>
          <cell r="G68">
            <v>12.460050431096931</v>
          </cell>
          <cell r="H68">
            <v>-6.4751019965174805</v>
          </cell>
          <cell r="I68">
            <v>-14.329345855181458</v>
          </cell>
          <cell r="J68">
            <v>10.006126175900562</v>
          </cell>
          <cell r="K68">
            <v>9.8726913261357367</v>
          </cell>
          <cell r="L68">
            <v>11.776821607082937</v>
          </cell>
          <cell r="M68">
            <v>11.354936427790776</v>
          </cell>
          <cell r="N68">
            <v>24.733725812607844</v>
          </cell>
          <cell r="O68">
            <v>39.748591377518125</v>
          </cell>
          <cell r="P68">
            <v>15.670135272580652</v>
          </cell>
          <cell r="Q68">
            <v>-3.6022680644784941</v>
          </cell>
          <cell r="R68">
            <v>9.8003155284812919</v>
          </cell>
          <cell r="S68">
            <v>-1.7363642625805511</v>
          </cell>
          <cell r="T68">
            <v>3.4534126276350747</v>
          </cell>
          <cell r="U68">
            <v>-7.8178410396992319</v>
          </cell>
          <cell r="V68">
            <v>7.3150700078784752</v>
          </cell>
        </row>
      </sheetData>
      <sheetData sheetId="56">
        <row r="4">
          <cell r="A4" t="str">
            <v>Eigentümer</v>
          </cell>
          <cell r="B4">
            <v>44.855305466237944</v>
          </cell>
          <cell r="C4">
            <v>37.81818181818182</v>
          </cell>
          <cell r="D4">
            <v>34.447174447174447</v>
          </cell>
          <cell r="E4">
            <v>42.321755027422306</v>
          </cell>
          <cell r="F4">
            <v>42.140790742526519</v>
          </cell>
          <cell r="G4">
            <v>15.95124536301007</v>
          </cell>
          <cell r="H4">
            <v>34.129524747599113</v>
          </cell>
          <cell r="I4">
            <v>39.63111467522053</v>
          </cell>
          <cell r="J4">
            <v>42.202001269687713</v>
          </cell>
          <cell r="K4">
            <v>43.790074378045652</v>
          </cell>
          <cell r="L4">
            <v>48.280659908566889</v>
          </cell>
          <cell r="M4">
            <v>45.654296875</v>
          </cell>
          <cell r="N4">
            <v>32.142857142857146</v>
          </cell>
          <cell r="O4">
            <v>20.086393088552914</v>
          </cell>
          <cell r="P4">
            <v>42.249134948096881</v>
          </cell>
          <cell r="Q4">
            <v>48.8065150238697</v>
          </cell>
          <cell r="R4">
            <v>38.55266244428806</v>
          </cell>
          <cell r="S4">
            <v>50.690021231422513</v>
          </cell>
          <cell r="T4">
            <v>59.493670886075947</v>
          </cell>
          <cell r="U4">
            <v>45.633802816901408</v>
          </cell>
          <cell r="V4">
            <v>41.794271760695935</v>
          </cell>
        </row>
        <row r="5">
          <cell r="A5" t="str">
            <v>Mieter</v>
          </cell>
          <cell r="B5">
            <v>55.144694533762063</v>
          </cell>
          <cell r="C5">
            <v>62.18181818181818</v>
          </cell>
          <cell r="D5">
            <v>65.552825552825553</v>
          </cell>
          <cell r="E5">
            <v>57.678244972577694</v>
          </cell>
          <cell r="F5">
            <v>57.859209257473474</v>
          </cell>
          <cell r="G5">
            <v>84.048754636989926</v>
          </cell>
          <cell r="H5">
            <v>65.87047525240088</v>
          </cell>
          <cell r="I5">
            <v>60.368885324779477</v>
          </cell>
          <cell r="J5">
            <v>57.797998730312287</v>
          </cell>
          <cell r="K5">
            <v>56.209925621954348</v>
          </cell>
          <cell r="L5">
            <v>51.719340091433118</v>
          </cell>
          <cell r="M5">
            <v>54.345703125</v>
          </cell>
          <cell r="N5">
            <v>67.857142857142861</v>
          </cell>
          <cell r="O5">
            <v>79.91360691144709</v>
          </cell>
          <cell r="P5">
            <v>57.750865051903112</v>
          </cell>
          <cell r="Q5">
            <v>51.1934849761303</v>
          </cell>
          <cell r="R5">
            <v>61.447337555711947</v>
          </cell>
          <cell r="S5">
            <v>49.309978768577494</v>
          </cell>
          <cell r="T5">
            <v>40.506329113924053</v>
          </cell>
          <cell r="U5">
            <v>54.366197183098599</v>
          </cell>
          <cell r="V5">
            <v>58.205728239304065</v>
          </cell>
        </row>
      </sheetData>
      <sheetData sheetId="57">
        <row r="31">
          <cell r="A31">
            <v>2019</v>
          </cell>
          <cell r="B31">
            <v>8.9617798025595636</v>
          </cell>
          <cell r="C31">
            <v>6.7133127483135802</v>
          </cell>
          <cell r="D31">
            <v>6.7841828529948156</v>
          </cell>
          <cell r="E31">
            <v>6.2787138843347883</v>
          </cell>
          <cell r="F31">
            <v>6.9729219259541084</v>
          </cell>
          <cell r="G31">
            <v>10.698735827542317</v>
          </cell>
          <cell r="H31">
            <v>7.9901636333470956</v>
          </cell>
          <cell r="I31">
            <v>7.1689011562370917</v>
          </cell>
          <cell r="J31">
            <v>11.427104473640204</v>
          </cell>
          <cell r="K31">
            <v>11.462756326872931</v>
          </cell>
          <cell r="L31">
            <v>12.998531147755655</v>
          </cell>
          <cell r="M31">
            <v>12.519650546543605</v>
          </cell>
          <cell r="N31">
            <v>8.3353907448220461</v>
          </cell>
          <cell r="O31">
            <v>11.479073068569381</v>
          </cell>
          <cell r="P31">
            <v>12.024159216250085</v>
          </cell>
          <cell r="Q31">
            <v>9.9021283715210533</v>
          </cell>
          <cell r="R31">
            <v>10.321269961018466</v>
          </cell>
          <cell r="S31">
            <v>11.436249143168608</v>
          </cell>
          <cell r="T31">
            <v>10.017016919570606</v>
          </cell>
          <cell r="U31">
            <v>10.822296363327483</v>
          </cell>
          <cell r="V31">
            <v>10.859174396674113</v>
          </cell>
        </row>
        <row r="32">
          <cell r="A32">
            <v>2020</v>
          </cell>
          <cell r="B32">
            <v>15.190790825232577</v>
          </cell>
          <cell r="C32">
            <v>12.244174897327772</v>
          </cell>
          <cell r="D32">
            <v>12.199887432277928</v>
          </cell>
          <cell r="E32">
            <v>12.103377614172862</v>
          </cell>
          <cell r="F32">
            <v>12.781095237301271</v>
          </cell>
          <cell r="G32">
            <v>16.783295861796272</v>
          </cell>
          <cell r="H32">
            <v>13.806843117177321</v>
          </cell>
          <cell r="I32">
            <v>12.908527482024702</v>
          </cell>
          <cell r="J32">
            <v>17.089674018818027</v>
          </cell>
          <cell r="K32">
            <v>17.104871550154524</v>
          </cell>
          <cell r="L32">
            <v>18.027401159135177</v>
          </cell>
          <cell r="M32">
            <v>18.244224674311763</v>
          </cell>
          <cell r="N32">
            <v>13.095692721397974</v>
          </cell>
          <cell r="O32">
            <v>16.52873949410392</v>
          </cell>
          <cell r="P32">
            <v>17.299700707485929</v>
          </cell>
          <cell r="Q32">
            <v>15.942864815557666</v>
          </cell>
          <cell r="R32">
            <v>16.513684155777334</v>
          </cell>
          <cell r="S32">
            <v>16.763975303772803</v>
          </cell>
          <cell r="T32">
            <v>15.100040320766199</v>
          </cell>
          <cell r="U32">
            <v>16.290898944293044</v>
          </cell>
          <cell r="V32">
            <v>16.523595609914576</v>
          </cell>
        </row>
        <row r="33">
          <cell r="A33">
            <v>2021</v>
          </cell>
          <cell r="B33">
            <v>13.220517590984395</v>
          </cell>
          <cell r="C33">
            <v>10.62914675913097</v>
          </cell>
          <cell r="D33">
            <v>10.831164156398959</v>
          </cell>
          <cell r="E33">
            <v>10.803231737314551</v>
          </cell>
          <cell r="F33">
            <v>10.851387695285988</v>
          </cell>
          <cell r="G33">
            <v>15.308294108647878</v>
          </cell>
          <cell r="H33">
            <v>12.239316965152112</v>
          </cell>
          <cell r="I33">
            <v>11.303565584746103</v>
          </cell>
          <cell r="J33">
            <v>15.478419162714761</v>
          </cell>
          <cell r="K33">
            <v>15.486893669779278</v>
          </cell>
          <cell r="L33">
            <v>16.526497177501927</v>
          </cell>
          <cell r="M33">
            <v>16.66403424013404</v>
          </cell>
          <cell r="N33">
            <v>11.446574113244155</v>
          </cell>
          <cell r="O33">
            <v>15.517264986202202</v>
          </cell>
          <cell r="P33">
            <v>15.373893005438056</v>
          </cell>
          <cell r="Q33">
            <v>14.250111452238214</v>
          </cell>
          <cell r="R33">
            <v>14.99890801187051</v>
          </cell>
          <cell r="S33">
            <v>14.819998885885855</v>
          </cell>
          <cell r="T33">
            <v>13.835345299700224</v>
          </cell>
          <cell r="U33">
            <v>14.189122566710358</v>
          </cell>
          <cell r="V33">
            <v>14.916216664411095</v>
          </cell>
        </row>
        <row r="34">
          <cell r="A34">
            <v>2022</v>
          </cell>
          <cell r="B34">
            <v>9.2594966051775991</v>
          </cell>
          <cell r="C34">
            <v>6.7525592355737203</v>
          </cell>
          <cell r="D34">
            <v>6.8268935451669766</v>
          </cell>
          <cell r="E34">
            <v>6.6160176372630906</v>
          </cell>
          <cell r="F34">
            <v>6.709018351954553</v>
          </cell>
          <cell r="G34">
            <v>12.466991590027533</v>
          </cell>
          <cell r="H34">
            <v>8.4872974829855607</v>
          </cell>
          <cell r="I34">
            <v>7.2688837696817536</v>
          </cell>
          <cell r="J34">
            <v>11.745477448127314</v>
          </cell>
          <cell r="K34">
            <v>11.709346019594397</v>
          </cell>
          <cell r="L34">
            <v>12.807128788567553</v>
          </cell>
          <cell r="M34">
            <v>12.93515741601861</v>
          </cell>
          <cell r="N34">
            <v>7.2915093141427114</v>
          </cell>
          <cell r="O34">
            <v>11.285920378384388</v>
          </cell>
          <cell r="P34">
            <v>11.89005190429501</v>
          </cell>
          <cell r="Q34">
            <v>10.548430322619151</v>
          </cell>
          <cell r="R34">
            <v>11.057658310049844</v>
          </cell>
          <cell r="S34">
            <v>11.254203957952368</v>
          </cell>
          <cell r="T34">
            <v>9.7180787000148818</v>
          </cell>
          <cell r="U34">
            <v>10.217669946701552</v>
          </cell>
          <cell r="V34">
            <v>11.142152569240583</v>
          </cell>
        </row>
      </sheetData>
      <sheetData sheetId="58">
        <row r="5">
          <cell r="A5" t="str">
            <v xml:space="preserve">Beschäftigte je Betrieb </v>
          </cell>
          <cell r="B5">
            <v>88.20930232558139</v>
          </cell>
          <cell r="C5">
            <v>77.600502512562812</v>
          </cell>
          <cell r="D5">
            <v>94.82573994013967</v>
          </cell>
          <cell r="E5">
            <v>93.439218523878438</v>
          </cell>
          <cell r="F5">
            <v>103.39536302623551</v>
          </cell>
          <cell r="G5">
            <v>113.18617021276596</v>
          </cell>
          <cell r="H5">
            <v>95.310820045558089</v>
          </cell>
          <cell r="I5">
            <v>93.6363976083707</v>
          </cell>
          <cell r="J5">
            <v>143.24586111897835</v>
          </cell>
          <cell r="K5">
            <v>143.8393677632788</v>
          </cell>
          <cell r="L5">
            <v>153.85554903112154</v>
          </cell>
          <cell r="M5">
            <v>164.27360475188715</v>
          </cell>
          <cell r="N5">
            <v>167.12068965517241</v>
          </cell>
          <cell r="O5">
            <v>209.93318485523386</v>
          </cell>
          <cell r="P5">
            <v>147.19503816793892</v>
          </cell>
          <cell r="Q5">
            <v>149.39984247834076</v>
          </cell>
          <cell r="R5">
            <v>118.37080488508511</v>
          </cell>
          <cell r="S5">
            <v>135.03184713375796</v>
          </cell>
          <cell r="T5">
            <v>195.37990196078431</v>
          </cell>
          <cell r="U5">
            <v>103.14264036418817</v>
          </cell>
          <cell r="V5">
            <v>134.7480956749952</v>
          </cell>
        </row>
        <row r="6">
          <cell r="A6" t="str">
            <v>Umsatz je Betrieb (Tsd. Euro)</v>
          </cell>
          <cell r="B6">
            <v>34229.45930232558</v>
          </cell>
          <cell r="C6">
            <v>26368.345477386934</v>
          </cell>
          <cell r="D6">
            <v>28550.07083471899</v>
          </cell>
          <cell r="E6">
            <v>38325.816208393633</v>
          </cell>
          <cell r="F6">
            <v>25724.445393532642</v>
          </cell>
          <cell r="G6">
            <v>49234.952127659577</v>
          </cell>
          <cell r="H6">
            <v>31913.993507972664</v>
          </cell>
          <cell r="I6">
            <v>30291.502117588439</v>
          </cell>
          <cell r="J6">
            <v>54722.724580962436</v>
          </cell>
          <cell r="K6">
            <v>54831.076640323467</v>
          </cell>
          <cell r="L6">
            <v>52592.187081620672</v>
          </cell>
          <cell r="M6">
            <v>62193.132285608219</v>
          </cell>
          <cell r="N6">
            <v>130688.82068965517</v>
          </cell>
          <cell r="O6">
            <v>281620.56124721601</v>
          </cell>
          <cell r="P6">
            <v>51695.910687022901</v>
          </cell>
          <cell r="Q6">
            <v>65054.660278288262</v>
          </cell>
          <cell r="R6">
            <v>38656.533320511589</v>
          </cell>
          <cell r="S6">
            <v>50919.547770700636</v>
          </cell>
          <cell r="T6">
            <v>73727.286764705888</v>
          </cell>
          <cell r="U6">
            <v>35182.833839150226</v>
          </cell>
          <cell r="V6">
            <v>50537.821516205433</v>
          </cell>
        </row>
        <row r="7">
          <cell r="A7" t="str">
            <v>Umsatz je Beschäftigten (Tsd. Euro)</v>
          </cell>
          <cell r="B7">
            <v>388.04818085947801</v>
          </cell>
          <cell r="C7">
            <v>339.79606605148132</v>
          </cell>
          <cell r="D7">
            <v>301.07933618806135</v>
          </cell>
          <cell r="E7">
            <v>410.16841550959089</v>
          </cell>
          <cell r="F7">
            <v>248.79689611424189</v>
          </cell>
          <cell r="G7">
            <v>434.99088303021756</v>
          </cell>
          <cell r="H7">
            <v>334.84124355154995</v>
          </cell>
          <cell r="I7">
            <v>323.50136155687079</v>
          </cell>
          <cell r="J7">
            <v>382.01958614015643</v>
          </cell>
          <cell r="K7">
            <v>381.19659098168995</v>
          </cell>
          <cell r="L7">
            <v>341.82834101734244</v>
          </cell>
          <cell r="M7">
            <v>378.59479847381721</v>
          </cell>
          <cell r="N7">
            <v>782.00264108119256</v>
          </cell>
          <cell r="O7">
            <v>1341.4771058773606</v>
          </cell>
          <cell r="P7">
            <v>351.20688394429158</v>
          </cell>
          <cell r="Q7">
            <v>435.4399522725036</v>
          </cell>
          <cell r="R7">
            <v>326.57151700573058</v>
          </cell>
          <cell r="S7">
            <v>377.09287735849057</v>
          </cell>
          <cell r="T7">
            <v>377.35348428777519</v>
          </cell>
          <cell r="U7">
            <v>341.10852422356595</v>
          </cell>
          <cell r="V7">
            <v>375.05406857919394</v>
          </cell>
        </row>
        <row r="8">
          <cell r="A8" t="str">
            <v>Anteil Auslandsumsatz an Gesamtumsatz</v>
          </cell>
          <cell r="B8">
            <v>43.715884704139924</v>
          </cell>
          <cell r="C8">
            <v>44.916950872312775</v>
          </cell>
          <cell r="D8">
            <v>38.408899012689133</v>
          </cell>
          <cell r="E8">
            <v>31.508878158287807</v>
          </cell>
          <cell r="F8">
            <v>34.524680137732311</v>
          </cell>
          <cell r="G8">
            <v>47.805129140332433</v>
          </cell>
          <cell r="H8">
            <v>39.029758737627617</v>
          </cell>
          <cell r="I8">
            <v>37.693690487825485</v>
          </cell>
          <cell r="J8">
            <v>51.283308566734007</v>
          </cell>
          <cell r="K8">
            <v>51.344973718252184</v>
          </cell>
          <cell r="L8">
            <v>58.349789873095538</v>
          </cell>
          <cell r="M8">
            <v>58.097693740362757</v>
          </cell>
          <cell r="N8">
            <v>64.454773035753959</v>
          </cell>
          <cell r="O8">
            <v>25.842051356090245</v>
          </cell>
          <cell r="P8">
            <v>53.727508501233501</v>
          </cell>
          <cell r="Q8">
            <v>46.642972661707532</v>
          </cell>
          <cell r="R8">
            <v>45.01766328152673</v>
          </cell>
          <cell r="S8">
            <v>52.999508600544779</v>
          </cell>
          <cell r="T8">
            <v>50.475422257828626</v>
          </cell>
          <cell r="U8">
            <v>38.926158011557874</v>
          </cell>
          <cell r="V8">
            <v>49.888059416398512</v>
          </cell>
        </row>
        <row r="10">
          <cell r="A10" t="str">
            <v>ABLoB=100</v>
          </cell>
        </row>
        <row r="11">
          <cell r="A11" t="str">
            <v xml:space="preserve">Beschäftigte je Betrieb </v>
          </cell>
          <cell r="B11">
            <v>61.324867939318494</v>
          </cell>
          <cell r="C11">
            <v>53.949418520993866</v>
          </cell>
          <cell r="D11">
            <v>65.924747455924248</v>
          </cell>
          <cell r="E11">
            <v>64.960810087579389</v>
          </cell>
          <cell r="F11">
            <v>71.882520504676222</v>
          </cell>
          <cell r="G11">
            <v>78.689285119106046</v>
          </cell>
          <cell r="H11">
            <v>66.261984829086742</v>
          </cell>
          <cell r="I11">
            <v>65.097892923494499</v>
          </cell>
          <cell r="J11">
            <v>99.587382332438224</v>
          </cell>
          <cell r="K11">
            <v>100</v>
          </cell>
          <cell r="L11">
            <v>106.96344917500382</v>
          </cell>
          <cell r="M11">
            <v>114.2062894924828</v>
          </cell>
          <cell r="N11">
            <v>116.18563975490245</v>
          </cell>
          <cell r="O11">
            <v>145.94974110337293</v>
          </cell>
          <cell r="P11">
            <v>102.33292905610003</v>
          </cell>
          <cell r="Q11">
            <v>103.86575302820644</v>
          </cell>
          <cell r="R11">
            <v>82.293746646531332</v>
          </cell>
          <cell r="S11">
            <v>93.876835829801706</v>
          </cell>
          <cell r="T11">
            <v>135.83200830132088</v>
          </cell>
          <cell r="U11">
            <v>71.706822664803013</v>
          </cell>
          <cell r="V11">
            <v>93.679566151009922</v>
          </cell>
        </row>
        <row r="12">
          <cell r="A12" t="str">
            <v>Umsatz je Betrieb (Tsd. Euro)</v>
          </cell>
          <cell r="B12">
            <v>62.427115058967864</v>
          </cell>
          <cell r="C12">
            <v>48.090147217709969</v>
          </cell>
          <cell r="D12">
            <v>52.069141414091632</v>
          </cell>
          <cell r="E12">
            <v>69.897982233324129</v>
          </cell>
          <cell r="F12">
            <v>46.915813020192566</v>
          </cell>
          <cell r="G12">
            <v>89.793881762758559</v>
          </cell>
          <cell r="H12">
            <v>58.204207291641453</v>
          </cell>
          <cell r="I12">
            <v>55.245134645617533</v>
          </cell>
          <cell r="J12">
            <v>99.802389327366697</v>
          </cell>
          <cell r="K12">
            <v>100</v>
          </cell>
          <cell r="L12">
            <v>95.916750689778922</v>
          </cell>
          <cell r="M12">
            <v>113.42679388474856</v>
          </cell>
          <cell r="N12">
            <v>238.34808414749412</v>
          </cell>
          <cell r="O12">
            <v>513.61486679272809</v>
          </cell>
          <cell r="P12">
            <v>94.282136800146418</v>
          </cell>
          <cell r="Q12">
            <v>118.64560075124669</v>
          </cell>
          <cell r="R12">
            <v>70.501138567983332</v>
          </cell>
          <cell r="S12">
            <v>92.86621910548763</v>
          </cell>
          <cell r="T12">
            <v>134.46259180416297</v>
          </cell>
          <cell r="U12">
            <v>64.16586358487865</v>
          </cell>
          <cell r="V12">
            <v>92.170033150578845</v>
          </cell>
        </row>
        <row r="13">
          <cell r="A13" t="str">
            <v>Umsatz je Beschäftigten (Tsd. Euro)</v>
          </cell>
          <cell r="B13">
            <v>101.7973901235956</v>
          </cell>
          <cell r="C13">
            <v>89.139324456288946</v>
          </cell>
          <cell r="D13">
            <v>78.982693788707863</v>
          </cell>
          <cell r="E13">
            <v>107.60023179989363</v>
          </cell>
          <cell r="F13">
            <v>65.267345511542715</v>
          </cell>
          <cell r="G13">
            <v>114.11195517514781</v>
          </cell>
          <cell r="H13">
            <v>87.83951679348398</v>
          </cell>
          <cell r="I13">
            <v>84.864704777071196</v>
          </cell>
          <cell r="J13">
            <v>100.21589782750864</v>
          </cell>
          <cell r="K13">
            <v>100</v>
          </cell>
          <cell r="L13">
            <v>89.672454870867796</v>
          </cell>
          <cell r="M13">
            <v>99.317467005365287</v>
          </cell>
          <cell r="N13">
            <v>205.14418533159301</v>
          </cell>
          <cell r="O13">
            <v>351.91214654429996</v>
          </cell>
          <cell r="P13">
            <v>92.132745216801041</v>
          </cell>
          <cell r="Q13">
            <v>114.22976033209571</v>
          </cell>
          <cell r="R13">
            <v>85.67010427997684</v>
          </cell>
          <cell r="S13">
            <v>98.923465287915832</v>
          </cell>
          <cell r="T13">
            <v>98.991830781062944</v>
          </cell>
          <cell r="U13">
            <v>89.483624012773618</v>
          </cell>
          <cell r="V13">
            <v>98.388620846089609</v>
          </cell>
        </row>
        <row r="14">
          <cell r="A14" t="str">
            <v>Anteil Auslandsumsatz an Gesamtumsatz</v>
          </cell>
          <cell r="B14">
            <v>85.141507607004073</v>
          </cell>
          <cell r="C14">
            <v>87.480716454911018</v>
          </cell>
          <cell r="D14">
            <v>74.805567577952587</v>
          </cell>
          <cell r="E14">
            <v>61.367015846941577</v>
          </cell>
          <cell r="F14">
            <v>67.240622864433234</v>
          </cell>
          <cell r="G14">
            <v>93.105762216679437</v>
          </cell>
          <cell r="H14">
            <v>76.014760377125796</v>
          </cell>
          <cell r="I14">
            <v>73.412620083640391</v>
          </cell>
          <cell r="J14">
            <v>99.879900315352074</v>
          </cell>
          <cell r="K14">
            <v>100</v>
          </cell>
          <cell r="L14">
            <v>113.64265213822335</v>
          </cell>
          <cell r="M14">
            <v>113.15166711188735</v>
          </cell>
          <cell r="N14">
            <v>125.53278026674981</v>
          </cell>
          <cell r="O14">
            <v>50.330245561901762</v>
          </cell>
          <cell r="P14">
            <v>104.64024929889948</v>
          </cell>
          <cell r="Q14">
            <v>90.842334281158315</v>
          </cell>
          <cell r="R14">
            <v>87.676864981087306</v>
          </cell>
          <cell r="S14">
            <v>103.22238918919622</v>
          </cell>
          <cell r="T14">
            <v>98.306452613657783</v>
          </cell>
          <cell r="U14">
            <v>75.812986535272771</v>
          </cell>
          <cell r="V14">
            <v>97.162498690040692</v>
          </cell>
        </row>
        <row r="17">
          <cell r="A17">
            <v>1</v>
          </cell>
          <cell r="B17" t="str">
            <v>Automobilbau (24,9%)</v>
          </cell>
          <cell r="C17" t="str">
            <v>Lebensmittel (27,5%)</v>
          </cell>
          <cell r="D17" t="str">
            <v>Automobilbau (28,6%)</v>
          </cell>
          <cell r="E17" t="str">
            <v>Chemie (19,0%)</v>
          </cell>
          <cell r="F17" t="str">
            <v>Metallwaren (13,4%)</v>
          </cell>
          <cell r="G17" t="str">
            <v>Pharmazie (19,9%)</v>
          </cell>
          <cell r="H17" t="str">
            <v>Automobilbau (14,8%)</v>
          </cell>
          <cell r="I17" t="str">
            <v>Automobilbau (16,8%)</v>
          </cell>
          <cell r="J17" t="str">
            <v>Automobilbau (25,1%)</v>
          </cell>
          <cell r="K17" t="str">
            <v>Automobilbau (25,5%)</v>
          </cell>
          <cell r="L17" t="str">
            <v>Automobilbau (31,6%)</v>
          </cell>
          <cell r="M17" t="str">
            <v>Automobilbau (36,9%)</v>
          </cell>
          <cell r="N17" t="str">
            <v>Automobilbau (46,8%)</v>
          </cell>
          <cell r="O17" t="str">
            <v>Mineralöl (59,7%)</v>
          </cell>
          <cell r="P17" t="str">
            <v>Automobilbau (15,5%)</v>
          </cell>
          <cell r="Q17" t="str">
            <v>Automobilbau (44,1%)</v>
          </cell>
          <cell r="R17" t="str">
            <v>Maschinenbau (13,4%)</v>
          </cell>
          <cell r="S17" t="str">
            <v>Chemie (25,5%)</v>
          </cell>
          <cell r="T17" t="str">
            <v>Automobilbau (30,5%)</v>
          </cell>
          <cell r="U17" t="str">
            <v>Lebensmittel (19,9%)</v>
          </cell>
          <cell r="V17" t="str">
            <v>Automobilbau (23,9%)</v>
          </cell>
        </row>
        <row r="18">
          <cell r="A18">
            <v>2</v>
          </cell>
          <cell r="B18" t="str">
            <v>Mineralöl (11,6%)</v>
          </cell>
          <cell r="C18" t="str">
            <v>Maschinenbau (23,1%)</v>
          </cell>
          <cell r="D18" t="str">
            <v>Maschinenbau (10,6%)</v>
          </cell>
          <cell r="E18" t="str">
            <v>Lebensmittel (16,8%)</v>
          </cell>
          <cell r="F18" t="str">
            <v>Lebensmittel (12,6%)</v>
          </cell>
          <cell r="G18" t="str">
            <v>Elektronik (9,5%)</v>
          </cell>
          <cell r="H18" t="str">
            <v>Lebensmittel (12,2%)</v>
          </cell>
          <cell r="I18" t="str">
            <v>Lebensmittel (12,7%)</v>
          </cell>
          <cell r="J18" t="str">
            <v>Maschinenbau (12,4%)</v>
          </cell>
          <cell r="K18" t="str">
            <v>Maschinenbau (12,5%)</v>
          </cell>
          <cell r="L18" t="str">
            <v>Maschinenbau (18,8%)</v>
          </cell>
          <cell r="M18" t="str">
            <v>Maschinenbau (12,8%)</v>
          </cell>
          <cell r="N18" t="str">
            <v>Sonst. Fahrzeuge (12,8%)</v>
          </cell>
          <cell r="O18" t="str">
            <v>Metallerzeugung (8,4%)</v>
          </cell>
          <cell r="P18" t="str">
            <v>Pharmazie (12,4%)</v>
          </cell>
          <cell r="Q18" t="str">
            <v>Lebensmittel (15,7%)</v>
          </cell>
          <cell r="R18" t="str">
            <v>Chemie (12,4%)</v>
          </cell>
          <cell r="S18" t="str">
            <v>Automobilbau (12,8%)</v>
          </cell>
          <cell r="T18" t="str">
            <v>Maschinenbau (16,5%)</v>
          </cell>
          <cell r="U18" t="str">
            <v>Maschinenbau (12,9%)</v>
          </cell>
          <cell r="V18" t="str">
            <v>Maschinenbau (12,1%)</v>
          </cell>
        </row>
        <row r="19">
          <cell r="A19">
            <v>3</v>
          </cell>
          <cell r="B19" t="str">
            <v>Metallerzeugung (10,0%)</v>
          </cell>
          <cell r="C19" t="str">
            <v>Metallerzeugung (9,1%)</v>
          </cell>
          <cell r="D19" t="str">
            <v>Lebensmittel (8,0%)</v>
          </cell>
          <cell r="E19" t="str">
            <v>Mineralöl (15,3%)</v>
          </cell>
          <cell r="F19" t="str">
            <v>Maschinenbau (10,3%)</v>
          </cell>
          <cell r="G19" t="str">
            <v>Lebensmittel (9,4%)</v>
          </cell>
          <cell r="H19" t="str">
            <v>Maschinenbau (8,6%)</v>
          </cell>
          <cell r="I19" t="str">
            <v>Maschinenbau (9,0%)</v>
          </cell>
          <cell r="J19" t="str">
            <v>Lebensmittel (8,2%)</v>
          </cell>
          <cell r="K19" t="str">
            <v>Lebensmittel (8,2%)</v>
          </cell>
          <cell r="L19" t="str">
            <v>Metallwaren (7,1%)</v>
          </cell>
          <cell r="M19" t="str">
            <v>Elektronik (7,8%)</v>
          </cell>
          <cell r="N19" t="str">
            <v>Lebensmittel (8,9%)</v>
          </cell>
          <cell r="O19" t="str">
            <v>Reparatur (5,0%)</v>
          </cell>
          <cell r="P19" t="str">
            <v>Chemie (11,2%)</v>
          </cell>
          <cell r="Q19" t="str">
            <v>Maschinenbau (7,5%)</v>
          </cell>
          <cell r="R19" t="str">
            <v>Metallerzeugung (11,6%)</v>
          </cell>
          <cell r="S19" t="str">
            <v>Maschinenbau (11,7%)</v>
          </cell>
          <cell r="T19" t="str">
            <v>Metallerzeugung (15,7%)</v>
          </cell>
          <cell r="U19" t="str">
            <v>Mineralöl (8,5%)</v>
          </cell>
          <cell r="V19" t="str">
            <v>Lebensmittel (8,7%)</v>
          </cell>
        </row>
        <row r="20">
          <cell r="A20">
            <v>4</v>
          </cell>
          <cell r="B20" t="str">
            <v>Lebensmittel (9,6%)</v>
          </cell>
          <cell r="C20" t="str">
            <v>Holz (6,0%)</v>
          </cell>
          <cell r="D20" t="str">
            <v>Metallwaren (7,7%)</v>
          </cell>
          <cell r="E20" t="str">
            <v>Metallerzeugung (8,4%)</v>
          </cell>
          <cell r="F20" t="str">
            <v>Automobilbau (9,4%)</v>
          </cell>
          <cell r="G20" t="str">
            <v>Elektrische Ausrüstungen (6,4%)</v>
          </cell>
          <cell r="H20" t="str">
            <v>Chemie (6,9%)</v>
          </cell>
          <cell r="I20" t="str">
            <v>Chemie (7,6%)</v>
          </cell>
          <cell r="J20" t="str">
            <v>Chemie (7,0%)</v>
          </cell>
          <cell r="K20" t="str">
            <v>Chemie (7,1%)</v>
          </cell>
          <cell r="L20" t="str">
            <v>Elektronik (6,7%)</v>
          </cell>
          <cell r="M20" t="str">
            <v>Lebensmittel (7,0%)</v>
          </cell>
          <cell r="N20" t="str">
            <v>Reparatur (3,2%)</v>
          </cell>
          <cell r="O20" t="str">
            <v>Sonst. Fahrzeuge (4,9%)</v>
          </cell>
          <cell r="P20" t="str">
            <v>Maschinenbau (8,4%)</v>
          </cell>
          <cell r="Q20" t="str">
            <v>Chemie (4,6%)</v>
          </cell>
          <cell r="R20" t="str">
            <v>Lebensmittel (11,4%)</v>
          </cell>
          <cell r="S20" t="str">
            <v>Metallwaren (5,9%)</v>
          </cell>
          <cell r="T20" t="str">
            <v>Metallwaren (9,0%)</v>
          </cell>
          <cell r="U20" t="str">
            <v>Reparatur (7,2%)</v>
          </cell>
          <cell r="V20" t="str">
            <v>Chemie (7,0%)</v>
          </cell>
        </row>
        <row r="21">
          <cell r="A21">
            <v>5</v>
          </cell>
          <cell r="B21" t="str">
            <v>Chemie (6,1%)</v>
          </cell>
          <cell r="C21" t="str">
            <v>Automobilbau (5,6%)</v>
          </cell>
          <cell r="D21" t="str">
            <v>Elektronik (7,5%)</v>
          </cell>
          <cell r="E21" t="str">
            <v>Maschinenbau (5,2%)</v>
          </cell>
          <cell r="F21" t="str">
            <v>Elektronik (8,9%)</v>
          </cell>
          <cell r="G21" t="str">
            <v>Maschinenbau (6,1%)</v>
          </cell>
          <cell r="H21" t="str">
            <v>Metallwaren (6,7%)</v>
          </cell>
          <cell r="I21" t="str">
            <v>Metallwaren (7,2%)</v>
          </cell>
          <cell r="J21" t="str">
            <v>Metallwaren (5,8%)</v>
          </cell>
          <cell r="K21" t="str">
            <v>Metallwaren (5,8%)</v>
          </cell>
          <cell r="L21" t="str">
            <v>Elektrische Ausrüstungen (6,7%)</v>
          </cell>
          <cell r="M21" t="str">
            <v>Elektrische Ausrüstungen (6,2%)</v>
          </cell>
          <cell r="N21" t="str">
            <v>Elektronik (2,8%)</v>
          </cell>
          <cell r="O21" t="str">
            <v>Maschinenbau (3,6%)</v>
          </cell>
          <cell r="P21" t="str">
            <v>Metallerzeugung (7,9%)</v>
          </cell>
          <cell r="Q21" t="str">
            <v>Metallwaren (4,4%)</v>
          </cell>
          <cell r="R21" t="str">
            <v>Metallwaren (9,2%)</v>
          </cell>
          <cell r="S21" t="str">
            <v>Lebensmittel (5,5%)</v>
          </cell>
          <cell r="T21" t="str">
            <v>Lebensmittel (6,9%)</v>
          </cell>
          <cell r="U21" t="str">
            <v>Chemie (6,9%)</v>
          </cell>
          <cell r="V21" t="str">
            <v>Metallwaren (5,9%)</v>
          </cell>
        </row>
        <row r="29">
          <cell r="B29">
            <v>24.37</v>
          </cell>
          <cell r="C29">
            <v>16.579999999999998</v>
          </cell>
          <cell r="D29">
            <v>14.39</v>
          </cell>
          <cell r="E29">
            <v>35.86</v>
          </cell>
          <cell r="F29">
            <v>15.74</v>
          </cell>
          <cell r="G29">
            <v>4.4240000000000004</v>
          </cell>
          <cell r="H29">
            <v>18.97</v>
          </cell>
          <cell r="I29">
            <v>21.18</v>
          </cell>
          <cell r="J29">
            <v>15.74</v>
          </cell>
          <cell r="K29">
            <v>15.94</v>
          </cell>
          <cell r="L29">
            <v>10.039999999999999</v>
          </cell>
          <cell r="M29">
            <v>8.6530000000000005</v>
          </cell>
          <cell r="N29">
            <v>1.51</v>
          </cell>
          <cell r="O29">
            <v>10.19</v>
          </cell>
          <cell r="P29">
            <v>22.68</v>
          </cell>
          <cell r="Q29">
            <v>12.64</v>
          </cell>
          <cell r="R29">
            <v>28.5</v>
          </cell>
          <cell r="S29">
            <v>38.53</v>
          </cell>
          <cell r="T29">
            <v>18.39</v>
          </cell>
          <cell r="U29">
            <v>12.46</v>
          </cell>
          <cell r="V29">
            <v>16.399999999999999</v>
          </cell>
        </row>
      </sheetData>
      <sheetData sheetId="59">
        <row r="135">
          <cell r="A135">
            <v>2019</v>
          </cell>
          <cell r="B135">
            <v>118.80423239306603</v>
          </cell>
          <cell r="C135">
            <v>115.86417089782384</v>
          </cell>
          <cell r="D135">
            <v>117.75658775666476</v>
          </cell>
          <cell r="E135">
            <v>115.99186003185811</v>
          </cell>
          <cell r="F135">
            <v>116.41619000542835</v>
          </cell>
          <cell r="G135">
            <v>110.91788688631605</v>
          </cell>
          <cell r="H135">
            <v>116.15164934742791</v>
          </cell>
          <cell r="I135">
            <v>117.16766615320699</v>
          </cell>
          <cell r="J135">
            <v>100.52093066983159</v>
          </cell>
          <cell r="K135">
            <v>100</v>
          </cell>
          <cell r="L135">
            <v>104.0032383262874</v>
          </cell>
          <cell r="M135">
            <v>98.282064513506455</v>
          </cell>
          <cell r="N135">
            <v>98.097563038695625</v>
          </cell>
          <cell r="O135">
            <v>103.88876018711825</v>
          </cell>
          <cell r="P135">
            <v>101.4164301212317</v>
          </cell>
          <cell r="Q135">
            <v>97.362762577781155</v>
          </cell>
          <cell r="R135">
            <v>100.5259973669379</v>
          </cell>
          <cell r="S135">
            <v>96.441488221586908</v>
          </cell>
          <cell r="T135">
            <v>97.241383893061922</v>
          </cell>
          <cell r="U135">
            <v>98.663731762370318</v>
          </cell>
          <cell r="V135">
            <v>103.80521400145228</v>
          </cell>
        </row>
        <row r="136">
          <cell r="A136">
            <v>2020</v>
          </cell>
          <cell r="B136">
            <v>118.47033333158454</v>
          </cell>
          <cell r="C136">
            <v>115.66773543094844</v>
          </cell>
          <cell r="D136">
            <v>117.59102236175683</v>
          </cell>
          <cell r="E136">
            <v>115.89164979600429</v>
          </cell>
          <cell r="F136">
            <v>116.12249170136224</v>
          </cell>
          <cell r="G136">
            <v>110.29659722567774</v>
          </cell>
          <cell r="H136">
            <v>115.87882872636008</v>
          </cell>
          <cell r="I136">
            <v>116.9553970517172</v>
          </cell>
          <cell r="J136">
            <v>100.48829398463026</v>
          </cell>
          <cell r="K136">
            <v>100</v>
          </cell>
          <cell r="L136">
            <v>104.09340219882965</v>
          </cell>
          <cell r="M136">
            <v>98.421746625349314</v>
          </cell>
          <cell r="N136">
            <v>98.081788725152308</v>
          </cell>
          <cell r="O136">
            <v>103.27470436777733</v>
          </cell>
          <cell r="P136">
            <v>101.28587554647734</v>
          </cell>
          <cell r="Q136">
            <v>97.368583616411968</v>
          </cell>
          <cell r="R136">
            <v>100.46209856960679</v>
          </cell>
          <cell r="S136">
            <v>96.52492542533146</v>
          </cell>
          <cell r="T136">
            <v>97.218916975786698</v>
          </cell>
          <cell r="U136">
            <v>98.634313381997288</v>
          </cell>
          <cell r="V136">
            <v>103.7383348911477</v>
          </cell>
        </row>
        <row r="137">
          <cell r="A137">
            <v>2021</v>
          </cell>
          <cell r="B137">
            <v>118.17472613260908</v>
          </cell>
          <cell r="C137">
            <v>115.43409951818575</v>
          </cell>
          <cell r="D137">
            <v>117.17983666166027</v>
          </cell>
          <cell r="E137">
            <v>115.69806222894164</v>
          </cell>
          <cell r="F137">
            <v>115.78346507758779</v>
          </cell>
          <cell r="G137">
            <v>109.56731571096225</v>
          </cell>
          <cell r="H137">
            <v>115.50010578292576</v>
          </cell>
          <cell r="I137">
            <v>116.64009794677814</v>
          </cell>
          <cell r="J137">
            <v>100.44959704598615</v>
          </cell>
          <cell r="K137">
            <v>100</v>
          </cell>
          <cell r="L137">
            <v>104.14882114584346</v>
          </cell>
          <cell r="M137">
            <v>98.663457784014014</v>
          </cell>
          <cell r="N137">
            <v>97.591241288131386</v>
          </cell>
          <cell r="O137">
            <v>102.64338460804647</v>
          </cell>
          <cell r="P137">
            <v>101.16742689857374</v>
          </cell>
          <cell r="Q137">
            <v>97.289086300991585</v>
          </cell>
          <cell r="R137">
            <v>100.3860970722223</v>
          </cell>
          <cell r="S137">
            <v>96.768485321957286</v>
          </cell>
          <cell r="T137">
            <v>97.272322212216139</v>
          </cell>
          <cell r="U137">
            <v>98.442958440981556</v>
          </cell>
          <cell r="V137">
            <v>103.63111161512776</v>
          </cell>
        </row>
        <row r="138">
          <cell r="A138">
            <v>2022</v>
          </cell>
          <cell r="B138">
            <v>118.17857428605495</v>
          </cell>
          <cell r="C138">
            <v>115.25895447781409</v>
          </cell>
          <cell r="D138">
            <v>117.11458035956908</v>
          </cell>
          <cell r="E138">
            <v>115.62577158329015</v>
          </cell>
          <cell r="F138">
            <v>115.65967843757655</v>
          </cell>
          <cell r="G138">
            <v>109.15434398128461</v>
          </cell>
          <cell r="H138">
            <v>115.37933928877109</v>
          </cell>
          <cell r="I138">
            <v>116.55965148704135</v>
          </cell>
          <cell r="J138">
            <v>100.42257202354492</v>
          </cell>
          <cell r="K138">
            <v>100</v>
          </cell>
          <cell r="L138">
            <v>104.19521326358363</v>
          </cell>
          <cell r="M138">
            <v>98.919461828613393</v>
          </cell>
          <cell r="N138">
            <v>97.215166304174289</v>
          </cell>
          <cell r="O138">
            <v>101.89004790582707</v>
          </cell>
          <cell r="P138">
            <v>101.09155981674643</v>
          </cell>
          <cell r="Q138">
            <v>97.406207892318861</v>
          </cell>
          <cell r="R138">
            <v>100.19234736557266</v>
          </cell>
          <cell r="S138">
            <v>96.955585779442245</v>
          </cell>
          <cell r="T138">
            <v>97.40765885183859</v>
          </cell>
          <cell r="U138">
            <v>98.35405512799629</v>
          </cell>
          <cell r="V138">
            <v>103.58201927338003</v>
          </cell>
        </row>
        <row r="139">
          <cell r="A139">
            <v>2023</v>
          </cell>
          <cell r="B139">
            <v>118.64236827633235</v>
          </cell>
          <cell r="C139">
            <v>115.68516966056379</v>
          </cell>
          <cell r="D139">
            <v>117.55411494793191</v>
          </cell>
          <cell r="E139">
            <v>116.13422810400141</v>
          </cell>
          <cell r="F139">
            <v>116.05212546604646</v>
          </cell>
          <cell r="G139">
            <v>108.78878177412781</v>
          </cell>
          <cell r="H139">
            <v>115.70423826646552</v>
          </cell>
          <cell r="I139">
            <v>117.00728922319341</v>
          </cell>
          <cell r="J139">
            <v>100.40135171517346</v>
          </cell>
          <cell r="K139">
            <v>100</v>
          </cell>
          <cell r="L139">
            <v>104.1937042676953</v>
          </cell>
          <cell r="M139">
            <v>99.031705229362174</v>
          </cell>
          <cell r="N139">
            <v>96.912883635438021</v>
          </cell>
          <cell r="O139">
            <v>101.31443069235797</v>
          </cell>
          <cell r="P139">
            <v>101.05504766550546</v>
          </cell>
          <cell r="Q139">
            <v>97.454285071908089</v>
          </cell>
          <cell r="R139">
            <v>100.14661876053769</v>
          </cell>
          <cell r="S139">
            <v>97.0975106867336</v>
          </cell>
          <cell r="T139">
            <v>97.476101462679779</v>
          </cell>
          <cell r="U139">
            <v>98.230947513279119</v>
          </cell>
          <cell r="V139">
            <v>103.64081319403702</v>
          </cell>
        </row>
        <row r="169">
          <cell r="A169">
            <v>2019</v>
          </cell>
          <cell r="B169">
            <v>144.40272151500787</v>
          </cell>
          <cell r="C169">
            <v>142.41870084837939</v>
          </cell>
          <cell r="D169">
            <v>142.05621005088923</v>
          </cell>
          <cell r="E169">
            <v>139.70877980633554</v>
          </cell>
          <cell r="F169">
            <v>141.02483819884179</v>
          </cell>
          <cell r="G169">
            <v>134.25728616350037</v>
          </cell>
          <cell r="H169">
            <v>140.6687940794456</v>
          </cell>
          <cell r="I169">
            <v>141.93434878408121</v>
          </cell>
          <cell r="J169">
            <v>101.67388615548512</v>
          </cell>
          <cell r="K169">
            <v>100</v>
          </cell>
          <cell r="L169">
            <v>105.95959290898816</v>
          </cell>
          <cell r="M169">
            <v>101.79017015766279</v>
          </cell>
          <cell r="N169">
            <v>103.43818743091124</v>
          </cell>
          <cell r="O169">
            <v>115.37285678762473</v>
          </cell>
          <cell r="P169">
            <v>102.77034139959463</v>
          </cell>
          <cell r="Q169">
            <v>97.378340156339377</v>
          </cell>
          <cell r="R169">
            <v>95.972445352961003</v>
          </cell>
          <cell r="S169">
            <v>93.651125633512692</v>
          </cell>
          <cell r="T169">
            <v>84.831909234526734</v>
          </cell>
          <cell r="U169">
            <v>101.88679274303993</v>
          </cell>
          <cell r="V169">
            <v>109.66256840484058</v>
          </cell>
        </row>
        <row r="170">
          <cell r="A170">
            <v>2020</v>
          </cell>
          <cell r="B170">
            <v>144.0500475743309</v>
          </cell>
          <cell r="C170">
            <v>142.20161270017357</v>
          </cell>
          <cell r="D170">
            <v>141.81705029919672</v>
          </cell>
          <cell r="E170">
            <v>139.5941731257202</v>
          </cell>
          <cell r="F170">
            <v>140.57357581732032</v>
          </cell>
          <cell r="G170">
            <v>133.45405073497963</v>
          </cell>
          <cell r="H170">
            <v>140.31914954366579</v>
          </cell>
          <cell r="I170">
            <v>141.66686443704822</v>
          </cell>
          <cell r="J170">
            <v>101.62366917080902</v>
          </cell>
          <cell r="K170">
            <v>100</v>
          </cell>
          <cell r="L170">
            <v>105.80743009990033</v>
          </cell>
          <cell r="M170">
            <v>101.67197001179346</v>
          </cell>
          <cell r="N170">
            <v>103.3432878800804</v>
          </cell>
          <cell r="O170">
            <v>114.64881945320393</v>
          </cell>
          <cell r="P170">
            <v>102.71202310264171</v>
          </cell>
          <cell r="Q170">
            <v>97.417613336720535</v>
          </cell>
          <cell r="R170">
            <v>96.153816456845803</v>
          </cell>
          <cell r="S170">
            <v>93.87636919630053</v>
          </cell>
          <cell r="T170">
            <v>85.368975887507986</v>
          </cell>
          <cell r="U170">
            <v>101.86890325684048</v>
          </cell>
          <cell r="V170">
            <v>109.56110966228027</v>
          </cell>
        </row>
        <row r="171">
          <cell r="A171">
            <v>2021</v>
          </cell>
          <cell r="B171">
            <v>143.62966242241072</v>
          </cell>
          <cell r="C171">
            <v>141.90827220516204</v>
          </cell>
          <cell r="D171">
            <v>141.2382066537788</v>
          </cell>
          <cell r="E171">
            <v>139.39699740552527</v>
          </cell>
          <cell r="F171">
            <v>140.02472286842709</v>
          </cell>
          <cell r="G171">
            <v>132.46844839141022</v>
          </cell>
          <cell r="H171">
            <v>139.79865864705593</v>
          </cell>
          <cell r="I171">
            <v>141.23363148778057</v>
          </cell>
          <cell r="J171">
            <v>101.56146924929266</v>
          </cell>
          <cell r="K171">
            <v>100</v>
          </cell>
          <cell r="L171">
            <v>105.6250739470308</v>
          </cell>
          <cell r="M171">
            <v>101.62026504497037</v>
          </cell>
          <cell r="N171">
            <v>102.88749046184937</v>
          </cell>
          <cell r="O171">
            <v>113.9237140859542</v>
          </cell>
          <cell r="P171">
            <v>102.63500519251023</v>
          </cell>
          <cell r="Q171">
            <v>97.414791887894296</v>
          </cell>
          <cell r="R171">
            <v>96.32502942798331</v>
          </cell>
          <cell r="S171">
            <v>94.23636366246653</v>
          </cell>
          <cell r="T171">
            <v>85.978548725901845</v>
          </cell>
          <cell r="U171">
            <v>101.74779915619735</v>
          </cell>
          <cell r="V171">
            <v>109.38547194744382</v>
          </cell>
        </row>
        <row r="172">
          <cell r="A172">
            <v>2022</v>
          </cell>
          <cell r="B172">
            <v>143.22458584502201</v>
          </cell>
          <cell r="C172">
            <v>141.37091192018983</v>
          </cell>
          <cell r="D172">
            <v>140.77449066887385</v>
          </cell>
          <cell r="E172">
            <v>139.02020087399453</v>
          </cell>
          <cell r="F172">
            <v>139.4882736607567</v>
          </cell>
          <cell r="G172">
            <v>131.52040480172596</v>
          </cell>
          <cell r="H172">
            <v>139.27410382801563</v>
          </cell>
          <cell r="I172">
            <v>140.77393532409994</v>
          </cell>
          <cell r="J172">
            <v>101.490032500623</v>
          </cell>
          <cell r="K172">
            <v>100</v>
          </cell>
          <cell r="L172">
            <v>105.35819123628531</v>
          </cell>
          <cell r="M172">
            <v>101.60244570094601</v>
          </cell>
          <cell r="N172">
            <v>102.55368232447455</v>
          </cell>
          <cell r="O172">
            <v>112.81486541245937</v>
          </cell>
          <cell r="P172">
            <v>102.54878967871058</v>
          </cell>
          <cell r="Q172">
            <v>97.607334875790997</v>
          </cell>
          <cell r="R172">
            <v>96.405003432950622</v>
          </cell>
          <cell r="S172">
            <v>94.7040811461966</v>
          </cell>
          <cell r="T172">
            <v>86.741385547169855</v>
          </cell>
          <cell r="U172">
            <v>101.73413902278648</v>
          </cell>
          <cell r="V172">
            <v>109.20494659813953</v>
          </cell>
        </row>
        <row r="173">
          <cell r="A173">
            <v>2023</v>
          </cell>
          <cell r="B173">
            <v>143.59902123546689</v>
          </cell>
          <cell r="C173">
            <v>141.80007507598808</v>
          </cell>
          <cell r="D173">
            <v>141.0925079302888</v>
          </cell>
          <cell r="E173">
            <v>139.52732747116241</v>
          </cell>
          <cell r="F173">
            <v>139.73632599339956</v>
          </cell>
          <cell r="G173">
            <v>130.93316041690875</v>
          </cell>
          <cell r="H173">
            <v>139.497123268195</v>
          </cell>
          <cell r="I173">
            <v>141.14382596490734</v>
          </cell>
          <cell r="J173">
            <v>101.44646081928776</v>
          </cell>
          <cell r="K173">
            <v>100</v>
          </cell>
          <cell r="L173">
            <v>105.1005432799095</v>
          </cell>
          <cell r="M173">
            <v>101.39684828560162</v>
          </cell>
          <cell r="N173">
            <v>102.2586913692865</v>
          </cell>
          <cell r="O173">
            <v>112.07683902470265</v>
          </cell>
          <cell r="P173">
            <v>102.54416825722446</v>
          </cell>
          <cell r="Q173">
            <v>97.711216755889012</v>
          </cell>
          <cell r="R173">
            <v>96.63514609908303</v>
          </cell>
          <cell r="S173">
            <v>95.019723172803609</v>
          </cell>
          <cell r="T173">
            <v>87.461564869226422</v>
          </cell>
          <cell r="U173">
            <v>101.68369375097537</v>
          </cell>
          <cell r="V173">
            <v>109.21191509547748</v>
          </cell>
        </row>
        <row r="175">
          <cell r="A175" t="str">
            <v>Männer</v>
          </cell>
        </row>
        <row r="203">
          <cell r="A203">
            <v>2019</v>
          </cell>
          <cell r="B203">
            <v>99.810061849667903</v>
          </cell>
          <cell r="C203">
            <v>96.357774078892461</v>
          </cell>
          <cell r="D203">
            <v>100.14673449667666</v>
          </cell>
          <cell r="E203">
            <v>98.835533254065609</v>
          </cell>
          <cell r="F203">
            <v>98.278788775962568</v>
          </cell>
          <cell r="G203">
            <v>94.246197843642321</v>
          </cell>
          <cell r="H203">
            <v>98.282640653104281</v>
          </cell>
          <cell r="I203">
            <v>99.048755370846749</v>
          </cell>
          <cell r="J203">
            <v>99.734095080690793</v>
          </cell>
          <cell r="K203">
            <v>100</v>
          </cell>
          <cell r="L203">
            <v>102.51719016541094</v>
          </cell>
          <cell r="M203">
            <v>96.071823529944879</v>
          </cell>
          <cell r="N203">
            <v>95.109217486184022</v>
          </cell>
          <cell r="O203">
            <v>96.446503546767133</v>
          </cell>
          <cell r="P203">
            <v>99.95892264886615</v>
          </cell>
          <cell r="Q203">
            <v>97.322470239047703</v>
          </cell>
          <cell r="R203">
            <v>103.78721555810755</v>
          </cell>
          <cell r="S203">
            <v>97.764713983935124</v>
          </cell>
          <cell r="T203">
            <v>104.39088891340728</v>
          </cell>
          <cell r="U203">
            <v>96.68642665708505</v>
          </cell>
          <cell r="V203">
            <v>99.599898650918846</v>
          </cell>
        </row>
        <row r="204">
          <cell r="A204">
            <v>2020</v>
          </cell>
          <cell r="B204">
            <v>99.260714367343596</v>
          </cell>
          <cell r="C204">
            <v>95.887459471675683</v>
          </cell>
          <cell r="D204">
            <v>99.780872387080095</v>
          </cell>
          <cell r="E204">
            <v>98.479554247430428</v>
          </cell>
          <cell r="F204">
            <v>97.847123108283256</v>
          </cell>
          <cell r="G204">
            <v>93.519197998101362</v>
          </cell>
          <cell r="H204">
            <v>97.811373596298097</v>
          </cell>
          <cell r="I204">
            <v>98.619495971199711</v>
          </cell>
          <cell r="J204">
            <v>99.702080849216841</v>
          </cell>
          <cell r="K204">
            <v>100</v>
          </cell>
          <cell r="L204">
            <v>102.7440017768531</v>
          </cell>
          <cell r="M204">
            <v>96.345713195879554</v>
          </cell>
          <cell r="N204">
            <v>95.101848478409721</v>
          </cell>
          <cell r="O204">
            <v>95.785768315140587</v>
          </cell>
          <cell r="P204">
            <v>99.811929856903632</v>
          </cell>
          <cell r="Q204">
            <v>97.320618750946196</v>
          </cell>
          <cell r="R204">
            <v>103.5845345664877</v>
          </cell>
          <cell r="S204">
            <v>97.811245339346002</v>
          </cell>
          <cell r="T204">
            <v>104.25916853108706</v>
          </cell>
          <cell r="U204">
            <v>96.600512833283176</v>
          </cell>
          <cell r="V204">
            <v>99.489630904518222</v>
          </cell>
        </row>
        <row r="205">
          <cell r="A205">
            <v>2021</v>
          </cell>
          <cell r="B205">
            <v>98.817185320384951</v>
          </cell>
          <cell r="C205">
            <v>95.428826498506822</v>
          </cell>
          <cell r="D205">
            <v>99.254518331409997</v>
          </cell>
          <cell r="E205">
            <v>98.038318535363999</v>
          </cell>
          <cell r="F205">
            <v>97.433215034508308</v>
          </cell>
          <cell r="G205">
            <v>92.783729114549175</v>
          </cell>
          <cell r="H205">
            <v>97.306658089538701</v>
          </cell>
          <cell r="I205">
            <v>98.141401759426842</v>
          </cell>
          <cell r="J205">
            <v>99.677383165496508</v>
          </cell>
          <cell r="K205">
            <v>100</v>
          </cell>
          <cell r="L205">
            <v>102.95502978655581</v>
          </cell>
          <cell r="M205">
            <v>96.756051519112845</v>
          </cell>
          <cell r="N205">
            <v>94.543978703158317</v>
          </cell>
          <cell r="O205">
            <v>95.116557393490595</v>
          </cell>
          <cell r="P205">
            <v>99.704991373883416</v>
          </cell>
          <cell r="Q205">
            <v>97.184352655718669</v>
          </cell>
          <cell r="R205">
            <v>103.35523164947833</v>
          </cell>
          <cell r="S205">
            <v>97.998964164370051</v>
          </cell>
          <cell r="T205">
            <v>104.18856395661355</v>
          </cell>
          <cell r="U205">
            <v>96.343729056451451</v>
          </cell>
          <cell r="V205">
            <v>99.372393510496366</v>
          </cell>
        </row>
        <row r="206">
          <cell r="A206">
            <v>2022</v>
          </cell>
          <cell r="B206">
            <v>98.814729860518895</v>
          </cell>
          <cell r="C206">
            <v>95.172626131767473</v>
          </cell>
          <cell r="D206">
            <v>99.163783028359958</v>
          </cell>
          <cell r="E206">
            <v>97.872184236109831</v>
          </cell>
          <cell r="F206">
            <v>97.314941086505868</v>
          </cell>
          <cell r="G206">
            <v>92.43818811160196</v>
          </cell>
          <cell r="H206">
            <v>97.157226657873821</v>
          </cell>
          <cell r="I206">
            <v>98.028163958954863</v>
          </cell>
          <cell r="J206">
            <v>99.661935111185414</v>
          </cell>
          <cell r="K206">
            <v>100</v>
          </cell>
          <cell r="L206">
            <v>103.21189565080982</v>
          </cell>
          <cell r="M206">
            <v>97.156558083534691</v>
          </cell>
          <cell r="N206">
            <v>94.082988560848534</v>
          </cell>
          <cell r="O206">
            <v>94.432670152352117</v>
          </cell>
          <cell r="P206">
            <v>99.655201162531242</v>
          </cell>
          <cell r="Q206">
            <v>97.2300088913736</v>
          </cell>
          <cell r="R206">
            <v>102.99988712068277</v>
          </cell>
          <cell r="S206">
            <v>98.055069470424229</v>
          </cell>
          <cell r="T206">
            <v>104.17124849299981</v>
          </cell>
          <cell r="U206">
            <v>96.196068285609144</v>
          </cell>
          <cell r="V206">
            <v>99.343348495958494</v>
          </cell>
        </row>
        <row r="207">
          <cell r="A207">
            <v>2023</v>
          </cell>
          <cell r="B207">
            <v>99.149180656184569</v>
          </cell>
          <cell r="C207">
            <v>95.389628973305136</v>
          </cell>
          <cell r="D207">
            <v>99.500750914550437</v>
          </cell>
          <cell r="E207">
            <v>98.184956606921673</v>
          </cell>
          <cell r="F207">
            <v>97.624031218604074</v>
          </cell>
          <cell r="G207">
            <v>92.036824308093287</v>
          </cell>
          <cell r="H207">
            <v>97.360854336236969</v>
          </cell>
          <cell r="I207">
            <v>98.337025567038154</v>
          </cell>
          <cell r="J207">
            <v>99.647726125503894</v>
          </cell>
          <cell r="K207">
            <v>100</v>
          </cell>
          <cell r="L207">
            <v>103.37029052230456</v>
          </cell>
          <cell r="M207">
            <v>97.457396683176484</v>
          </cell>
          <cell r="N207">
            <v>93.748371830487329</v>
          </cell>
          <cell r="O207">
            <v>93.897370467622466</v>
          </cell>
          <cell r="P207">
            <v>99.604466840924985</v>
          </cell>
          <cell r="Q207">
            <v>97.242349054042549</v>
          </cell>
          <cell r="R207">
            <v>102.77205044172098</v>
          </cell>
          <cell r="S207">
            <v>98.14326952461802</v>
          </cell>
          <cell r="T207">
            <v>103.9797378113938</v>
          </cell>
          <cell r="U207">
            <v>96.048016124697682</v>
          </cell>
          <cell r="V207">
            <v>99.392958156840692</v>
          </cell>
        </row>
        <row r="239">
          <cell r="A239">
            <v>2019</v>
          </cell>
          <cell r="B239">
            <v>43.270461329783345</v>
          </cell>
          <cell r="C239">
            <v>43.707907071196836</v>
          </cell>
          <cell r="D239">
            <v>42.267797671715556</v>
          </cell>
          <cell r="E239">
            <v>43.415041814477902</v>
          </cell>
          <cell r="F239">
            <v>43.3668407662772</v>
          </cell>
          <cell r="G239">
            <v>33.229326268483334</v>
          </cell>
          <cell r="H239">
            <v>40.346012937793212</v>
          </cell>
          <cell r="I239">
            <v>43.008735632495188</v>
          </cell>
          <cell r="J239">
            <v>30.595694374809053</v>
          </cell>
          <cell r="K239">
            <v>30.463686213247222</v>
          </cell>
          <cell r="L239">
            <v>29.996820703026877</v>
          </cell>
          <cell r="M239">
            <v>28.671732652142595</v>
          </cell>
          <cell r="N239">
            <v>29.804568807051268</v>
          </cell>
          <cell r="O239">
            <v>27.288926553608373</v>
          </cell>
          <cell r="P239">
            <v>28.329132962506336</v>
          </cell>
          <cell r="Q239">
            <v>32.857063177277453</v>
          </cell>
          <cell r="R239">
            <v>31.768406563361111</v>
          </cell>
          <cell r="S239">
            <v>32.587188811951911</v>
          </cell>
          <cell r="T239">
            <v>33.13333863764943</v>
          </cell>
          <cell r="U239">
            <v>35.40133769728034</v>
          </cell>
          <cell r="V239">
            <v>32.325207954400796</v>
          </cell>
        </row>
        <row r="240">
          <cell r="A240">
            <v>2020</v>
          </cell>
          <cell r="B240">
            <v>43.915845688903673</v>
          </cell>
          <cell r="C240">
            <v>44.649009614846562</v>
          </cell>
          <cell r="D240">
            <v>43.295893123396652</v>
          </cell>
          <cell r="E240">
            <v>44.201671888455287</v>
          </cell>
          <cell r="F240">
            <v>44.628577286473615</v>
          </cell>
          <cell r="G240">
            <v>33.515790460086706</v>
          </cell>
          <cell r="H240">
            <v>41.081434304162656</v>
          </cell>
          <cell r="I240">
            <v>43.95117270819474</v>
          </cell>
          <cell r="J240">
            <v>31.81968117430376</v>
          </cell>
          <cell r="K240">
            <v>31.737355322716297</v>
          </cell>
          <cell r="L240">
            <v>31.623593513151782</v>
          </cell>
          <cell r="M240">
            <v>29.946202552548378</v>
          </cell>
          <cell r="N240">
            <v>31.237198170279168</v>
          </cell>
          <cell r="O240">
            <v>28.334878623917458</v>
          </cell>
          <cell r="P240">
            <v>29.501456095986502</v>
          </cell>
          <cell r="Q240">
            <v>34.0885403206888</v>
          </cell>
          <cell r="R240">
            <v>32.923215262259596</v>
          </cell>
          <cell r="S240">
            <v>33.67975423611724</v>
          </cell>
          <cell r="T240">
            <v>34.677950488538556</v>
          </cell>
          <cell r="U240">
            <v>36.343076402641458</v>
          </cell>
          <cell r="V240">
            <v>33.544486936136288</v>
          </cell>
        </row>
        <row r="241">
          <cell r="A241">
            <v>2021</v>
          </cell>
          <cell r="B241">
            <v>42.650461994411032</v>
          </cell>
          <cell r="C241">
            <v>43.486126771106171</v>
          </cell>
          <cell r="D241">
            <v>42.007086469831386</v>
          </cell>
          <cell r="E241">
            <v>42.992960295918557</v>
          </cell>
          <cell r="F241">
            <v>43.082070826228907</v>
          </cell>
          <cell r="G241">
            <v>31.755142852548296</v>
          </cell>
          <cell r="H241">
            <v>39.585842864951083</v>
          </cell>
          <cell r="I241">
            <v>42.652139191203659</v>
          </cell>
          <cell r="J241">
            <v>30.89078868912905</v>
          </cell>
          <cell r="K241">
            <v>30.856131345478698</v>
          </cell>
          <cell r="L241">
            <v>30.659464003634305</v>
          </cell>
          <cell r="M241">
            <v>29.126143409661232</v>
          </cell>
          <cell r="N241">
            <v>30.355670751135612</v>
          </cell>
          <cell r="O241">
            <v>27.225055800015024</v>
          </cell>
          <cell r="P241">
            <v>28.599423064551814</v>
          </cell>
          <cell r="Q241">
            <v>33.330021206747382</v>
          </cell>
          <cell r="R241">
            <v>32.036446478109845</v>
          </cell>
          <cell r="S241">
            <v>32.909234157563901</v>
          </cell>
          <cell r="T241">
            <v>33.848110948979532</v>
          </cell>
          <cell r="U241">
            <v>35.403401290313639</v>
          </cell>
          <cell r="V241">
            <v>32.55082058361392</v>
          </cell>
        </row>
        <row r="242">
          <cell r="A242">
            <v>2022</v>
          </cell>
          <cell r="B242">
            <v>43.253501465726764</v>
          </cell>
          <cell r="C242">
            <v>43.599685712727414</v>
          </cell>
          <cell r="D242">
            <v>42.604481637621802</v>
          </cell>
          <cell r="E242">
            <v>43.72935082504317</v>
          </cell>
          <cell r="F242">
            <v>43.208341919576668</v>
          </cell>
          <cell r="G242">
            <v>32.151412101102579</v>
          </cell>
          <cell r="H242">
            <v>40.013966440961603</v>
          </cell>
          <cell r="I242">
            <v>43.132050677969524</v>
          </cell>
          <cell r="J242">
            <v>31.510180582732829</v>
          </cell>
          <cell r="K242">
            <v>31.493211777535041</v>
          </cell>
          <cell r="L242">
            <v>31.344665596073312</v>
          </cell>
          <cell r="M242">
            <v>29.689547996666832</v>
          </cell>
          <cell r="N242">
            <v>30.832735565266727</v>
          </cell>
          <cell r="O242">
            <v>27.409193836142194</v>
          </cell>
          <cell r="P242">
            <v>29.244831703736107</v>
          </cell>
          <cell r="Q242">
            <v>34.186752550531068</v>
          </cell>
          <cell r="R242">
            <v>32.836891609063144</v>
          </cell>
          <cell r="S242">
            <v>33.079509016965815</v>
          </cell>
          <cell r="T242">
            <v>34.34724538173495</v>
          </cell>
          <cell r="U242">
            <v>35.80833390685315</v>
          </cell>
          <cell r="V242">
            <v>33.160933586496135</v>
          </cell>
        </row>
        <row r="243">
          <cell r="A243">
            <v>2023</v>
          </cell>
          <cell r="B243">
            <v>42.596850889598393</v>
          </cell>
          <cell r="C243">
            <v>43.17922359067115</v>
          </cell>
          <cell r="D243">
            <v>41.834711498674004</v>
          </cell>
          <cell r="E243">
            <v>43.225570170005483</v>
          </cell>
          <cell r="F243">
            <v>42.444578402946135</v>
          </cell>
          <cell r="G243">
            <v>31.557398257438535</v>
          </cell>
          <cell r="H243">
            <v>39.377405941149831</v>
          </cell>
          <cell r="I243">
            <v>42.469367197708166</v>
          </cell>
          <cell r="J243">
            <v>31.034515566213393</v>
          </cell>
          <cell r="K243">
            <v>31.026508889894522</v>
          </cell>
          <cell r="L243">
            <v>30.891924200842602</v>
          </cell>
          <cell r="M243">
            <v>29.22989103123393</v>
          </cell>
          <cell r="N243">
            <v>30.408351457869028</v>
          </cell>
          <cell r="O243">
            <v>26.873344802974081</v>
          </cell>
          <cell r="P243">
            <v>28.738184017374451</v>
          </cell>
          <cell r="Q243">
            <v>33.613536526035084</v>
          </cell>
          <cell r="R243">
            <v>32.324829832001619</v>
          </cell>
          <cell r="S243">
            <v>33.207252668432879</v>
          </cell>
          <cell r="T243">
            <v>33.938681087573116</v>
          </cell>
          <cell r="U243">
            <v>35.346636557936385</v>
          </cell>
          <cell r="V243">
            <v>32.665742786436148</v>
          </cell>
        </row>
      </sheetData>
      <sheetData sheetId="60">
        <row r="3">
          <cell r="A3">
            <v>2020</v>
          </cell>
          <cell r="B3">
            <v>13.4</v>
          </cell>
          <cell r="C3">
            <v>13.7</v>
          </cell>
          <cell r="D3">
            <v>12.7</v>
          </cell>
          <cell r="E3">
            <v>14.8</v>
          </cell>
          <cell r="F3">
            <v>12.7</v>
          </cell>
          <cell r="G3">
            <v>19</v>
          </cell>
          <cell r="H3">
            <v>14.631784807211266</v>
          </cell>
          <cell r="I3">
            <v>13.336768780496522</v>
          </cell>
          <cell r="J3">
            <v>16.57508482145106</v>
          </cell>
          <cell r="K3">
            <v>16.441666622129105</v>
          </cell>
          <cell r="L3">
            <v>15.4</v>
          </cell>
          <cell r="M3">
            <v>14.5</v>
          </cell>
          <cell r="N3">
            <v>19.399999999999999</v>
          </cell>
          <cell r="O3">
            <v>18.899999999999999</v>
          </cell>
          <cell r="P3">
            <v>17.899999999999999</v>
          </cell>
          <cell r="Q3">
            <v>17</v>
          </cell>
          <cell r="R3">
            <v>17.399999999999999</v>
          </cell>
          <cell r="S3">
            <v>16.5</v>
          </cell>
          <cell r="T3">
            <v>15.8</v>
          </cell>
          <cell r="U3">
            <v>16.5</v>
          </cell>
          <cell r="V3">
            <v>16.100000000000001</v>
          </cell>
        </row>
        <row r="4">
          <cell r="A4">
            <v>2023</v>
          </cell>
          <cell r="B4">
            <v>14.5</v>
          </cell>
          <cell r="C4">
            <v>14.1</v>
          </cell>
          <cell r="D4">
            <v>13.2</v>
          </cell>
          <cell r="E4">
            <v>15.4</v>
          </cell>
          <cell r="F4">
            <v>13.4</v>
          </cell>
          <cell r="G4">
            <v>19.600000000000001</v>
          </cell>
          <cell r="H4">
            <v>15.287709595000264</v>
          </cell>
          <cell r="I4">
            <v>13.996881005557166</v>
          </cell>
          <cell r="J4">
            <v>16.933932985716176</v>
          </cell>
          <cell r="K4">
            <v>16.786344711192818</v>
          </cell>
          <cell r="L4">
            <v>15.4</v>
          </cell>
          <cell r="M4">
            <v>14.8</v>
          </cell>
          <cell r="N4">
            <v>20.399999999999999</v>
          </cell>
          <cell r="O4">
            <v>19.399999999999999</v>
          </cell>
          <cell r="P4">
            <v>17.899999999999999</v>
          </cell>
          <cell r="Q4">
            <v>16.600000000000001</v>
          </cell>
          <cell r="R4">
            <v>18.3</v>
          </cell>
          <cell r="S4">
            <v>17</v>
          </cell>
          <cell r="T4">
            <v>17.899999999999999</v>
          </cell>
          <cell r="U4">
            <v>16.7</v>
          </cell>
          <cell r="V4">
            <v>14.3</v>
          </cell>
        </row>
      </sheetData>
      <sheetData sheetId="61">
        <row r="5">
          <cell r="A5">
            <v>2014</v>
          </cell>
        </row>
        <row r="6">
          <cell r="A6">
            <v>2017</v>
          </cell>
        </row>
        <row r="7">
          <cell r="A7">
            <v>2021</v>
          </cell>
        </row>
        <row r="11">
          <cell r="A11">
            <v>2014</v>
          </cell>
          <cell r="B11">
            <v>39.024390243902438</v>
          </cell>
          <cell r="C11">
            <v>100</v>
          </cell>
          <cell r="D11">
            <v>92.154471544715449</v>
          </cell>
          <cell r="E11">
            <v>31.25</v>
          </cell>
          <cell r="F11">
            <v>100</v>
          </cell>
        </row>
        <row r="12">
          <cell r="A12">
            <v>2017</v>
          </cell>
          <cell r="B12">
            <v>34.444444444444443</v>
          </cell>
          <cell r="C12">
            <v>100</v>
          </cell>
          <cell r="D12">
            <v>89.148148148148138</v>
          </cell>
          <cell r="E12">
            <v>23.958333333333336</v>
          </cell>
          <cell r="F12">
            <v>100</v>
          </cell>
        </row>
        <row r="13">
          <cell r="A13">
            <v>2021</v>
          </cell>
          <cell r="B13">
            <v>41.944444444444443</v>
          </cell>
          <cell r="C13">
            <v>100</v>
          </cell>
          <cell r="D13">
            <v>91.3611111111111</v>
          </cell>
          <cell r="E13">
            <v>33.59375</v>
          </cell>
          <cell r="F13">
            <v>100</v>
          </cell>
        </row>
      </sheetData>
      <sheetData sheetId="62">
        <row r="26">
          <cell r="A26" t="str">
            <v>Bund (geschätzt)</v>
          </cell>
          <cell r="B26">
            <v>7.2791789162304612</v>
          </cell>
          <cell r="C26">
            <v>10.3917809070823</v>
          </cell>
          <cell r="D26">
            <v>3.5530972504679199</v>
          </cell>
          <cell r="E26">
            <v>4.3647175630944171</v>
          </cell>
          <cell r="F26">
            <v>4.3915559194738307</v>
          </cell>
          <cell r="G26">
            <v>13.312562495460089</v>
          </cell>
          <cell r="H26">
            <v>7.2853693050124706</v>
          </cell>
          <cell r="I26">
            <v>5.4812066550883847</v>
          </cell>
          <cell r="J26">
            <v>5.8766973599490493</v>
          </cell>
          <cell r="K26">
            <v>5.465062356380586</v>
          </cell>
          <cell r="L26">
            <v>2.9584405265866107</v>
          </cell>
          <cell r="M26">
            <v>4.9688698305851915</v>
          </cell>
          <cell r="N26">
            <v>4.7493763156820048</v>
          </cell>
          <cell r="O26">
            <v>6.6789956243054238</v>
          </cell>
          <cell r="P26">
            <v>5.7372891921698912</v>
          </cell>
          <cell r="Q26">
            <v>7.576307890693661</v>
          </cell>
          <cell r="R26">
            <v>5.2128219423156965</v>
          </cell>
          <cell r="S26">
            <v>7.6632224633435833</v>
          </cell>
          <cell r="T26">
            <v>4.2614657641930442</v>
          </cell>
          <cell r="U26">
            <v>9.1338474036775832</v>
          </cell>
          <cell r="V26">
            <v>5.817727238335519</v>
          </cell>
        </row>
        <row r="27">
          <cell r="A27" t="str">
            <v>Land</v>
          </cell>
          <cell r="B27">
            <v>22.965461807505982</v>
          </cell>
          <cell r="C27">
            <v>27.980009019871332</v>
          </cell>
          <cell r="D27">
            <v>27.46095250624596</v>
          </cell>
          <cell r="E27">
            <v>26.940395748915513</v>
          </cell>
          <cell r="F27">
            <v>28.041331793883035</v>
          </cell>
          <cell r="G27">
            <v>54.225364431023273</v>
          </cell>
          <cell r="H27">
            <v>32.976894681652993</v>
          </cell>
          <cell r="I27">
            <v>26.616438947363079</v>
          </cell>
          <cell r="J27">
            <v>27.199296313262938</v>
          </cell>
          <cell r="K27">
            <v>25.703185848191787</v>
          </cell>
          <cell r="L27">
            <v>25.611647035635173</v>
          </cell>
          <cell r="M27">
            <v>24.691870233439282</v>
          </cell>
          <cell r="N27">
            <v>49.646594635554806</v>
          </cell>
          <cell r="O27">
            <v>49.322577015258446</v>
          </cell>
          <cell r="P27">
            <v>25.378714095206696</v>
          </cell>
          <cell r="Q27">
            <v>24.221184669792894</v>
          </cell>
          <cell r="R27">
            <v>23.876623315850235</v>
          </cell>
          <cell r="S27">
            <v>25.04260721366213</v>
          </cell>
          <cell r="T27">
            <v>28.181885891544024</v>
          </cell>
          <cell r="U27">
            <v>25.976430021051382</v>
          </cell>
          <cell r="V27">
            <v>27.110022830240016</v>
          </cell>
        </row>
        <row r="28">
          <cell r="A28" t="str">
            <v>Kommunen</v>
          </cell>
          <cell r="B28">
            <v>19.629262963848017</v>
          </cell>
          <cell r="C28">
            <v>16.321671928258279</v>
          </cell>
          <cell r="D28">
            <v>18.144280284625559</v>
          </cell>
          <cell r="E28">
            <v>20.251113811259621</v>
          </cell>
          <cell r="F28">
            <v>17.314110906290196</v>
          </cell>
          <cell r="G28" t="str">
            <v>.</v>
          </cell>
          <cell r="H28">
            <v>14.189650664721636</v>
          </cell>
          <cell r="I28">
            <v>18.437139825237495</v>
          </cell>
          <cell r="J28">
            <v>17.365009468385761</v>
          </cell>
          <cell r="K28">
            <v>18.326302553214436</v>
          </cell>
          <cell r="L28">
            <v>19.92213317190663</v>
          </cell>
          <cell r="M28">
            <v>20.975777342459303</v>
          </cell>
          <cell r="N28" t="str">
            <v>.</v>
          </cell>
          <cell r="O28" t="str">
            <v>.</v>
          </cell>
          <cell r="P28">
            <v>17.964883101834506</v>
          </cell>
          <cell r="Q28">
            <v>17.059072342117425</v>
          </cell>
          <cell r="R28">
            <v>18.965867494374926</v>
          </cell>
          <cell r="S28">
            <v>18.326199148695277</v>
          </cell>
          <cell r="T28">
            <v>16.607182757517013</v>
          </cell>
          <cell r="U28">
            <v>17.193761873491741</v>
          </cell>
          <cell r="V28">
            <v>17.524870766646558</v>
          </cell>
        </row>
        <row r="29">
          <cell r="A29" t="str">
            <v>Land+Kommunen</v>
          </cell>
          <cell r="B29">
            <v>42.594724771354002</v>
          </cell>
          <cell r="C29">
            <v>44.301680948129608</v>
          </cell>
          <cell r="D29">
            <v>45.605232790871518</v>
          </cell>
          <cell r="E29">
            <v>47.191509560175128</v>
          </cell>
          <cell r="F29">
            <v>45.355442700173235</v>
          </cell>
          <cell r="G29">
            <v>54.225364431023273</v>
          </cell>
          <cell r="H29">
            <v>47.166545346374619</v>
          </cell>
          <cell r="I29">
            <v>45.053578772600581</v>
          </cell>
          <cell r="J29">
            <v>44.564305781648699</v>
          </cell>
          <cell r="K29">
            <v>44.029488401406226</v>
          </cell>
          <cell r="L29">
            <v>45.533780207541803</v>
          </cell>
          <cell r="M29">
            <v>45.667647575898584</v>
          </cell>
          <cell r="N29">
            <v>49.646594635554806</v>
          </cell>
          <cell r="O29">
            <v>49.322577015258446</v>
          </cell>
          <cell r="P29">
            <v>43.343597197041206</v>
          </cell>
          <cell r="Q29">
            <v>41.280257011910329</v>
          </cell>
          <cell r="R29">
            <v>42.842490810225172</v>
          </cell>
          <cell r="S29">
            <v>43.368806362357411</v>
          </cell>
          <cell r="T29">
            <v>44.789068649061036</v>
          </cell>
          <cell r="U29">
            <v>43.170191894543123</v>
          </cell>
          <cell r="V29">
            <v>44.63489359688657</v>
          </cell>
        </row>
        <row r="30">
          <cell r="A30" t="str">
            <v>Sozialvers. (geschätzt)</v>
          </cell>
          <cell r="B30">
            <v>3.6072567808471621</v>
          </cell>
          <cell r="C30">
            <v>4.5645353697671442</v>
          </cell>
          <cell r="D30">
            <v>4.0279406995781786</v>
          </cell>
          <cell r="E30">
            <v>4.098097644009119</v>
          </cell>
          <cell r="F30">
            <v>4.3749788577576725</v>
          </cell>
          <cell r="G30">
            <v>7.8158347174021365</v>
          </cell>
          <cell r="H30">
            <v>4.9421515502915678</v>
          </cell>
          <cell r="I30">
            <v>4.0819515079180464</v>
          </cell>
          <cell r="J30">
            <v>3.934765636187147</v>
          </cell>
          <cell r="K30">
            <v>3.7199172149233068</v>
          </cell>
          <cell r="L30">
            <v>3.3486313963196501</v>
          </cell>
          <cell r="M30">
            <v>3.5949296961818464</v>
          </cell>
          <cell r="N30">
            <v>6.8135510057741149</v>
          </cell>
          <cell r="O30">
            <v>8.0560714156549249</v>
          </cell>
          <cell r="P30">
            <v>3.1929736532472432</v>
          </cell>
          <cell r="Q30">
            <v>3.5840701709410334</v>
          </cell>
          <cell r="R30">
            <v>3.8077532966462386</v>
          </cell>
          <cell r="S30">
            <v>3.5050746386256351</v>
          </cell>
          <cell r="T30">
            <v>4.4567298360568257</v>
          </cell>
          <cell r="U30">
            <v>3.230808106693547</v>
          </cell>
          <cell r="V30">
            <v>3.9567119642527402</v>
          </cell>
        </row>
        <row r="31">
          <cell r="A31" t="str">
            <v>zusammen</v>
          </cell>
          <cell r="B31">
            <v>53.481160468431625</v>
          </cell>
          <cell r="C31">
            <v>59.25799722497905</v>
          </cell>
          <cell r="D31">
            <v>53.186270740917614</v>
          </cell>
          <cell r="E31">
            <v>55.654324767278666</v>
          </cell>
          <cell r="F31">
            <v>54.121977477404734</v>
          </cell>
          <cell r="G31">
            <v>75.353761643885505</v>
          </cell>
          <cell r="H31">
            <v>59.394066201678662</v>
          </cell>
          <cell r="I31">
            <v>54.616736935607001</v>
          </cell>
          <cell r="J31">
            <v>54.375768777784891</v>
          </cell>
          <cell r="K31">
            <v>53.214467972710118</v>
          </cell>
          <cell r="L31">
            <v>51.840852130448063</v>
          </cell>
          <cell r="M31">
            <v>54.231447102665619</v>
          </cell>
          <cell r="N31">
            <v>61.209521957010935</v>
          </cell>
          <cell r="O31">
            <v>64.057644055218802</v>
          </cell>
          <cell r="P31">
            <v>52.273860042458338</v>
          </cell>
          <cell r="Q31">
            <v>52.440635073545018</v>
          </cell>
          <cell r="R31">
            <v>51.863066049187104</v>
          </cell>
          <cell r="S31">
            <v>54.537103464326627</v>
          </cell>
          <cell r="T31">
            <v>53.507264249310907</v>
          </cell>
          <cell r="U31">
            <v>55.53484740491426</v>
          </cell>
          <cell r="V31">
            <v>54.409332799474832</v>
          </cell>
        </row>
      </sheetData>
      <sheetData sheetId="63">
        <row r="72">
          <cell r="A72" t="str">
            <v>bereinigte Ausgaben insg</v>
          </cell>
          <cell r="B72" t="str">
            <v>zusammen</v>
          </cell>
          <cell r="C72">
            <v>99.403517645123813</v>
          </cell>
          <cell r="D72">
            <v>100.22111186639502</v>
          </cell>
          <cell r="E72">
            <v>92.345933151709559</v>
          </cell>
          <cell r="F72">
            <v>96.025343894851261</v>
          </cell>
          <cell r="G72">
            <v>89.481901853155151</v>
          </cell>
          <cell r="H72">
            <v>122.36640604835954</v>
          </cell>
          <cell r="I72">
            <v>101.27504849451279</v>
          </cell>
          <cell r="J72">
            <v>94.961622272311601</v>
          </cell>
          <cell r="K72">
            <v>101.17321382228228</v>
          </cell>
          <cell r="L72">
            <v>100</v>
          </cell>
          <cell r="M72">
            <v>92.295335089696977</v>
          </cell>
          <cell r="N72">
            <v>96.153650038332998</v>
          </cell>
          <cell r="O72">
            <v>145.54590555537902</v>
          </cell>
          <cell r="P72">
            <v>157.97154175488174</v>
          </cell>
          <cell r="Q72">
            <v>106.00038712125112</v>
          </cell>
          <cell r="R72">
            <v>91.815401241968814</v>
          </cell>
          <cell r="S72">
            <v>103.67209671545075</v>
          </cell>
          <cell r="T72">
            <v>87.649318089001767</v>
          </cell>
          <cell r="U72">
            <v>95.719665722287246</v>
          </cell>
          <cell r="V72">
            <v>104.88642671103652</v>
          </cell>
          <cell r="W72">
            <v>100.07567840664274</v>
          </cell>
        </row>
        <row r="73">
          <cell r="B73" t="str">
            <v>Länder</v>
          </cell>
          <cell r="C73">
            <v>110.78527330291249</v>
          </cell>
          <cell r="D73">
            <v>112.31432362326679</v>
          </cell>
          <cell r="E73">
            <v>98.47655916459091</v>
          </cell>
          <cell r="F73">
            <v>104.67233965355818</v>
          </cell>
          <cell r="G73">
            <v>102.95302118489984</v>
          </cell>
          <cell r="H73">
            <v>178.84955135197566</v>
          </cell>
          <cell r="I73">
            <v>121.71346259962594</v>
          </cell>
          <cell r="J73">
            <v>104.6105103575921</v>
          </cell>
          <cell r="K73">
            <v>104.13599678584387</v>
          </cell>
          <cell r="L73">
            <v>100</v>
          </cell>
          <cell r="M73">
            <v>94.301920181860652</v>
          </cell>
          <cell r="N73">
            <v>90.778751826667857</v>
          </cell>
          <cell r="O73">
            <v>212.72743594377371</v>
          </cell>
          <cell r="P73">
            <v>230.88853582909218</v>
          </cell>
          <cell r="Q73">
            <v>100.09827470344774</v>
          </cell>
          <cell r="R73">
            <v>90.863528666043166</v>
          </cell>
          <cell r="S73">
            <v>96.050088549015541</v>
          </cell>
          <cell r="T73">
            <v>93.254769944350727</v>
          </cell>
          <cell r="U73">
            <v>104.01791893274709</v>
          </cell>
          <cell r="V73">
            <v>110.5537938857243</v>
          </cell>
          <cell r="W73">
            <v>103.97045210983534</v>
          </cell>
        </row>
        <row r="74">
          <cell r="B74" t="str">
            <v>Kommunen</v>
          </cell>
          <cell r="C74">
            <v>99.480538768041228</v>
          </cell>
          <cell r="D74">
            <v>97.115380911249801</v>
          </cell>
          <cell r="E74">
            <v>95.069723219236963</v>
          </cell>
          <cell r="F74">
            <v>86.310427084935469</v>
          </cell>
          <cell r="G74">
            <v>83.206661168881368</v>
          </cell>
          <cell r="H74" t="str">
            <v>.</v>
          </cell>
          <cell r="I74">
            <v>71.358858718372318</v>
          </cell>
          <cell r="J74">
            <v>92.719213957182234</v>
          </cell>
          <cell r="K74">
            <v>94.754571567083147</v>
          </cell>
          <cell r="L74">
            <v>100</v>
          </cell>
          <cell r="M74">
            <v>106.92154525096554</v>
          </cell>
          <cell r="N74">
            <v>96.513058622973844</v>
          </cell>
          <cell r="O74" t="str">
            <v>.</v>
          </cell>
          <cell r="P74" t="str">
            <v>.</v>
          </cell>
          <cell r="Q74">
            <v>109.74672434505386</v>
          </cell>
          <cell r="R74">
            <v>97.061124703595425</v>
          </cell>
          <cell r="S74">
            <v>113.965466185786</v>
          </cell>
          <cell r="T74">
            <v>89.420834639457311</v>
          </cell>
          <cell r="U74">
            <v>75.932969917016834</v>
          </cell>
          <cell r="V74">
            <v>101.11727405860262</v>
          </cell>
          <cell r="W74">
            <v>94.450595349011081</v>
          </cell>
        </row>
        <row r="75">
          <cell r="A75" t="str">
            <v>bereinigte Ausgaben laufende Rechnung</v>
          </cell>
          <cell r="B75" t="str">
            <v>zusammen</v>
          </cell>
          <cell r="C75">
            <v>98.165705603005776</v>
          </cell>
          <cell r="D75">
            <v>95.187906786931876</v>
          </cell>
          <cell r="E75">
            <v>90.127262090405523</v>
          </cell>
          <cell r="F75">
            <v>96.871416983394013</v>
          </cell>
          <cell r="G75">
            <v>88.060853761248211</v>
          </cell>
          <cell r="H75">
            <v>127.3795602283832</v>
          </cell>
          <cell r="I75">
            <v>101.10866220162984</v>
          </cell>
          <cell r="J75">
            <v>93.244807252538223</v>
          </cell>
          <cell r="K75">
            <v>101.43617523702719</v>
          </cell>
          <cell r="L75">
            <v>100</v>
          </cell>
          <cell r="M75">
            <v>90.585460164147023</v>
          </cell>
          <cell r="N75">
            <v>90.690123167958689</v>
          </cell>
          <cell r="O75">
            <v>148.57405569147295</v>
          </cell>
          <cell r="P75">
            <v>160.80481598400621</v>
          </cell>
          <cell r="Q75">
            <v>106.88543332131282</v>
          </cell>
          <cell r="R75">
            <v>93.664312992558735</v>
          </cell>
          <cell r="S75">
            <v>106.44270543301273</v>
          </cell>
          <cell r="T75">
            <v>90.430611882901246</v>
          </cell>
          <cell r="U75">
            <v>100.60009236567657</v>
          </cell>
          <cell r="V75">
            <v>104.06942255589927</v>
          </cell>
          <cell r="W75">
            <v>100.02061192035123</v>
          </cell>
        </row>
        <row r="76">
          <cell r="B76" t="str">
            <v>Länder</v>
          </cell>
          <cell r="C76">
            <v>108.16557619928233</v>
          </cell>
          <cell r="D76">
            <v>104.70245941126444</v>
          </cell>
          <cell r="E76">
            <v>93.171205839521207</v>
          </cell>
          <cell r="F76">
            <v>101.26975818390885</v>
          </cell>
          <cell r="G76">
            <v>98.047064944767413</v>
          </cell>
          <cell r="H76">
            <v>181.03384428887276</v>
          </cell>
          <cell r="I76">
            <v>118.63213634487828</v>
          </cell>
          <cell r="J76">
            <v>99.952988820213477</v>
          </cell>
          <cell r="K76">
            <v>104.25057230861408</v>
          </cell>
          <cell r="L76">
            <v>100</v>
          </cell>
          <cell r="M76">
            <v>95.56714371875033</v>
          </cell>
          <cell r="N76">
            <v>86.124665738275397</v>
          </cell>
          <cell r="O76">
            <v>211.15521467269772</v>
          </cell>
          <cell r="P76">
            <v>228.53771663887645</v>
          </cell>
          <cell r="Q76">
            <v>99.997658814277258</v>
          </cell>
          <cell r="R76">
            <v>95.204646459393544</v>
          </cell>
          <cell r="S76">
            <v>96.012776795666426</v>
          </cell>
          <cell r="T76">
            <v>96.67667182725711</v>
          </cell>
          <cell r="U76">
            <v>109.05397167471213</v>
          </cell>
          <cell r="V76">
            <v>110.64112751380529</v>
          </cell>
          <cell r="W76">
            <v>103.34971727359562</v>
          </cell>
        </row>
        <row r="77">
          <cell r="B77" t="str">
            <v>Kommunen</v>
          </cell>
          <cell r="C77">
            <v>101.16178147874204</v>
          </cell>
          <cell r="D77">
            <v>92.656657868805013</v>
          </cell>
          <cell r="E77">
            <v>95.45406540798831</v>
          </cell>
          <cell r="F77">
            <v>89.005660038448681</v>
          </cell>
          <cell r="G77">
            <v>83.795505563257436</v>
          </cell>
          <cell r="H77" t="str">
            <v>.</v>
          </cell>
          <cell r="I77">
            <v>71.711355748589483</v>
          </cell>
          <cell r="J77">
            <v>93.177226433151958</v>
          </cell>
          <cell r="K77">
            <v>94.754571567083161</v>
          </cell>
          <cell r="L77">
            <v>100</v>
          </cell>
          <cell r="M77">
            <v>106.72000672291584</v>
          </cell>
          <cell r="N77">
            <v>88.340989369652988</v>
          </cell>
          <cell r="O77" t="str">
            <v>.</v>
          </cell>
          <cell r="P77" t="str">
            <v>.</v>
          </cell>
          <cell r="Q77">
            <v>112.67927482070945</v>
          </cell>
          <cell r="R77">
            <v>97.047323187279886</v>
          </cell>
          <cell r="S77">
            <v>118.23726261571279</v>
          </cell>
          <cell r="T77">
            <v>92.259630444649389</v>
          </cell>
          <cell r="U77">
            <v>78.239906996814071</v>
          </cell>
          <cell r="V77">
            <v>101.59014917303908</v>
          </cell>
          <cell r="W77">
            <v>94.518919085268578</v>
          </cell>
        </row>
        <row r="78">
          <cell r="A78" t="str">
            <v xml:space="preserve">Personalausgaben </v>
          </cell>
          <cell r="B78" t="str">
            <v>zusammen</v>
          </cell>
          <cell r="C78">
            <v>91.52539940164705</v>
          </cell>
          <cell r="D78">
            <v>84.0115217304227</v>
          </cell>
          <cell r="E78">
            <v>90.202044017883011</v>
          </cell>
          <cell r="F78">
            <v>88.598094800295868</v>
          </cell>
          <cell r="G78">
            <v>90.573228122557509</v>
          </cell>
          <cell r="H78">
            <v>112.72738069966088</v>
          </cell>
          <cell r="I78">
            <v>94.818068136528595</v>
          </cell>
          <cell r="J78">
            <v>89.45714609682544</v>
          </cell>
          <cell r="K78">
            <v>100.66760564598557</v>
          </cell>
          <cell r="L78">
            <v>100</v>
          </cell>
          <cell r="M78">
            <v>103.6751843758252</v>
          </cell>
          <cell r="N78">
            <v>95.031803801252863</v>
          </cell>
          <cell r="O78">
            <v>127.08068725434308</v>
          </cell>
          <cell r="P78">
            <v>129.98561269885039</v>
          </cell>
          <cell r="Q78">
            <v>106.670867106773</v>
          </cell>
          <cell r="R78">
            <v>94.766745826842268</v>
          </cell>
          <cell r="S78">
            <v>99.498305613237122</v>
          </cell>
          <cell r="T78">
            <v>96.140693702327653</v>
          </cell>
          <cell r="U78">
            <v>100.90775015248721</v>
          </cell>
          <cell r="V78">
            <v>91.059087409994419</v>
          </cell>
          <cell r="W78">
            <v>98.995986267758667</v>
          </cell>
        </row>
        <row r="79">
          <cell r="B79" t="str">
            <v>Länder</v>
          </cell>
          <cell r="C79">
            <v>81.332221245400078</v>
          </cell>
          <cell r="D79">
            <v>82.140736106083907</v>
          </cell>
          <cell r="E79">
            <v>82.972726087644915</v>
          </cell>
          <cell r="F79">
            <v>77.964448201167713</v>
          </cell>
          <cell r="G79">
            <v>88.260379401959426</v>
          </cell>
          <cell r="H79">
            <v>174.13372932029009</v>
          </cell>
          <cell r="I79">
            <v>103.65189079498651</v>
          </cell>
          <cell r="J79">
            <v>82.5540602547497</v>
          </cell>
          <cell r="K79">
            <v>103.88863171614805</v>
          </cell>
          <cell r="L79">
            <v>100</v>
          </cell>
          <cell r="M79">
            <v>95.719778683145606</v>
          </cell>
          <cell r="N79">
            <v>94.771649330036681</v>
          </cell>
          <cell r="O79">
            <v>196.30575871484598</v>
          </cell>
          <cell r="P79">
            <v>200.7930935390018</v>
          </cell>
          <cell r="Q79">
            <v>104.1380733991377</v>
          </cell>
          <cell r="R79">
            <v>95.531773671580169</v>
          </cell>
          <cell r="S79">
            <v>94.186350174227087</v>
          </cell>
          <cell r="T79">
            <v>97.962587852795977</v>
          </cell>
          <cell r="U79">
            <v>105.50710034800434</v>
          </cell>
          <cell r="V79">
            <v>92.91690343819171</v>
          </cell>
          <cell r="W79">
            <v>100.70751454148663</v>
          </cell>
        </row>
        <row r="80">
          <cell r="B80" t="str">
            <v>Kommunen</v>
          </cell>
          <cell r="C80">
            <v>110.23763845135173</v>
          </cell>
          <cell r="D80">
            <v>87.445837041778645</v>
          </cell>
          <cell r="E80">
            <v>103.47334401905346</v>
          </cell>
          <cell r="F80">
            <v>108.11892864454879</v>
          </cell>
          <cell r="G80">
            <v>94.819065630961219</v>
          </cell>
          <cell r="H80" t="str">
            <v>.</v>
          </cell>
          <cell r="I80">
            <v>78.601280911392379</v>
          </cell>
          <cell r="J80">
            <v>102.129561949617</v>
          </cell>
          <cell r="K80">
            <v>94.754571567083161</v>
          </cell>
          <cell r="L80">
            <v>100</v>
          </cell>
          <cell r="M80">
            <v>118.2794079827254</v>
          </cell>
          <cell r="N80">
            <v>95.509385236662453</v>
          </cell>
          <cell r="O80" t="str">
            <v>.</v>
          </cell>
          <cell r="P80" t="str">
            <v>.</v>
          </cell>
          <cell r="Q80">
            <v>111.32047104720971</v>
          </cell>
          <cell r="R80">
            <v>93.362337536220664</v>
          </cell>
          <cell r="S80">
            <v>109.24978630674556</v>
          </cell>
          <cell r="T80">
            <v>92.796131452532265</v>
          </cell>
          <cell r="U80">
            <v>92.464442382076172</v>
          </cell>
          <cell r="V80">
            <v>87.648581177579032</v>
          </cell>
          <cell r="W80">
            <v>95.854029391561184</v>
          </cell>
        </row>
        <row r="81">
          <cell r="A81" t="str">
            <v>bereinigte Ausgaben Kapitalrechnung</v>
          </cell>
          <cell r="B81" t="str">
            <v>zusammen</v>
          </cell>
          <cell r="C81">
            <v>106.89925832697347</v>
          </cell>
          <cell r="D81">
            <v>130.70037591497302</v>
          </cell>
          <cell r="E81">
            <v>105.78140022424077</v>
          </cell>
          <cell r="F81">
            <v>90.901832203402122</v>
          </cell>
          <cell r="G81">
            <v>98.087253579371406</v>
          </cell>
          <cell r="H81">
            <v>92.008562972855216</v>
          </cell>
          <cell r="I81">
            <v>102.28262352369973</v>
          </cell>
          <cell r="J81">
            <v>105.35803121732894</v>
          </cell>
          <cell r="K81">
            <v>99.580814889979507</v>
          </cell>
          <cell r="L81">
            <v>100</v>
          </cell>
          <cell r="M81">
            <v>102.64971734177844</v>
          </cell>
          <cell r="N81">
            <v>129.23878674339258</v>
          </cell>
          <cell r="O81">
            <v>127.20852686335324</v>
          </cell>
          <cell r="P81">
            <v>140.81426085967789</v>
          </cell>
          <cell r="Q81">
            <v>100.64086840484939</v>
          </cell>
          <cell r="R81">
            <v>80.61906241629957</v>
          </cell>
          <cell r="S81">
            <v>86.894295424891894</v>
          </cell>
          <cell r="T81">
            <v>70.806811852404138</v>
          </cell>
          <cell r="U81">
            <v>66.165572458627906</v>
          </cell>
          <cell r="V81">
            <v>109.83390748721618</v>
          </cell>
          <cell r="W81">
            <v>100.40914107097048</v>
          </cell>
        </row>
        <row r="82">
          <cell r="B82" t="str">
            <v>Länder</v>
          </cell>
          <cell r="C82">
            <v>130.48927713507098</v>
          </cell>
          <cell r="D82">
            <v>169.56682101898832</v>
          </cell>
          <cell r="E82">
            <v>138.38067712665222</v>
          </cell>
          <cell r="F82">
            <v>130.26479392023566</v>
          </cell>
          <cell r="G82">
            <v>139.85308128040427</v>
          </cell>
          <cell r="H82">
            <v>162.42043199327716</v>
          </cell>
          <cell r="I82">
            <v>144.88960164545145</v>
          </cell>
          <cell r="J82">
            <v>139.64197338196217</v>
          </cell>
          <cell r="K82">
            <v>103.27421908772487</v>
          </cell>
          <cell r="L82">
            <v>100</v>
          </cell>
          <cell r="M82">
            <v>84.785564499035502</v>
          </cell>
          <cell r="N82">
            <v>125.78437518434733</v>
          </cell>
          <cell r="O82">
            <v>224.55286946712104</v>
          </cell>
          <cell r="P82">
            <v>248.57017935518346</v>
          </cell>
          <cell r="Q82">
            <v>100.85505527286698</v>
          </cell>
          <cell r="R82">
            <v>58.211890613118186</v>
          </cell>
          <cell r="S82">
            <v>96.330728219135082</v>
          </cell>
          <cell r="T82">
            <v>67.516997542867401</v>
          </cell>
          <cell r="U82">
            <v>66.139340379094463</v>
          </cell>
          <cell r="V82">
            <v>109.89691560006341</v>
          </cell>
          <cell r="W82">
            <v>108.63929782298025</v>
          </cell>
        </row>
        <row r="83">
          <cell r="B83" t="str">
            <v>Kommunen</v>
          </cell>
          <cell r="C83">
            <v>90.452439913631039</v>
          </cell>
          <cell r="D83">
            <v>121.05826086274114</v>
          </cell>
          <cell r="E83">
            <v>93.005845557860468</v>
          </cell>
          <cell r="F83">
            <v>71.837305872211502</v>
          </cell>
          <cell r="G83">
            <v>80.044627889298354</v>
          </cell>
          <cell r="H83" t="str">
            <v>.</v>
          </cell>
          <cell r="I83">
            <v>69.465986253004203</v>
          </cell>
          <cell r="J83">
            <v>90.259734499939441</v>
          </cell>
          <cell r="K83">
            <v>94.754571567083175</v>
          </cell>
          <cell r="L83">
            <v>100</v>
          </cell>
          <cell r="M83">
            <v>108.00378622820472</v>
          </cell>
          <cell r="N83">
            <v>140.39622230569694</v>
          </cell>
          <cell r="O83" t="str">
            <v>.</v>
          </cell>
          <cell r="P83" t="str">
            <v>.</v>
          </cell>
          <cell r="Q83">
            <v>93.999232670439653</v>
          </cell>
          <cell r="R83">
            <v>97.135237413702399</v>
          </cell>
          <cell r="S83">
            <v>91.026362741750816</v>
          </cell>
          <cell r="T83">
            <v>74.176795814107592</v>
          </cell>
          <cell r="U83">
            <v>63.544957243562635</v>
          </cell>
          <cell r="V83">
            <v>98.577983775438582</v>
          </cell>
          <cell r="W83">
            <v>94.083703976867625</v>
          </cell>
        </row>
        <row r="85">
          <cell r="A85" t="str">
            <v>bereinigte Einnahmen insg</v>
          </cell>
          <cell r="B85" t="str">
            <v>zusammen</v>
          </cell>
          <cell r="C85">
            <v>99.945506658255454</v>
          </cell>
          <cell r="D85">
            <v>99.639947036267685</v>
          </cell>
          <cell r="E85">
            <v>94.346640073963783</v>
          </cell>
          <cell r="F85">
            <v>97.222733333981949</v>
          </cell>
          <cell r="G85">
            <v>91.80164279726813</v>
          </cell>
          <cell r="H85">
            <v>121.33838832522375</v>
          </cell>
          <cell r="I85">
            <v>102.02585317630705</v>
          </cell>
          <cell r="J85">
            <v>96.244894529379394</v>
          </cell>
          <cell r="K85">
            <v>101.11928988833748</v>
          </cell>
          <cell r="L85">
            <v>100</v>
          </cell>
          <cell r="M85">
            <v>93.813254217589758</v>
          </cell>
          <cell r="N85">
            <v>95.200328629566656</v>
          </cell>
          <cell r="O85">
            <v>138.261886864464</v>
          </cell>
          <cell r="P85">
            <v>163.90261900476349</v>
          </cell>
          <cell r="Q85">
            <v>104.82566577960168</v>
          </cell>
          <cell r="R85">
            <v>94.797332376980947</v>
          </cell>
          <cell r="S85">
            <v>102.07031948080227</v>
          </cell>
          <cell r="T85">
            <v>88.719971994236744</v>
          </cell>
          <cell r="U85">
            <v>102.76769037761304</v>
          </cell>
          <cell r="V85">
            <v>101.56694797130785</v>
          </cell>
          <cell r="W85">
            <v>100.21946974583523</v>
          </cell>
        </row>
        <row r="86">
          <cell r="B86" t="str">
            <v>Länder</v>
          </cell>
          <cell r="C86">
            <v>108.31411060856695</v>
          </cell>
          <cell r="D86">
            <v>111.41547281185251</v>
          </cell>
          <cell r="E86">
            <v>98.691384371227187</v>
          </cell>
          <cell r="F86">
            <v>102.76334131624981</v>
          </cell>
          <cell r="G86">
            <v>100.47480646465392</v>
          </cell>
          <cell r="H86">
            <v>174.85759271957474</v>
          </cell>
          <cell r="I86">
            <v>119.79306204707092</v>
          </cell>
          <cell r="J86">
            <v>103.31020403409379</v>
          </cell>
          <cell r="K86">
            <v>103.92660145270962</v>
          </cell>
          <cell r="L86">
            <v>100</v>
          </cell>
          <cell r="M86">
            <v>94.624519299293851</v>
          </cell>
          <cell r="N86">
            <v>90.945958746063354</v>
          </cell>
          <cell r="O86">
            <v>199.24560590987056</v>
          </cell>
          <cell r="P86">
            <v>236.19579751455157</v>
          </cell>
          <cell r="Q86">
            <v>99.141012402843913</v>
          </cell>
          <cell r="R86">
            <v>96.317899943821232</v>
          </cell>
          <cell r="S86">
            <v>93.439257169085693</v>
          </cell>
          <cell r="T86">
            <v>94.893723360000422</v>
          </cell>
          <cell r="U86">
            <v>114.45231118671748</v>
          </cell>
          <cell r="V86">
            <v>105.5489734122107</v>
          </cell>
          <cell r="W86">
            <v>103.5991645214031</v>
          </cell>
        </row>
        <row r="87">
          <cell r="B87" t="str">
            <v>Kommunen</v>
          </cell>
          <cell r="C87">
            <v>103.84152554931352</v>
          </cell>
          <cell r="D87">
            <v>97.067954659728088</v>
          </cell>
          <cell r="E87">
            <v>98.731240926871337</v>
          </cell>
          <cell r="F87">
            <v>90.950411351833495</v>
          </cell>
          <cell r="G87">
            <v>90.880133233405118</v>
          </cell>
          <cell r="H87" t="str">
            <v>.</v>
          </cell>
          <cell r="I87">
            <v>74.568908606277503</v>
          </cell>
          <cell r="J87">
            <v>96.890150932849963</v>
          </cell>
          <cell r="K87">
            <v>94.754571567083175</v>
          </cell>
          <cell r="L87">
            <v>100</v>
          </cell>
          <cell r="M87">
            <v>109.81886406722971</v>
          </cell>
          <cell r="N87">
            <v>94.455801672025544</v>
          </cell>
          <cell r="O87" t="str">
            <v>.</v>
          </cell>
          <cell r="P87" t="str">
            <v>.</v>
          </cell>
          <cell r="Q87">
            <v>108.87122282148638</v>
          </cell>
          <cell r="R87">
            <v>95.630869130342944</v>
          </cell>
          <cell r="S87">
            <v>114.6752426670524</v>
          </cell>
          <cell r="T87">
            <v>89.311002306421329</v>
          </cell>
          <cell r="U87">
            <v>75.012159516339764</v>
          </cell>
          <cell r="V87">
            <v>101.29513690431182</v>
          </cell>
          <cell r="W87">
            <v>95.07289352590395</v>
          </cell>
        </row>
        <row r="88">
          <cell r="A88" t="str">
            <v>bereinigte Einnahmen laufende Rechnung</v>
          </cell>
          <cell r="B88" t="str">
            <v>zusammen</v>
          </cell>
          <cell r="C88">
            <v>98.180225512148837</v>
          </cell>
          <cell r="D88">
            <v>95.547337001400038</v>
          </cell>
          <cell r="E88">
            <v>92.725260988924532</v>
          </cell>
          <cell r="F88">
            <v>95.950841687562473</v>
          </cell>
          <cell r="G88">
            <v>91.194410756727791</v>
          </cell>
          <cell r="H88">
            <v>122.07684601354009</v>
          </cell>
          <cell r="I88">
            <v>100.85775477239099</v>
          </cell>
          <cell r="J88">
            <v>94.506093116135119</v>
          </cell>
          <cell r="K88">
            <v>101.15802515788548</v>
          </cell>
          <cell r="L88">
            <v>100</v>
          </cell>
          <cell r="M88">
            <v>94.155538870389762</v>
          </cell>
          <cell r="N88">
            <v>95.175700498092212</v>
          </cell>
          <cell r="O88">
            <v>139.45465477275332</v>
          </cell>
          <cell r="P88">
            <v>167.19332135101919</v>
          </cell>
          <cell r="Q88">
            <v>104.29327070773917</v>
          </cell>
          <cell r="R88">
            <v>94.959255238956686</v>
          </cell>
          <cell r="S88">
            <v>102.4087221804848</v>
          </cell>
          <cell r="T88">
            <v>88.749521466356072</v>
          </cell>
          <cell r="U88">
            <v>105.55378849185611</v>
          </cell>
          <cell r="V88">
            <v>95.631376233740355</v>
          </cell>
          <cell r="W88">
            <v>99.991363134659466</v>
          </cell>
        </row>
        <row r="89">
          <cell r="B89" t="str">
            <v>Länder</v>
          </cell>
          <cell r="C89">
            <v>106.65404302395036</v>
          </cell>
          <cell r="D89">
            <v>108.09183421155527</v>
          </cell>
          <cell r="E89">
            <v>97.099648360019316</v>
          </cell>
          <cell r="F89">
            <v>102.05272692360094</v>
          </cell>
          <cell r="G89">
            <v>99.491903231731953</v>
          </cell>
          <cell r="H89">
            <v>176.18762781408822</v>
          </cell>
          <cell r="I89">
            <v>118.8877740389255</v>
          </cell>
          <cell r="J89">
            <v>101.73580084664387</v>
          </cell>
          <cell r="K89">
            <v>103.99636749172502</v>
          </cell>
          <cell r="L89">
            <v>100</v>
          </cell>
          <cell r="M89">
            <v>96.110377303591818</v>
          </cell>
          <cell r="N89">
            <v>91.021332153438166</v>
          </cell>
          <cell r="O89">
            <v>201.26766052889434</v>
          </cell>
          <cell r="P89">
            <v>241.30234234943981</v>
          </cell>
          <cell r="Q89">
            <v>97.510161897631306</v>
          </cell>
          <cell r="R89">
            <v>96.567744992437426</v>
          </cell>
          <cell r="S89">
            <v>93.38852848046561</v>
          </cell>
          <cell r="T89">
            <v>95.460879252512882</v>
          </cell>
          <cell r="U89">
            <v>117.75435475358127</v>
          </cell>
          <cell r="V89">
            <v>97.021280388618919</v>
          </cell>
          <cell r="W89">
            <v>103.4213913549404</v>
          </cell>
        </row>
        <row r="90">
          <cell r="B90" t="str">
            <v>Kommunen</v>
          </cell>
          <cell r="C90">
            <v>101.86541334003782</v>
          </cell>
          <cell r="D90">
            <v>87.756264115852531</v>
          </cell>
          <cell r="E90">
            <v>94.419151211730494</v>
          </cell>
          <cell r="F90">
            <v>86.189236026955257</v>
          </cell>
          <cell r="G90">
            <v>87.228083710410417</v>
          </cell>
          <cell r="H90" t="str">
            <v>.</v>
          </cell>
          <cell r="I90">
            <v>71.14620270034294</v>
          </cell>
          <cell r="J90">
            <v>92.442902099214237</v>
          </cell>
          <cell r="K90">
            <v>94.754571567083161</v>
          </cell>
          <cell r="L90">
            <v>100</v>
          </cell>
          <cell r="M90">
            <v>111.22838922281613</v>
          </cell>
          <cell r="N90">
            <v>91.256169800349781</v>
          </cell>
          <cell r="O90" t="str">
            <v>.</v>
          </cell>
          <cell r="P90" t="str">
            <v>.</v>
          </cell>
          <cell r="Q90">
            <v>111.28872371750056</v>
          </cell>
          <cell r="R90">
            <v>97.29486727482076</v>
          </cell>
          <cell r="S90">
            <v>114.08704207533451</v>
          </cell>
          <cell r="T90">
            <v>89.696171659032345</v>
          </cell>
          <cell r="U90">
            <v>76.886089160017562</v>
          </cell>
          <cell r="V90">
            <v>103.01244321574583</v>
          </cell>
          <cell r="W90">
            <v>94.409689635314237</v>
          </cell>
        </row>
        <row r="91">
          <cell r="A91" t="str">
            <v>Steuern/steuerähnliche Abgaben</v>
          </cell>
          <cell r="B91" t="str">
            <v>zusammen</v>
          </cell>
          <cell r="C91">
            <v>89.710872852494489</v>
          </cell>
          <cell r="D91">
            <v>84.817014137570524</v>
          </cell>
          <cell r="E91">
            <v>85.697669644119443</v>
          </cell>
          <cell r="F91">
            <v>85.566889221163308</v>
          </cell>
          <cell r="G91">
            <v>84.532369000698793</v>
          </cell>
          <cell r="H91">
            <v>118.21144929827683</v>
          </cell>
          <cell r="I91">
            <v>93.563451733422696</v>
          </cell>
          <cell r="J91">
            <v>86.185391134268897</v>
          </cell>
          <cell r="K91">
            <v>100.95526853953804</v>
          </cell>
          <cell r="L91">
            <v>100</v>
          </cell>
          <cell r="M91">
            <v>100.49077172027438</v>
          </cell>
          <cell r="N91">
            <v>100.20292350698156</v>
          </cell>
          <cell r="O91">
            <v>124.72001269352486</v>
          </cell>
          <cell r="P91">
            <v>140.13332412837212</v>
          </cell>
          <cell r="Q91">
            <v>102.95360795566913</v>
          </cell>
          <cell r="R91">
            <v>95.690540838372243</v>
          </cell>
          <cell r="S91">
            <v>98.648836628567906</v>
          </cell>
          <cell r="T91">
            <v>90.637053481309977</v>
          </cell>
          <cell r="U91">
            <v>97.393787987020914</v>
          </cell>
          <cell r="V91">
            <v>93.498672223042107</v>
          </cell>
          <cell r="W91">
            <v>98.752948084313331</v>
          </cell>
        </row>
        <row r="92">
          <cell r="B92" t="str">
            <v>Länder</v>
          </cell>
          <cell r="C92">
            <v>98.657258215296224</v>
          </cell>
          <cell r="D92">
            <v>95.099559690822488</v>
          </cell>
          <cell r="E92">
            <v>92.054939529159611</v>
          </cell>
          <cell r="F92">
            <v>93.58510247322873</v>
          </cell>
          <cell r="G92">
            <v>93.719007049454063</v>
          </cell>
          <cell r="H92">
            <v>165.9690832369721</v>
          </cell>
          <cell r="I92">
            <v>110.84501834620785</v>
          </cell>
          <cell r="J92">
            <v>94.344339531808927</v>
          </cell>
          <cell r="K92">
            <v>103.46036104904668</v>
          </cell>
          <cell r="L92">
            <v>100</v>
          </cell>
          <cell r="M92">
            <v>95.951856725180733</v>
          </cell>
          <cell r="N92">
            <v>95.990604883475356</v>
          </cell>
          <cell r="O92">
            <v>175.10711771934584</v>
          </cell>
          <cell r="P92">
            <v>196.74743414954824</v>
          </cell>
          <cell r="Q92">
            <v>94.75229515924994</v>
          </cell>
          <cell r="R92">
            <v>98.815341906499782</v>
          </cell>
          <cell r="S92">
            <v>96.89307545682837</v>
          </cell>
          <cell r="T92">
            <v>93.333299137480225</v>
          </cell>
          <cell r="U92">
            <v>106.1971638738342</v>
          </cell>
          <cell r="V92">
            <v>94.991776284335685</v>
          </cell>
          <cell r="W92">
            <v>102.10110559526184</v>
          </cell>
        </row>
        <row r="93">
          <cell r="B93" t="str">
            <v>Kommunen</v>
          </cell>
          <cell r="C93">
            <v>67.56645127006756</v>
          </cell>
          <cell r="D93">
            <v>59.365279784780398</v>
          </cell>
          <cell r="E93">
            <v>69.961921770689088</v>
          </cell>
          <cell r="F93">
            <v>65.719913331905133</v>
          </cell>
          <cell r="G93">
            <v>61.793265147353168</v>
          </cell>
          <cell r="H93" t="str">
            <v>.</v>
          </cell>
          <cell r="I93">
            <v>50.787483433476808</v>
          </cell>
          <cell r="J93">
            <v>65.990062444804678</v>
          </cell>
          <cell r="K93">
            <v>94.754571567083161</v>
          </cell>
          <cell r="L93">
            <v>100</v>
          </cell>
          <cell r="M93">
            <v>111.72566079581881</v>
          </cell>
          <cell r="N93">
            <v>110.62940925018199</v>
          </cell>
          <cell r="O93" t="str">
            <v>.</v>
          </cell>
          <cell r="P93" t="str">
            <v>.</v>
          </cell>
          <cell r="Q93">
            <v>123.25379856095981</v>
          </cell>
          <cell r="R93">
            <v>87.955918484460554</v>
          </cell>
          <cell r="S93">
            <v>102.99476115655844</v>
          </cell>
          <cell r="T93">
            <v>83.963207220642886</v>
          </cell>
          <cell r="U93">
            <v>75.603348711206735</v>
          </cell>
          <cell r="V93">
            <v>89.802886220217388</v>
          </cell>
          <cell r="W93">
            <v>90.465465660954607</v>
          </cell>
        </row>
        <row r="94">
          <cell r="A94" t="str">
            <v>Zuweisungen vom öffentl. Gesamthaushalt, laufende Rechnung</v>
          </cell>
          <cell r="B94" t="str">
            <v>zusammen</v>
          </cell>
          <cell r="C94">
            <v>129.75099768765816</v>
          </cell>
          <cell r="D94">
            <v>128.84528533424745</v>
          </cell>
          <cell r="E94">
            <v>121.24912048293011</v>
          </cell>
          <cell r="F94">
            <v>115.3732526274859</v>
          </cell>
          <cell r="G94">
            <v>106.68782145376845</v>
          </cell>
          <cell r="H94">
            <v>65.43938203010326</v>
          </cell>
          <cell r="I94">
            <v>107.81315426530911</v>
          </cell>
          <cell r="J94">
            <v>120.49719719997253</v>
          </cell>
          <cell r="K94">
            <v>98.187147518415259</v>
          </cell>
          <cell r="L94">
            <v>100</v>
          </cell>
          <cell r="M94">
            <v>103.06268810057983</v>
          </cell>
          <cell r="N94">
            <v>73.910417442596113</v>
          </cell>
          <cell r="O94">
            <v>86.171031395637343</v>
          </cell>
          <cell r="P94">
            <v>57.385412383410539</v>
          </cell>
          <cell r="Q94">
            <v>106.53511837414105</v>
          </cell>
          <cell r="R94">
            <v>107.12647489116679</v>
          </cell>
          <cell r="S94">
            <v>112.44561113114236</v>
          </cell>
          <cell r="T94">
            <v>105.92287722210783</v>
          </cell>
          <cell r="U94">
            <v>115.16664303400412</v>
          </cell>
          <cell r="V94">
            <v>113.42014422748264</v>
          </cell>
          <cell r="W94">
            <v>101.51365407097666</v>
          </cell>
        </row>
        <row r="95">
          <cell r="B95" t="str">
            <v>Länder</v>
          </cell>
          <cell r="C95">
            <v>120.97119561760348</v>
          </cell>
          <cell r="D95">
            <v>151.81401904507567</v>
          </cell>
          <cell r="E95">
            <v>150.26947595278421</v>
          </cell>
          <cell r="F95">
            <v>142.65223315307344</v>
          </cell>
          <cell r="G95">
            <v>131.32186435981504</v>
          </cell>
          <cell r="H95">
            <v>188.25171740139899</v>
          </cell>
          <cell r="I95">
            <v>151.08810929408625</v>
          </cell>
          <cell r="J95">
            <v>139.96366188299373</v>
          </cell>
          <cell r="K95">
            <v>104.62918067711036</v>
          </cell>
          <cell r="L95">
            <v>100</v>
          </cell>
          <cell r="M95">
            <v>107.87609105132378</v>
          </cell>
          <cell r="N95">
            <v>49.357597467545602</v>
          </cell>
          <cell r="O95">
            <v>247.8911650329502</v>
          </cell>
          <cell r="P95">
            <v>165.08258635442218</v>
          </cell>
          <cell r="Q95">
            <v>99.869120152544525</v>
          </cell>
          <cell r="R95">
            <v>105.14934897518408</v>
          </cell>
          <cell r="S95">
            <v>116.8378260999303</v>
          </cell>
          <cell r="T95">
            <v>95.671706855289614</v>
          </cell>
          <cell r="U95">
            <v>167.36562270531928</v>
          </cell>
          <cell r="V95">
            <v>89.185912805356637</v>
          </cell>
          <cell r="W95">
            <v>109.8977713879744</v>
          </cell>
        </row>
        <row r="96">
          <cell r="B96" t="str">
            <v>Kommunen</v>
          </cell>
          <cell r="C96">
            <v>134.42923151550602</v>
          </cell>
          <cell r="D96">
            <v>116.60661455654066</v>
          </cell>
          <cell r="E96">
            <v>105.78590074608722</v>
          </cell>
          <cell r="F96">
            <v>100.83790792771478</v>
          </cell>
          <cell r="G96">
            <v>93.561806548171987</v>
          </cell>
          <cell r="H96" t="str">
            <v>.</v>
          </cell>
          <cell r="I96">
            <v>84.754507054488499</v>
          </cell>
          <cell r="J96">
            <v>110.12467708367907</v>
          </cell>
          <cell r="K96">
            <v>94.754571567083175</v>
          </cell>
          <cell r="L96">
            <v>100</v>
          </cell>
          <cell r="M96">
            <v>100.49791222846349</v>
          </cell>
          <cell r="N96">
            <v>86.993153483777249</v>
          </cell>
          <cell r="O96" t="str">
            <v>.</v>
          </cell>
          <cell r="P96" t="str">
            <v>.</v>
          </cell>
          <cell r="Q96">
            <v>110.08703197399426</v>
          </cell>
          <cell r="R96">
            <v>108.1799675859067</v>
          </cell>
          <cell r="S96">
            <v>110.10526125967471</v>
          </cell>
          <cell r="T96">
            <v>111.3851156191042</v>
          </cell>
          <cell r="U96">
            <v>87.352914372582035</v>
          </cell>
          <cell r="V96">
            <v>126.3331233956085</v>
          </cell>
          <cell r="W96">
            <v>97.046257091402111</v>
          </cell>
        </row>
        <row r="97">
          <cell r="A97" t="str">
            <v>bereinigte Einnahmen Kapitalrechnung</v>
          </cell>
          <cell r="B97" t="str">
            <v>zusammen</v>
          </cell>
          <cell r="C97">
            <v>146.0513454802267</v>
          </cell>
          <cell r="D97">
            <v>206.53125953057474</v>
          </cell>
          <cell r="E97">
            <v>136.69402645431961</v>
          </cell>
          <cell r="F97">
            <v>130.44216207946226</v>
          </cell>
          <cell r="G97">
            <v>107.6614069206418</v>
          </cell>
          <cell r="H97">
            <v>102.05125594438209</v>
          </cell>
          <cell r="I97">
            <v>132.53439673489945</v>
          </cell>
          <cell r="J97">
            <v>141.6591323006669</v>
          </cell>
          <cell r="K97">
            <v>100.1075971625385</v>
          </cell>
          <cell r="L97">
            <v>100</v>
          </cell>
          <cell r="M97">
            <v>84.873419864268968</v>
          </cell>
          <cell r="N97">
            <v>95.843569318309946</v>
          </cell>
          <cell r="O97">
            <v>107.10902203446213</v>
          </cell>
          <cell r="P97">
            <v>77.95563411673335</v>
          </cell>
          <cell r="Q97">
            <v>118.73082838049488</v>
          </cell>
          <cell r="R97">
            <v>90.568210351680634</v>
          </cell>
          <cell r="S97">
            <v>93.231874475656753</v>
          </cell>
          <cell r="T97">
            <v>87.948195100899724</v>
          </cell>
          <cell r="U97">
            <v>30.000023379750644</v>
          </cell>
          <cell r="V97">
            <v>256.59297000304622</v>
          </cell>
          <cell r="W97">
            <v>106.17718740021007</v>
          </cell>
        </row>
        <row r="98">
          <cell r="B98" t="str">
            <v>Länder</v>
          </cell>
          <cell r="C98">
            <v>149.96782557272402</v>
          </cell>
          <cell r="D98">
            <v>194.81080935330164</v>
          </cell>
          <cell r="E98">
            <v>138.63055234452995</v>
          </cell>
          <cell r="F98">
            <v>120.59377764011781</v>
          </cell>
          <cell r="G98">
            <v>125.13739941019143</v>
          </cell>
          <cell r="H98">
            <v>141.48491365965219</v>
          </cell>
          <cell r="I98">
            <v>142.50816654112441</v>
          </cell>
          <cell r="J98">
            <v>142.81446411146038</v>
          </cell>
          <cell r="K98">
            <v>102.17606145647436</v>
          </cell>
          <cell r="L98">
            <v>100</v>
          </cell>
          <cell r="M98">
            <v>57.341997574412929</v>
          </cell>
          <cell r="N98">
            <v>89.054721030344979</v>
          </cell>
          <cell r="O98">
            <v>148.50906510678794</v>
          </cell>
          <cell r="P98">
            <v>108.06453046541442</v>
          </cell>
          <cell r="Q98">
            <v>140.06162474584474</v>
          </cell>
          <cell r="R98">
            <v>90.048893466793317</v>
          </cell>
          <cell r="S98">
            <v>94.712120006639537</v>
          </cell>
          <cell r="T98">
            <v>80.662887154369386</v>
          </cell>
          <cell r="U98">
            <v>31.598828106906669</v>
          </cell>
          <cell r="V98">
            <v>319.52224642721313</v>
          </cell>
          <cell r="W98">
            <v>108.05977375968484</v>
          </cell>
        </row>
        <row r="99">
          <cell r="B99" t="str">
            <v>Kommunen</v>
          </cell>
          <cell r="C99">
            <v>134.94034435388801</v>
          </cell>
          <cell r="D99">
            <v>243.60952027982887</v>
          </cell>
          <cell r="E99">
            <v>166.59221364429976</v>
          </cell>
          <cell r="F99">
            <v>165.87881269978655</v>
          </cell>
          <cell r="G99">
            <v>148.35380595696648</v>
          </cell>
          <cell r="H99" t="str">
            <v>.</v>
          </cell>
          <cell r="I99">
            <v>128.43331483299735</v>
          </cell>
          <cell r="J99">
            <v>166.87817337758077</v>
          </cell>
          <cell r="K99">
            <v>94.754571567083161</v>
          </cell>
          <cell r="L99">
            <v>100</v>
          </cell>
          <cell r="M99">
            <v>87.636638175239938</v>
          </cell>
          <cell r="N99">
            <v>144.80960817730428</v>
          </cell>
          <cell r="O99" t="str">
            <v>.</v>
          </cell>
          <cell r="P99" t="str">
            <v>.</v>
          </cell>
          <cell r="Q99">
            <v>70.82610474967457</v>
          </cell>
          <cell r="R99">
            <v>69.443906394440333</v>
          </cell>
          <cell r="S99">
            <v>123.93197593185172</v>
          </cell>
          <cell r="T99">
            <v>83.249447780468486</v>
          </cell>
          <cell r="U99">
            <v>45.521426061169315</v>
          </cell>
          <cell r="V99">
            <v>74.269243556476923</v>
          </cell>
          <cell r="W99">
            <v>105.50998182844418</v>
          </cell>
        </row>
        <row r="102">
          <cell r="C102">
            <v>23.138123130802526</v>
          </cell>
          <cell r="D102">
            <v>24.277894869235972</v>
          </cell>
          <cell r="E102">
            <v>21.310277071013818</v>
          </cell>
          <cell r="F102">
            <v>23.536246006896139</v>
          </cell>
          <cell r="G102">
            <v>22.053131062457158</v>
          </cell>
          <cell r="H102">
            <v>21.03286830360048</v>
          </cell>
          <cell r="I102">
            <v>22.114864442332035</v>
          </cell>
          <cell r="J102">
            <v>22.562616520849897</v>
          </cell>
          <cell r="K102">
            <v>17.529817872437611</v>
          </cell>
          <cell r="L102">
            <v>17.334363399473908</v>
          </cell>
          <cell r="M102">
            <v>14.950287192174599</v>
          </cell>
          <cell r="N102">
            <v>14.759353293141023</v>
          </cell>
          <cell r="O102">
            <v>22.482979564391663</v>
          </cell>
          <cell r="P102">
            <v>17.561671138634932</v>
          </cell>
          <cell r="Q102">
            <v>17.024082451085523</v>
          </cell>
          <cell r="R102">
            <v>18.14813296181369</v>
          </cell>
          <cell r="S102">
            <v>19.753945970212289</v>
          </cell>
          <cell r="T102">
            <v>18.457891221847412</v>
          </cell>
          <cell r="U102">
            <v>20.244890206308771</v>
          </cell>
          <cell r="V102">
            <v>23.028746782940797</v>
          </cell>
          <cell r="W102">
            <v>18.069222231935274</v>
          </cell>
        </row>
        <row r="105">
          <cell r="C105">
            <v>3.5266700017185038</v>
          </cell>
          <cell r="D105">
            <v>4.4873754085444322</v>
          </cell>
          <cell r="E105">
            <v>3.4597473922146667</v>
          </cell>
          <cell r="F105">
            <v>3.1578225194289051</v>
          </cell>
          <cell r="G105">
            <v>3.4261895335379418</v>
          </cell>
          <cell r="H105">
            <v>2.2414461136594523</v>
          </cell>
          <cell r="I105">
            <v>3.1655373191708969</v>
          </cell>
          <cell r="J105">
            <v>3.5479111917689488</v>
          </cell>
          <cell r="K105">
            <v>2.4454077884366696</v>
          </cell>
          <cell r="L105">
            <v>2.4568104683715357</v>
          </cell>
          <cell r="M105">
            <v>2.3566294434628778</v>
          </cell>
          <cell r="N105">
            <v>2.8116300932628775</v>
          </cell>
          <cell r="O105">
            <v>2.785055496231541</v>
          </cell>
          <cell r="P105">
            <v>2.2186938544425505</v>
          </cell>
          <cell r="Q105">
            <v>2.2908380882018795</v>
          </cell>
          <cell r="R105">
            <v>2.2584886694564705</v>
          </cell>
          <cell r="S105">
            <v>2.3466428826740278</v>
          </cell>
          <cell r="T105">
            <v>2.113354426850143</v>
          </cell>
          <cell r="U105">
            <v>1.98339897241561</v>
          </cell>
          <cell r="V105">
            <v>3.4178358900149566</v>
          </cell>
          <cell r="W105">
            <v>2.569495878906578</v>
          </cell>
        </row>
        <row r="120">
          <cell r="A120" t="str">
            <v>Länder</v>
          </cell>
          <cell r="C120">
            <v>71.317050810219484</v>
          </cell>
          <cell r="D120">
            <v>55.266034061644362</v>
          </cell>
          <cell r="E120">
            <v>56.007880847667188</v>
          </cell>
          <cell r="F120">
            <v>55.667075460213368</v>
          </cell>
          <cell r="G120">
            <v>52.23505136421921</v>
          </cell>
          <cell r="H120">
            <v>99.526624397600472</v>
          </cell>
          <cell r="I120">
            <v>67.834281721579544</v>
          </cell>
          <cell r="J120">
            <v>58.347587146185354</v>
          </cell>
          <cell r="K120">
            <v>99.97516942155724</v>
          </cell>
          <cell r="L120">
            <v>100</v>
          </cell>
          <cell r="M120">
            <v>106.1461117360579</v>
          </cell>
          <cell r="N120">
            <v>119.31187260600107</v>
          </cell>
          <cell r="O120">
            <v>94.850855488532517</v>
          </cell>
          <cell r="P120">
            <v>161.5870375967643</v>
          </cell>
          <cell r="Q120">
            <v>109.82363916655873</v>
          </cell>
          <cell r="R120">
            <v>83.582480052236448</v>
          </cell>
          <cell r="S120">
            <v>87.184071322864298</v>
          </cell>
          <cell r="T120">
            <v>86.517692831489114</v>
          </cell>
          <cell r="U120">
            <v>66.099598298606779</v>
          </cell>
          <cell r="V120">
            <v>83.671458453303089</v>
          </cell>
          <cell r="W120">
            <v>93.768238236864093</v>
          </cell>
        </row>
        <row r="121">
          <cell r="A121" t="str">
            <v>Gemeinden</v>
          </cell>
          <cell r="C121">
            <v>65.920980808393693</v>
          </cell>
          <cell r="D121">
            <v>60.296453931392882</v>
          </cell>
          <cell r="E121">
            <v>59.697683735070939</v>
          </cell>
          <cell r="F121">
            <v>61.087682383035215</v>
          </cell>
          <cell r="G121">
            <v>57.882898385805106</v>
          </cell>
          <cell r="H121">
            <v>90.766371273499161</v>
          </cell>
          <cell r="I121">
            <v>67.843991562928593</v>
          </cell>
          <cell r="J121">
            <v>60.982472442099208</v>
          </cell>
          <cell r="K121">
            <v>99.515656613390149</v>
          </cell>
          <cell r="L121">
            <v>100</v>
          </cell>
          <cell r="M121">
            <v>105.39475121825464</v>
          </cell>
          <cell r="N121">
            <v>112.73362668893357</v>
          </cell>
          <cell r="O121">
            <v>91.305002513764848</v>
          </cell>
          <cell r="P121">
            <v>144.86639067570471</v>
          </cell>
          <cell r="Q121">
            <v>115.09211993032299</v>
          </cell>
          <cell r="R121">
            <v>80.597189042406072</v>
          </cell>
          <cell r="S121">
            <v>88.315748551977407</v>
          </cell>
          <cell r="T121">
            <v>107.0309854706115</v>
          </cell>
          <cell r="U121">
            <v>67.94921552292972</v>
          </cell>
          <cell r="V121">
            <v>88.258066771291155</v>
          </cell>
          <cell r="W121">
            <v>93.770756105730314</v>
          </cell>
        </row>
        <row r="122">
          <cell r="A122" t="str">
            <v>zusammen</v>
          </cell>
          <cell r="C122">
            <v>69.207381091063951</v>
          </cell>
          <cell r="D122">
            <v>57.232747701433304</v>
          </cell>
          <cell r="E122">
            <v>57.450461358775165</v>
          </cell>
          <cell r="F122">
            <v>57.786338234909159</v>
          </cell>
          <cell r="G122">
            <v>54.443156862448646</v>
          </cell>
          <cell r="H122">
            <v>96.101679809816957</v>
          </cell>
          <cell r="I122">
            <v>67.838077921084917</v>
          </cell>
          <cell r="J122">
            <v>59.377732737394659</v>
          </cell>
          <cell r="K122">
            <v>99.795516404337974</v>
          </cell>
          <cell r="L122">
            <v>100</v>
          </cell>
          <cell r="M122">
            <v>105.85235673806079</v>
          </cell>
          <cell r="N122">
            <v>116.74001452934523</v>
          </cell>
          <cell r="O122">
            <v>93.464554227260194</v>
          </cell>
          <cell r="P122">
            <v>155.04986471314433</v>
          </cell>
          <cell r="Q122">
            <v>111.88342607249324</v>
          </cell>
          <cell r="R122">
            <v>82.415338402077083</v>
          </cell>
          <cell r="S122">
            <v>87.626516506360787</v>
          </cell>
          <cell r="T122">
            <v>94.537654082230787</v>
          </cell>
          <cell r="U122">
            <v>66.822732255145951</v>
          </cell>
          <cell r="V122">
            <v>85.464657703648669</v>
          </cell>
          <cell r="W122">
            <v>93.769222633230683</v>
          </cell>
        </row>
      </sheetData>
      <sheetData sheetId="64">
        <row r="48">
          <cell r="A48" t="str">
            <v>Ohne Hauptschulabschluss</v>
          </cell>
        </row>
        <row r="49">
          <cell r="A49" t="str">
            <v>2017/18</v>
          </cell>
          <cell r="B49">
            <v>7.5002303510550083</v>
          </cell>
          <cell r="C49">
            <v>8.818967427431863</v>
          </cell>
          <cell r="D49">
            <v>8.5789576420066371</v>
          </cell>
          <cell r="E49">
            <v>11.077943615257048</v>
          </cell>
          <cell r="F49">
            <v>9.2281401310168043</v>
          </cell>
          <cell r="G49">
            <v>9.564964070693339</v>
          </cell>
          <cell r="H49">
            <v>9.0837747694722388</v>
          </cell>
          <cell r="I49">
            <v>8.9374975400480192</v>
          </cell>
          <cell r="J49">
            <v>6.2648126776817641</v>
          </cell>
          <cell r="K49">
            <v>6.1148009404896078</v>
          </cell>
          <cell r="L49">
            <v>6.4061563983226586</v>
          </cell>
          <cell r="M49">
            <v>5.5248783468586291</v>
          </cell>
          <cell r="N49">
            <v>7.8925272879932828</v>
          </cell>
          <cell r="O49">
            <v>6.282237032744133</v>
          </cell>
          <cell r="P49">
            <v>4.8577835858219194</v>
          </cell>
          <cell r="Q49">
            <v>6.282302729773404</v>
          </cell>
          <cell r="R49">
            <v>6.0899163838941215</v>
          </cell>
          <cell r="S49">
            <v>6.7293881068658425</v>
          </cell>
          <cell r="T49">
            <v>7.0834683079581042</v>
          </cell>
          <cell r="U49">
            <v>8.3823127392017494</v>
          </cell>
          <cell r="V49">
            <v>6.5992504013947855</v>
          </cell>
        </row>
        <row r="50">
          <cell r="A50" t="str">
            <v>2018/19</v>
          </cell>
          <cell r="B50">
            <v>7.4674864034050605</v>
          </cell>
          <cell r="C50">
            <v>9.1712210825784233</v>
          </cell>
          <cell r="D50">
            <v>8.5355859547374386</v>
          </cell>
          <cell r="E50">
            <v>11.00446797948039</v>
          </cell>
          <cell r="F50">
            <v>8.9077470572132498</v>
          </cell>
          <cell r="G50">
            <v>8.6185975220334647</v>
          </cell>
          <cell r="H50">
            <v>8.8346847048634434</v>
          </cell>
          <cell r="I50">
            <v>8.9006255968505776</v>
          </cell>
          <cell r="J50">
            <v>6.2584593614068362</v>
          </cell>
          <cell r="K50">
            <v>6.1476288659793816</v>
          </cell>
          <cell r="L50">
            <v>5.9043053205489757</v>
          </cell>
          <cell r="M50">
            <v>5.3730883315998303</v>
          </cell>
          <cell r="N50">
            <v>9.2841847659834809</v>
          </cell>
          <cell r="O50">
            <v>5.9004524886877832</v>
          </cell>
          <cell r="P50">
            <v>5.0702067058647167</v>
          </cell>
          <cell r="Q50">
            <v>6.7648636176554966</v>
          </cell>
          <cell r="R50">
            <v>6.0378735012370743</v>
          </cell>
          <cell r="S50">
            <v>7.3426833809110095</v>
          </cell>
          <cell r="T50">
            <v>7.1928635953026188</v>
          </cell>
          <cell r="U50">
            <v>9.193781385430281</v>
          </cell>
          <cell r="V50">
            <v>6.5970457522542709</v>
          </cell>
        </row>
        <row r="51">
          <cell r="A51" t="str">
            <v>2019/20</v>
          </cell>
          <cell r="B51">
            <v>5.4698051321628398</v>
          </cell>
          <cell r="C51">
            <v>7.1640162145307134</v>
          </cell>
          <cell r="D51">
            <v>7.7756310771862029</v>
          </cell>
          <cell r="E51">
            <v>9.8516419403233879</v>
          </cell>
          <cell r="F51">
            <v>7.4421263218062306</v>
          </cell>
          <cell r="G51">
            <v>6.6271919836028248</v>
          </cell>
          <cell r="H51">
            <v>7.3232746151855181</v>
          </cell>
          <cell r="I51">
            <v>7.535900621118012</v>
          </cell>
          <cell r="J51">
            <v>5.7735874046501028</v>
          </cell>
          <cell r="K51">
            <v>5.7311722617211629</v>
          </cell>
          <cell r="L51">
            <v>5.4138529808990938</v>
          </cell>
          <cell r="M51">
            <v>4.946873367009232</v>
          </cell>
          <cell r="N51">
            <v>8.3018339633207336</v>
          </cell>
          <cell r="O51">
            <v>6.6563559574088398</v>
          </cell>
          <cell r="P51">
            <v>4.3046803922229335</v>
          </cell>
          <cell r="Q51">
            <v>8.0449344125034887</v>
          </cell>
          <cell r="R51">
            <v>5.39954280756203</v>
          </cell>
          <cell r="S51">
            <v>6.5437714468119061</v>
          </cell>
          <cell r="T51">
            <v>6.2371487320082251</v>
          </cell>
          <cell r="U51">
            <v>8.276237085372486</v>
          </cell>
          <cell r="V51">
            <v>6.0100487503066891</v>
          </cell>
        </row>
        <row r="52">
          <cell r="A52" t="str">
            <v>2020/21</v>
          </cell>
          <cell r="B52">
            <v>6.3592277427029016</v>
          </cell>
          <cell r="C52">
            <v>8.0566589222813452</v>
          </cell>
          <cell r="D52">
            <v>8.6782252050708433</v>
          </cell>
          <cell r="E52">
            <v>9.4040182340030398</v>
          </cell>
          <cell r="F52">
            <v>8.2919591394167664</v>
          </cell>
          <cell r="G52">
            <v>6.3365332826410672</v>
          </cell>
          <cell r="H52">
            <v>7.7339094159713948</v>
          </cell>
          <cell r="I52">
            <v>8.1634640669283289</v>
          </cell>
          <cell r="J52">
            <v>5.8763602268321922</v>
          </cell>
          <cell r="K52">
            <v>5.8534492413451513</v>
          </cell>
          <cell r="L52">
            <v>6.2279329160648373</v>
          </cell>
          <cell r="M52">
            <v>5.1096829904183068</v>
          </cell>
          <cell r="N52">
            <v>8.6993603411513849</v>
          </cell>
          <cell r="O52">
            <v>5.7685264314491516</v>
          </cell>
          <cell r="P52">
            <v>5.5305037460740794</v>
          </cell>
          <cell r="Q52">
            <v>6.0135993816080813</v>
          </cell>
          <cell r="R52">
            <v>5.5147058823529411</v>
          </cell>
          <cell r="S52">
            <v>7.1802076016545699</v>
          </cell>
          <cell r="T52">
            <v>6.1067853170189101</v>
          </cell>
          <cell r="U52">
            <v>7.7233119649917468</v>
          </cell>
          <cell r="V52">
            <v>6.1820562854810852</v>
          </cell>
        </row>
        <row r="53">
          <cell r="A53" t="str">
            <v>2021/22</v>
          </cell>
          <cell r="B53">
            <v>7.2805038541079155</v>
          </cell>
          <cell r="C53">
            <v>10.117934704444124</v>
          </cell>
          <cell r="D53">
            <v>8.4444038707321525</v>
          </cell>
          <cell r="E53">
            <v>11.283728536385937</v>
          </cell>
          <cell r="F53">
            <v>9.3200830947167486</v>
          </cell>
          <cell r="G53">
            <v>6.7474994371723538</v>
          </cell>
          <cell r="H53">
            <v>8.5436792738722627</v>
          </cell>
          <cell r="I53">
            <v>9.0796545105566207</v>
          </cell>
          <cell r="J53">
            <v>6.434199073677374</v>
          </cell>
          <cell r="K53">
            <v>6.4188368726325384</v>
          </cell>
          <cell r="L53">
            <v>6.90615455253229</v>
          </cell>
          <cell r="M53">
            <v>5.0937897631654554</v>
          </cell>
          <cell r="N53">
            <v>9.1673919350159565</v>
          </cell>
          <cell r="O53">
            <v>6.2631357713324922</v>
          </cell>
          <cell r="P53">
            <v>6.3155094440010648</v>
          </cell>
          <cell r="Q53">
            <v>6.66981404254203</v>
          </cell>
          <cell r="R53">
            <v>6.256181998021761</v>
          </cell>
          <cell r="S53">
            <v>7.4829225214929478</v>
          </cell>
          <cell r="T53">
            <v>7.4552458644912765</v>
          </cell>
          <cell r="U53">
            <v>8.7627704326923066</v>
          </cell>
          <cell r="V53">
            <v>6.7924685246246801</v>
          </cell>
        </row>
        <row r="54">
          <cell r="A54" t="str">
            <v>2022/23</v>
          </cell>
          <cell r="B54">
            <v>7.6850478630173926</v>
          </cell>
          <cell r="C54">
            <v>9.8766302432146631</v>
          </cell>
          <cell r="D54">
            <v>8.4585777126099693</v>
          </cell>
          <cell r="E54">
            <v>12.466124661246612</v>
          </cell>
          <cell r="F54">
            <v>10.002694691457828</v>
          </cell>
          <cell r="G54">
            <v>7.7537162782161868</v>
          </cell>
          <cell r="H54">
            <v>9.0613329503016367</v>
          </cell>
          <cell r="I54">
            <v>9.4625795431081414</v>
          </cell>
          <cell r="J54">
            <v>6.7506365803245263</v>
          </cell>
          <cell r="K54">
            <v>6.6996484670770213</v>
          </cell>
          <cell r="L54">
            <v>6.8879709351515457</v>
          </cell>
          <cell r="M54">
            <v>5.2908150339563429</v>
          </cell>
          <cell r="N54">
            <v>9.3360711841204669</v>
          </cell>
          <cell r="O54">
            <v>6.2755071863725087</v>
          </cell>
          <cell r="P54">
            <v>5.8895603940723573</v>
          </cell>
          <cell r="Q54">
            <v>7.6698890175516201</v>
          </cell>
          <cell r="R54">
            <v>6.4380133819289558</v>
          </cell>
          <cell r="S54">
            <v>8.4750957854406135</v>
          </cell>
          <cell r="T54">
            <v>8.8717252896357373</v>
          </cell>
          <cell r="U54">
            <v>9.4917958067456709</v>
          </cell>
          <cell r="V54">
            <v>7.1199338465254725</v>
          </cell>
        </row>
        <row r="55">
          <cell r="A55" t="str">
            <v>Hauptschulabschluss</v>
          </cell>
        </row>
        <row r="56">
          <cell r="A56" t="str">
            <v>2017/18</v>
          </cell>
          <cell r="B56">
            <v>12.996406523541879</v>
          </cell>
          <cell r="C56">
            <v>14.01137454760322</v>
          </cell>
          <cell r="D56">
            <v>9.5126553451753519</v>
          </cell>
          <cell r="E56">
            <v>11.177446102819237</v>
          </cell>
          <cell r="F56">
            <v>14.867559099971517</v>
          </cell>
          <cell r="G56">
            <v>14.67598886515181</v>
          </cell>
          <cell r="H56">
            <v>12.683177132853412</v>
          </cell>
          <cell r="I56">
            <v>12.07738024953753</v>
          </cell>
          <cell r="J56">
            <v>17.063219523179555</v>
          </cell>
          <cell r="K56">
            <v>17.171733520097227</v>
          </cell>
          <cell r="L56">
            <v>16.121837703331643</v>
          </cell>
          <cell r="M56">
            <v>20.778282026633281</v>
          </cell>
          <cell r="N56">
            <v>19.143576826196472</v>
          </cell>
          <cell r="O56">
            <v>18.186033033903218</v>
          </cell>
          <cell r="P56">
            <v>18.367939596340932</v>
          </cell>
          <cell r="Q56">
            <v>14.205183238969274</v>
          </cell>
          <cell r="R56">
            <v>14.951003710398631</v>
          </cell>
          <cell r="S56">
            <v>18.431006415780907</v>
          </cell>
          <cell r="T56">
            <v>27.912752402548318</v>
          </cell>
          <cell r="U56">
            <v>18.29209950792783</v>
          </cell>
          <cell r="V56">
            <v>16.439332748889392</v>
          </cell>
        </row>
        <row r="57">
          <cell r="A57" t="str">
            <v>2018/19</v>
          </cell>
          <cell r="B57">
            <v>13.610782690943484</v>
          </cell>
          <cell r="C57">
            <v>13.446133113723141</v>
          </cell>
          <cell r="D57">
            <v>9.8468133392170465</v>
          </cell>
          <cell r="E57">
            <v>11.98080423630647</v>
          </cell>
          <cell r="F57">
            <v>14.426498768135779</v>
          </cell>
          <cell r="G57">
            <v>15.538382935240772</v>
          </cell>
          <cell r="H57">
            <v>13.044095029043291</v>
          </cell>
          <cell r="I57">
            <v>12.282941279647638</v>
          </cell>
          <cell r="J57">
            <v>17.16750860437903</v>
          </cell>
          <cell r="K57">
            <v>17.244011246485474</v>
          </cell>
          <cell r="L57">
            <v>16.065989847715738</v>
          </cell>
          <cell r="M57">
            <v>20.654108401710388</v>
          </cell>
          <cell r="N57">
            <v>20.969715509330069</v>
          </cell>
          <cell r="O57">
            <v>18.099547511312217</v>
          </cell>
          <cell r="P57">
            <v>17.43091760081283</v>
          </cell>
          <cell r="Q57">
            <v>13.974980980057122</v>
          </cell>
          <cell r="R57">
            <v>15.991562519824907</v>
          </cell>
          <cell r="S57">
            <v>18.150676430433162</v>
          </cell>
          <cell r="T57">
            <v>27.292231255645888</v>
          </cell>
          <cell r="U57">
            <v>17.465776982871294</v>
          </cell>
          <cell r="V57">
            <v>16.541564634939743</v>
          </cell>
        </row>
        <row r="58">
          <cell r="A58" t="str">
            <v>2019/20</v>
          </cell>
          <cell r="B58">
            <v>14.745321242523634</v>
          </cell>
          <cell r="C58">
            <v>10.82008107265357</v>
          </cell>
          <cell r="D58">
            <v>9.2294048712507522</v>
          </cell>
          <cell r="E58">
            <v>11.468578096349392</v>
          </cell>
          <cell r="F58">
            <v>14.558445270077163</v>
          </cell>
          <cell r="G58">
            <v>13.996160978625111</v>
          </cell>
          <cell r="H58">
            <v>12.387143922900078</v>
          </cell>
          <cell r="I58">
            <v>11.895652173913044</v>
          </cell>
          <cell r="J58">
            <v>17.205256584205912</v>
          </cell>
          <cell r="K58">
            <v>17.364714783165368</v>
          </cell>
          <cell r="L58">
            <v>16.832915300019295</v>
          </cell>
          <cell r="M58">
            <v>20.088585861099361</v>
          </cell>
          <cell r="N58">
            <v>21.167576648467033</v>
          </cell>
          <cell r="O58">
            <v>17.76217952531081</v>
          </cell>
          <cell r="P58">
            <v>17.410789500286416</v>
          </cell>
          <cell r="Q58">
            <v>18.430784259000838</v>
          </cell>
          <cell r="R58">
            <v>14.728604561912867</v>
          </cell>
          <cell r="S58">
            <v>16.830260952836966</v>
          </cell>
          <cell r="T58">
            <v>28.923920493488691</v>
          </cell>
          <cell r="U58">
            <v>18.158419430850099</v>
          </cell>
          <cell r="V58">
            <v>16.492831464749369</v>
          </cell>
        </row>
        <row r="59">
          <cell r="A59" t="str">
            <v>2020/21</v>
          </cell>
          <cell r="B59">
            <v>15.390246134138529</v>
          </cell>
          <cell r="C59">
            <v>12.366034624896951</v>
          </cell>
          <cell r="D59">
            <v>8.8988317176236631</v>
          </cell>
          <cell r="E59">
            <v>12.966402161067025</v>
          </cell>
          <cell r="F59">
            <v>14.421046624436453</v>
          </cell>
          <cell r="G59">
            <v>13.313056426828881</v>
          </cell>
          <cell r="H59">
            <v>12.597586412395708</v>
          </cell>
          <cell r="I59">
            <v>12.3776503014307</v>
          </cell>
          <cell r="J59">
            <v>16.464416976953153</v>
          </cell>
          <cell r="K59">
            <v>16.621316158504364</v>
          </cell>
          <cell r="L59">
            <v>16.244382924089233</v>
          </cell>
          <cell r="M59">
            <v>19.028047626164497</v>
          </cell>
          <cell r="N59">
            <v>20.92395167022033</v>
          </cell>
          <cell r="O59">
            <v>16.280063484312048</v>
          </cell>
          <cell r="P59">
            <v>17.3424806555191</v>
          </cell>
          <cell r="Q59">
            <v>13.518152161096337</v>
          </cell>
          <cell r="R59">
            <v>15.50925925925926</v>
          </cell>
          <cell r="S59">
            <v>16.852675667941412</v>
          </cell>
          <cell r="T59">
            <v>26.529477196885427</v>
          </cell>
          <cell r="U59">
            <v>17.580899005796322</v>
          </cell>
          <cell r="V59">
            <v>15.918176599309286</v>
          </cell>
        </row>
        <row r="60">
          <cell r="A60" t="str">
            <v>2021/22</v>
          </cell>
          <cell r="B60">
            <v>13.315472833239332</v>
          </cell>
          <cell r="C60">
            <v>13.123831439666331</v>
          </cell>
          <cell r="D60">
            <v>9.0651816687967859</v>
          </cell>
          <cell r="E60">
            <v>12.085036794766966</v>
          </cell>
          <cell r="F60">
            <v>14.524731907248329</v>
          </cell>
          <cell r="G60">
            <v>13.260219341974079</v>
          </cell>
          <cell r="H60">
            <v>12.24305766004154</v>
          </cell>
          <cell r="I60">
            <v>11.939539347408829</v>
          </cell>
          <cell r="J60">
            <v>16.954470085431538</v>
          </cell>
          <cell r="K60">
            <v>17.135611983889433</v>
          </cell>
          <cell r="L60">
            <v>16.146966642045797</v>
          </cell>
          <cell r="M60">
            <v>20.811886877642326</v>
          </cell>
          <cell r="N60">
            <v>22.338265158108499</v>
          </cell>
          <cell r="O60">
            <v>16.759742989251187</v>
          </cell>
          <cell r="P60">
            <v>17.290059412964439</v>
          </cell>
          <cell r="Q60">
            <v>13.961234820468436</v>
          </cell>
          <cell r="R60">
            <v>15.334102648642709</v>
          </cell>
          <cell r="S60">
            <v>18.435884782213449</v>
          </cell>
          <cell r="T60">
            <v>28.019487876727851</v>
          </cell>
          <cell r="U60">
            <v>18.513371394230766</v>
          </cell>
          <cell r="V60">
            <v>16.275306695641213</v>
          </cell>
        </row>
        <row r="61">
          <cell r="A61" t="str">
            <v>2022/23</v>
          </cell>
          <cell r="B61">
            <v>13.675789852141476</v>
          </cell>
          <cell r="C61">
            <v>14.035953471977441</v>
          </cell>
          <cell r="D61">
            <v>10.04398826979472</v>
          </cell>
          <cell r="E61">
            <v>12.832775386577394</v>
          </cell>
          <cell r="F61">
            <v>14.76690918889787</v>
          </cell>
          <cell r="G61">
            <v>16.079402948553252</v>
          </cell>
          <cell r="H61">
            <v>13.454467107153118</v>
          </cell>
          <cell r="I61">
            <v>12.648996677491411</v>
          </cell>
          <cell r="J61">
            <v>17.287908894665748</v>
          </cell>
          <cell r="K61">
            <v>17.349339146090614</v>
          </cell>
          <cell r="L61">
            <v>16.020504653361868</v>
          </cell>
          <cell r="M61">
            <v>21.822773223932071</v>
          </cell>
          <cell r="N61">
            <v>26.543463381245726</v>
          </cell>
          <cell r="O61">
            <v>16.525699414443721</v>
          </cell>
          <cell r="P61">
            <v>16.532825565030219</v>
          </cell>
          <cell r="Q61">
            <v>13.86825225412769</v>
          </cell>
          <cell r="R61">
            <v>15.579611597671761</v>
          </cell>
          <cell r="S61">
            <v>18.424010217113665</v>
          </cell>
          <cell r="T61">
            <v>27.324913892078072</v>
          </cell>
          <cell r="U61">
            <v>18.770890306897599</v>
          </cell>
          <cell r="V61">
            <v>16.65620770350565</v>
          </cell>
        </row>
        <row r="62">
          <cell r="A62" t="str">
            <v>Mittlerer Schulabschluss</v>
          </cell>
        </row>
        <row r="63">
          <cell r="A63" t="str">
            <v>2017/18</v>
          </cell>
          <cell r="B63">
            <v>38.69897724131576</v>
          </cell>
          <cell r="C63">
            <v>41.199497747248685</v>
          </cell>
          <cell r="D63">
            <v>48.988223046392086</v>
          </cell>
          <cell r="E63">
            <v>47.379767827529022</v>
          </cell>
          <cell r="F63">
            <v>43.343776701794361</v>
          </cell>
          <cell r="G63">
            <v>30.491357545154401</v>
          </cell>
          <cell r="H63">
            <v>41.227871598677957</v>
          </cell>
          <cell r="I63">
            <v>44.4916755224938</v>
          </cell>
          <cell r="J63">
            <v>41.712781827905538</v>
          </cell>
          <cell r="K63">
            <v>42.222863078720394</v>
          </cell>
          <cell r="L63">
            <v>46.635638910649277</v>
          </cell>
          <cell r="M63">
            <v>45.058237016833964</v>
          </cell>
          <cell r="N63">
            <v>33.557234816680662</v>
          </cell>
          <cell r="O63">
            <v>23.187481889307445</v>
          </cell>
          <cell r="P63">
            <v>43.106980946388525</v>
          </cell>
          <cell r="Q63">
            <v>46.789771675979722</v>
          </cell>
          <cell r="R63">
            <v>39.30062685652068</v>
          </cell>
          <cell r="S63">
            <v>39.425931245810588</v>
          </cell>
          <cell r="T63">
            <v>30.126336248785229</v>
          </cell>
          <cell r="U63">
            <v>38.388463641334063</v>
          </cell>
          <cell r="V63">
            <v>42.060509648250118</v>
          </cell>
        </row>
        <row r="64">
          <cell r="A64" t="str">
            <v>2018/19</v>
          </cell>
          <cell r="B64">
            <v>38.841333648616697</v>
          </cell>
          <cell r="C64">
            <v>42.135210002246012</v>
          </cell>
          <cell r="D64">
            <v>48.836916094055347</v>
          </cell>
          <cell r="E64">
            <v>48.055601522422634</v>
          </cell>
          <cell r="F64">
            <v>43.974815220366821</v>
          </cell>
          <cell r="G64">
            <v>32.207178439136541</v>
          </cell>
          <cell r="H64">
            <v>41.9335812092162</v>
          </cell>
          <cell r="I64">
            <v>44.90167800276744</v>
          </cell>
          <cell r="J64">
            <v>41.750753017440786</v>
          </cell>
          <cell r="K64">
            <v>42.198912839737588</v>
          </cell>
          <cell r="L64">
            <v>47.722316224854296</v>
          </cell>
          <cell r="M64">
            <v>45.514850340922223</v>
          </cell>
          <cell r="N64">
            <v>33.710614866931785</v>
          </cell>
          <cell r="O64">
            <v>22.576168929110104</v>
          </cell>
          <cell r="P64">
            <v>45.586888085680499</v>
          </cell>
          <cell r="Q64">
            <v>45.476995223188119</v>
          </cell>
          <cell r="R64">
            <v>38.547548055573181</v>
          </cell>
          <cell r="S64">
            <v>37.92975052749162</v>
          </cell>
          <cell r="T64">
            <v>31.458897922312556</v>
          </cell>
          <cell r="U64">
            <v>37.187865446790944</v>
          </cell>
          <cell r="V64">
            <v>42.154535453345538</v>
          </cell>
        </row>
        <row r="65">
          <cell r="A65" t="str">
            <v>2019/20</v>
          </cell>
          <cell r="B65">
            <v>40.155315454370054</v>
          </cell>
          <cell r="C65">
            <v>44.870595572185849</v>
          </cell>
          <cell r="D65">
            <v>50.799733949893898</v>
          </cell>
          <cell r="E65">
            <v>49.224870811801971</v>
          </cell>
          <cell r="F65">
            <v>45.224349814232639</v>
          </cell>
          <cell r="G65">
            <v>34.795197969873442</v>
          </cell>
          <cell r="H65">
            <v>43.837639500007612</v>
          </cell>
          <cell r="I65">
            <v>46.599751552795034</v>
          </cell>
          <cell r="J65">
            <v>44.068939920131704</v>
          </cell>
          <cell r="K65">
            <v>44.529747066678304</v>
          </cell>
          <cell r="L65">
            <v>48.878062897935557</v>
          </cell>
          <cell r="M65">
            <v>47.068289081875562</v>
          </cell>
          <cell r="N65">
            <v>30.183396332073357</v>
          </cell>
          <cell r="O65">
            <v>22.87787758015585</v>
          </cell>
          <cell r="P65">
            <v>46.008693601105236</v>
          </cell>
          <cell r="Q65">
            <v>64.439715322355568</v>
          </cell>
          <cell r="R65">
            <v>39.1016335452437</v>
          </cell>
          <cell r="S65">
            <v>38.927459899449367</v>
          </cell>
          <cell r="T65">
            <v>29.483664610463791</v>
          </cell>
          <cell r="U65">
            <v>37.234003987674463</v>
          </cell>
          <cell r="V65">
            <v>44.40851583584908</v>
          </cell>
        </row>
        <row r="66">
          <cell r="A66" t="str">
            <v>2020/21</v>
          </cell>
          <cell r="B66">
            <v>38.791289230487692</v>
          </cell>
          <cell r="C66">
            <v>45.686877014164729</v>
          </cell>
          <cell r="D66">
            <v>50.779890628883919</v>
          </cell>
          <cell r="E66">
            <v>49.451291575215265</v>
          </cell>
          <cell r="F66">
            <v>46.10511898647492</v>
          </cell>
          <cell r="G66">
            <v>37.00218610398251</v>
          </cell>
          <cell r="H66">
            <v>44.296036948748515</v>
          </cell>
          <cell r="I66">
            <v>46.538173105953625</v>
          </cell>
          <cell r="J66">
            <v>43.027344278257104</v>
          </cell>
          <cell r="K66">
            <v>43.327323405121213</v>
          </cell>
          <cell r="L66">
            <v>48.606764564275394</v>
          </cell>
          <cell r="M66">
            <v>46.933692024111991</v>
          </cell>
          <cell r="N66">
            <v>30.746268656716421</v>
          </cell>
          <cell r="O66">
            <v>22.396532779880356</v>
          </cell>
          <cell r="P66">
            <v>49.048128717561809</v>
          </cell>
          <cell r="Q66">
            <v>47.06984422288312</v>
          </cell>
          <cell r="R66">
            <v>39.488017429193903</v>
          </cell>
          <cell r="S66">
            <v>38.877182028668798</v>
          </cell>
          <cell r="T66">
            <v>30.389321468298107</v>
          </cell>
          <cell r="U66">
            <v>37.618517523319646</v>
          </cell>
          <cell r="V66">
            <v>43.496604360113565</v>
          </cell>
        </row>
        <row r="67">
          <cell r="A67" t="str">
            <v>2021/22</v>
          </cell>
          <cell r="B67">
            <v>39.60330889264899</v>
          </cell>
          <cell r="C67">
            <v>44.016971091615133</v>
          </cell>
          <cell r="D67">
            <v>50.556874201205041</v>
          </cell>
          <cell r="E67">
            <v>49.468520032706458</v>
          </cell>
          <cell r="F67">
            <v>45.168715962045923</v>
          </cell>
          <cell r="G67">
            <v>35.233010645482906</v>
          </cell>
          <cell r="H67">
            <v>43.783492124500157</v>
          </cell>
          <cell r="I67">
            <v>46.334932821497119</v>
          </cell>
          <cell r="J67">
            <v>42.621814732468344</v>
          </cell>
          <cell r="K67">
            <v>42.984113366912787</v>
          </cell>
          <cell r="L67">
            <v>47.24412592577805</v>
          </cell>
          <cell r="M67">
            <v>46.640397323810696</v>
          </cell>
          <cell r="N67">
            <v>30.301711633304322</v>
          </cell>
          <cell r="O67">
            <v>22.878760583678616</v>
          </cell>
          <cell r="P67">
            <v>48.285891637846944</v>
          </cell>
          <cell r="Q67">
            <v>46.815904739423509</v>
          </cell>
          <cell r="R67">
            <v>39.608748214089459</v>
          </cell>
          <cell r="S67">
            <v>38.721072179943377</v>
          </cell>
          <cell r="T67">
            <v>29.99093587128937</v>
          </cell>
          <cell r="U67">
            <v>37.424879807692307</v>
          </cell>
          <cell r="V67">
            <v>43.124675888439342</v>
          </cell>
        </row>
        <row r="68">
          <cell r="A68" t="str">
            <v>2022/23</v>
          </cell>
          <cell r="B68">
            <v>40.10606264886971</v>
          </cell>
          <cell r="C68">
            <v>44.984138174127594</v>
          </cell>
          <cell r="D68">
            <v>51.612903225806448</v>
          </cell>
          <cell r="E68">
            <v>48.11095169775227</v>
          </cell>
          <cell r="F68">
            <v>46.650498517919701</v>
          </cell>
          <cell r="G68">
            <v>32.55031504251545</v>
          </cell>
          <cell r="H68">
            <v>43.48822177535191</v>
          </cell>
          <cell r="I68">
            <v>46.844555403299978</v>
          </cell>
          <cell r="J68">
            <v>42.381971867662308</v>
          </cell>
          <cell r="K68">
            <v>42.881730393993621</v>
          </cell>
          <cell r="L68">
            <v>48.240680834121335</v>
          </cell>
          <cell r="M68">
            <v>46.130774825723464</v>
          </cell>
          <cell r="N68">
            <v>29.171800136892539</v>
          </cell>
          <cell r="O68">
            <v>23.599692435086059</v>
          </cell>
          <cell r="P68">
            <v>46.785329911416504</v>
          </cell>
          <cell r="Q68">
            <v>46.204088005308428</v>
          </cell>
          <cell r="R68">
            <v>39.520208888647119</v>
          </cell>
          <cell r="S68">
            <v>39.805874840357596</v>
          </cell>
          <cell r="T68">
            <v>32.136520196221689</v>
          </cell>
          <cell r="U68">
            <v>36.82011546642358</v>
          </cell>
          <cell r="V68">
            <v>42.989661602483572</v>
          </cell>
        </row>
        <row r="70">
          <cell r="A70" t="str">
            <v>2017/18</v>
          </cell>
        </row>
        <row r="71">
          <cell r="A71" t="str">
            <v>2018/19</v>
          </cell>
        </row>
        <row r="72">
          <cell r="A72" t="str">
            <v>2019/20</v>
          </cell>
        </row>
        <row r="73">
          <cell r="A73" t="str">
            <v>2020/21</v>
          </cell>
        </row>
        <row r="74">
          <cell r="A74" t="str">
            <v>2021/22</v>
          </cell>
        </row>
        <row r="75">
          <cell r="A75" t="str">
            <v>2022/23</v>
          </cell>
        </row>
        <row r="85">
          <cell r="B85">
            <v>40.804385884087345</v>
          </cell>
          <cell r="C85">
            <v>35.970160277716232</v>
          </cell>
          <cell r="D85">
            <v>32.920163966425925</v>
          </cell>
          <cell r="E85">
            <v>30.348258706467661</v>
          </cell>
          <cell r="F85">
            <v>32.560524067217315</v>
          </cell>
          <cell r="G85">
            <v>45.267689519000456</v>
          </cell>
          <cell r="H85">
            <v>37.002912723925085</v>
          </cell>
          <cell r="I85">
            <v>34.490494745542563</v>
          </cell>
          <cell r="J85">
            <v>34.959185971233147</v>
          </cell>
          <cell r="K85">
            <v>34.49060246069277</v>
          </cell>
          <cell r="L85">
            <v>30.836366987696419</v>
          </cell>
          <cell r="M85">
            <v>28.638602609674123</v>
          </cell>
          <cell r="N85">
            <v>39.406661069129584</v>
          </cell>
          <cell r="O85">
            <v>52.344248044045202</v>
          </cell>
          <cell r="P85">
            <v>33.667295871448623</v>
          </cell>
          <cell r="Q85">
            <v>32.722742355277603</v>
          </cell>
          <cell r="R85">
            <v>39.658453049186562</v>
          </cell>
          <cell r="S85">
            <v>35.413674231542657</v>
          </cell>
          <cell r="T85">
            <v>34.877443040708343</v>
          </cell>
          <cell r="U85">
            <v>34.937124111536363</v>
          </cell>
          <cell r="V85">
            <v>34.789723308478045</v>
          </cell>
        </row>
        <row r="86">
          <cell r="B86">
            <v>40.080397257034761</v>
          </cell>
          <cell r="C86">
            <v>35.247435801452419</v>
          </cell>
          <cell r="D86">
            <v>32.780684611990168</v>
          </cell>
          <cell r="E86">
            <v>28.942578189640905</v>
          </cell>
          <cell r="F86">
            <v>32.69093895428415</v>
          </cell>
          <cell r="G86">
            <v>43.635841103589215</v>
          </cell>
          <cell r="H86">
            <v>36.185399214561961</v>
          </cell>
          <cell r="I86">
            <v>33.911831770965293</v>
          </cell>
          <cell r="J86">
            <v>34.822849334924108</v>
          </cell>
          <cell r="K86">
            <v>34.408997188378635</v>
          </cell>
          <cell r="L86">
            <v>30.307388606880991</v>
          </cell>
          <cell r="M86">
            <v>28.457952925767554</v>
          </cell>
          <cell r="N86">
            <v>36.03548485775466</v>
          </cell>
          <cell r="O86">
            <v>53.423831070889896</v>
          </cell>
          <cell r="P86">
            <v>31.911987607641954</v>
          </cell>
          <cell r="Q86">
            <v>33.783160179099262</v>
          </cell>
          <cell r="R86">
            <v>39.421429930850728</v>
          </cell>
          <cell r="S86">
            <v>36.576889661164202</v>
          </cell>
          <cell r="T86">
            <v>34.056007226738934</v>
          </cell>
          <cell r="U86">
            <v>36.152576184907474</v>
          </cell>
          <cell r="V86">
            <v>34.628184107900346</v>
          </cell>
        </row>
        <row r="87">
          <cell r="B87">
            <v>39.629558170943469</v>
          </cell>
          <cell r="C87">
            <v>37.145307140629875</v>
          </cell>
          <cell r="D87">
            <v>32.195230101669146</v>
          </cell>
          <cell r="E87">
            <v>29.471578596432739</v>
          </cell>
          <cell r="F87">
            <v>32.775078593883968</v>
          </cell>
          <cell r="G87">
            <v>44.581449067898625</v>
          </cell>
          <cell r="H87">
            <v>36.454225727379303</v>
          </cell>
          <cell r="I87">
            <v>33.971677018633542</v>
          </cell>
          <cell r="J87">
            <v>32.952216091012275</v>
          </cell>
          <cell r="K87">
            <v>32.374365888435165</v>
          </cell>
          <cell r="L87">
            <v>28.875168821146051</v>
          </cell>
          <cell r="M87">
            <v>27.896251690015845</v>
          </cell>
          <cell r="N87">
            <v>40.347193056138877</v>
          </cell>
          <cell r="O87">
            <v>52.703586937124506</v>
          </cell>
          <cell r="P87">
            <v>32.275836506385417</v>
          </cell>
          <cell r="Q87">
            <v>9.0845660061401059</v>
          </cell>
          <cell r="R87">
            <v>40.770219085281404</v>
          </cell>
          <cell r="S87">
            <v>37.698507700901764</v>
          </cell>
          <cell r="T87">
            <v>35.355266164039293</v>
          </cell>
          <cell r="U87">
            <v>36.331339496102956</v>
          </cell>
          <cell r="V87">
            <v>32.967261555529483</v>
          </cell>
        </row>
        <row r="88">
          <cell r="B88">
            <v>39.459236892670873</v>
          </cell>
          <cell r="C88">
            <v>33.890429438656973</v>
          </cell>
          <cell r="D88">
            <v>31.643052448421578</v>
          </cell>
          <cell r="E88">
            <v>28.178288029714672</v>
          </cell>
          <cell r="F88">
            <v>31.181875249671858</v>
          </cell>
          <cell r="G88">
            <v>43.34822418654754</v>
          </cell>
          <cell r="H88">
            <v>35.372467222884381</v>
          </cell>
          <cell r="I88">
            <v>32.92071252568735</v>
          </cell>
          <cell r="J88">
            <v>34.631127218961581</v>
          </cell>
          <cell r="K88">
            <v>34.197122490539492</v>
          </cell>
          <cell r="L88">
            <v>28.920919595570531</v>
          </cell>
          <cell r="M88">
            <v>28.928577359305201</v>
          </cell>
          <cell r="N88">
            <v>39.630419331911867</v>
          </cell>
          <cell r="O88">
            <v>55.554877304358442</v>
          </cell>
          <cell r="P88">
            <v>28.078886880845015</v>
          </cell>
          <cell r="Q88">
            <v>33.39840423441246</v>
          </cell>
          <cell r="R88">
            <v>39.485294117647058</v>
          </cell>
          <cell r="S88">
            <v>37.089934701735217</v>
          </cell>
          <cell r="T88">
            <v>36.974416017797552</v>
          </cell>
          <cell r="U88">
            <v>37.077271505892291</v>
          </cell>
          <cell r="V88">
            <v>34.291992486243657</v>
          </cell>
        </row>
        <row r="89">
          <cell r="B89">
            <v>39.800714420003757</v>
          </cell>
          <cell r="C89">
            <v>32.741262764274417</v>
          </cell>
          <cell r="D89">
            <v>31.933540259266017</v>
          </cell>
          <cell r="E89">
            <v>27.162714636140638</v>
          </cell>
          <cell r="F89">
            <v>30.986469035988996</v>
          </cell>
          <cell r="G89">
            <v>44.759270575370664</v>
          </cell>
          <cell r="H89">
            <v>35.429770941586042</v>
          </cell>
          <cell r="I89">
            <v>32.645873320537426</v>
          </cell>
          <cell r="J89">
            <v>33.98876446721416</v>
          </cell>
          <cell r="K89">
            <v>33.460649279787042</v>
          </cell>
          <cell r="L89">
            <v>29.702752879643864</v>
          </cell>
          <cell r="M89">
            <v>27.453926035381521</v>
          </cell>
          <cell r="N89">
            <v>38.192631273571223</v>
          </cell>
          <cell r="O89">
            <v>54.098360655737707</v>
          </cell>
          <cell r="P89">
            <v>28.108539505187551</v>
          </cell>
          <cell r="Q89">
            <v>32.553046397566028</v>
          </cell>
          <cell r="R89">
            <v>38.798219584569729</v>
          </cell>
          <cell r="S89">
            <v>35.360120516350221</v>
          </cell>
          <cell r="T89">
            <v>34.534330387491501</v>
          </cell>
          <cell r="U89">
            <v>35.298978365384613</v>
          </cell>
          <cell r="V89">
            <v>33.706822491490243</v>
          </cell>
        </row>
        <row r="90">
          <cell r="B90">
            <v>38.533099635971418</v>
          </cell>
          <cell r="C90">
            <v>31.103278110680293</v>
          </cell>
          <cell r="D90">
            <v>29.884530791788855</v>
          </cell>
          <cell r="E90">
            <v>26.590148254423724</v>
          </cell>
          <cell r="F90">
            <v>28.579897601724603</v>
          </cell>
          <cell r="G90">
            <v>43.616565730715116</v>
          </cell>
          <cell r="H90">
            <v>33.995978167193336</v>
          </cell>
          <cell r="I90">
            <v>31.043868376100463</v>
          </cell>
          <cell r="J90">
            <v>33.579482657347413</v>
          </cell>
          <cell r="K90">
            <v>33.069281992838739</v>
          </cell>
          <cell r="L90">
            <v>28.850843577365254</v>
          </cell>
          <cell r="M90">
            <v>26.755636916388127</v>
          </cell>
          <cell r="N90">
            <v>34.948665297741272</v>
          </cell>
          <cell r="O90">
            <v>53.599100964097715</v>
          </cell>
          <cell r="P90">
            <v>30.792284129480919</v>
          </cell>
          <cell r="Q90">
            <v>32.257770723012271</v>
          </cell>
          <cell r="R90">
            <v>38.462166131752163</v>
          </cell>
          <cell r="S90">
            <v>33.29501915708812</v>
          </cell>
          <cell r="T90">
            <v>31.666840622064502</v>
          </cell>
          <cell r="U90">
            <v>34.91719841993315</v>
          </cell>
          <cell r="V90">
            <v>33.131694748237209</v>
          </cell>
        </row>
      </sheetData>
      <sheetData sheetId="65">
        <row r="26">
          <cell r="A26">
            <v>2019</v>
          </cell>
          <cell r="B26">
            <v>1.82</v>
          </cell>
          <cell r="C26">
            <v>1.81</v>
          </cell>
          <cell r="D26">
            <v>3</v>
          </cell>
          <cell r="E26">
            <v>1.54</v>
          </cell>
          <cell r="F26">
            <v>2.35</v>
          </cell>
          <cell r="G26">
            <v>3.34</v>
          </cell>
          <cell r="H26">
            <v>2.3766691584260533</v>
          </cell>
          <cell r="I26">
            <v>2.2619079970523179</v>
          </cell>
          <cell r="J26">
            <v>3.3001311033606142</v>
          </cell>
          <cell r="K26">
            <v>3.2979970550725088</v>
          </cell>
          <cell r="L26">
            <v>5.79</v>
          </cell>
          <cell r="M26">
            <v>3.41</v>
          </cell>
          <cell r="N26">
            <v>3.01</v>
          </cell>
          <cell r="O26">
            <v>2.1800000000000002</v>
          </cell>
          <cell r="P26">
            <v>3.11</v>
          </cell>
          <cell r="Q26">
            <v>3.14</v>
          </cell>
          <cell r="R26">
            <v>2.16</v>
          </cell>
          <cell r="S26">
            <v>2.62</v>
          </cell>
          <cell r="T26">
            <v>1.91</v>
          </cell>
          <cell r="U26">
            <v>1.68</v>
          </cell>
          <cell r="V26">
            <v>3.1857817012241991</v>
          </cell>
        </row>
        <row r="27">
          <cell r="A27">
            <v>2020</v>
          </cell>
          <cell r="B27">
            <v>1.83</v>
          </cell>
          <cell r="C27">
            <v>1.8</v>
          </cell>
          <cell r="D27">
            <v>3.02</v>
          </cell>
          <cell r="E27">
            <v>1.58</v>
          </cell>
          <cell r="F27">
            <v>2.4500000000000002</v>
          </cell>
          <cell r="G27">
            <v>3.32</v>
          </cell>
          <cell r="H27">
            <v>2.447442507200738</v>
          </cell>
          <cell r="I27">
            <v>2.291305441982959</v>
          </cell>
          <cell r="J27">
            <v>3.2666173337041631</v>
          </cell>
          <cell r="K27">
            <v>3.2637041760508643</v>
          </cell>
          <cell r="L27">
            <v>5.69</v>
          </cell>
          <cell r="M27">
            <v>3.36</v>
          </cell>
          <cell r="N27">
            <v>3.7</v>
          </cell>
          <cell r="O27">
            <v>2.25</v>
          </cell>
          <cell r="P27">
            <v>3.06</v>
          </cell>
          <cell r="Q27">
            <v>3.07</v>
          </cell>
          <cell r="R27">
            <v>2.19</v>
          </cell>
          <cell r="S27">
            <v>2.56</v>
          </cell>
          <cell r="T27">
            <v>1.94</v>
          </cell>
          <cell r="U27">
            <v>1.62</v>
          </cell>
          <cell r="V27">
            <v>3.1579737744915142</v>
          </cell>
        </row>
        <row r="28">
          <cell r="A28">
            <v>2021</v>
          </cell>
          <cell r="B28">
            <v>1.72</v>
          </cell>
          <cell r="C28">
            <v>1.77</v>
          </cell>
          <cell r="D28">
            <v>3.09</v>
          </cell>
          <cell r="E28">
            <v>1.59</v>
          </cell>
          <cell r="F28">
            <v>2.74</v>
          </cell>
          <cell r="G28">
            <v>3.35</v>
          </cell>
          <cell r="H28">
            <v>2.4881334708241054</v>
          </cell>
          <cell r="I28">
            <v>2.3367008614081941</v>
          </cell>
          <cell r="J28">
            <v>3.2397392092067343</v>
          </cell>
          <cell r="K28">
            <v>3.2337436565635369</v>
          </cell>
          <cell r="L28">
            <v>5.64</v>
          </cell>
          <cell r="M28">
            <v>3.39</v>
          </cell>
          <cell r="N28">
            <v>3.18</v>
          </cell>
          <cell r="O28">
            <v>2.16</v>
          </cell>
          <cell r="P28">
            <v>3.09</v>
          </cell>
          <cell r="Q28">
            <v>2.72</v>
          </cell>
          <cell r="R28">
            <v>2.21</v>
          </cell>
          <cell r="S28">
            <v>2.78</v>
          </cell>
          <cell r="T28">
            <v>1.95</v>
          </cell>
          <cell r="U28">
            <v>1.68</v>
          </cell>
          <cell r="V28">
            <v>3.1398797202311015</v>
          </cell>
        </row>
        <row r="29">
          <cell r="A29">
            <v>2022</v>
          </cell>
          <cell r="B29">
            <v>1.69</v>
          </cell>
          <cell r="C29">
            <v>1.72</v>
          </cell>
          <cell r="D29">
            <v>3.02</v>
          </cell>
          <cell r="E29">
            <v>1.58</v>
          </cell>
          <cell r="F29">
            <v>2.76</v>
          </cell>
          <cell r="G29">
            <v>3.23</v>
          </cell>
          <cell r="H29">
            <v>2.4130611003617615</v>
          </cell>
          <cell r="I29">
            <v>2.2964129828409341</v>
          </cell>
          <cell r="J29">
            <v>3.2349109064062009</v>
          </cell>
          <cell r="K29">
            <v>3.2351802272124437</v>
          </cell>
          <cell r="L29">
            <v>5.65</v>
          </cell>
          <cell r="M29">
            <v>3.4</v>
          </cell>
          <cell r="N29">
            <v>3.19</v>
          </cell>
          <cell r="O29">
            <v>2.08</v>
          </cell>
          <cell r="P29">
            <v>3.1</v>
          </cell>
          <cell r="Q29">
            <v>2.69</v>
          </cell>
          <cell r="R29">
            <v>2.2200000000000002</v>
          </cell>
          <cell r="S29">
            <v>2.81</v>
          </cell>
          <cell r="T29">
            <v>1.92</v>
          </cell>
          <cell r="U29">
            <v>1.68</v>
          </cell>
          <cell r="V29">
            <v>3.1295243660767489</v>
          </cell>
        </row>
        <row r="56">
          <cell r="A56">
            <v>2019</v>
          </cell>
          <cell r="B56">
            <v>0.65</v>
          </cell>
          <cell r="C56">
            <v>0.51</v>
          </cell>
          <cell r="D56">
            <v>1.31</v>
          </cell>
          <cell r="E56">
            <v>0.41</v>
          </cell>
          <cell r="F56">
            <v>1.1599999999999999</v>
          </cell>
          <cell r="G56">
            <v>1.33</v>
          </cell>
          <cell r="H56">
            <v>1.0265362595996745</v>
          </cell>
          <cell r="I56">
            <v>0.90196725443973114</v>
          </cell>
          <cell r="J56">
            <v>2.3610456498655754</v>
          </cell>
          <cell r="K56">
            <v>2.4162340646330072</v>
          </cell>
          <cell r="L56">
            <v>4.84</v>
          </cell>
          <cell r="M56">
            <v>2.61</v>
          </cell>
          <cell r="N56">
            <v>0.99</v>
          </cell>
          <cell r="O56">
            <v>1.22</v>
          </cell>
          <cell r="P56">
            <v>2.2999999999999998</v>
          </cell>
          <cell r="Q56">
            <v>2.2400000000000002</v>
          </cell>
          <cell r="R56">
            <v>1.26</v>
          </cell>
          <cell r="S56">
            <v>1.97</v>
          </cell>
          <cell r="T56">
            <v>0.89</v>
          </cell>
          <cell r="U56">
            <v>0.79</v>
          </cell>
          <cell r="V56">
            <v>2.2003434418570516</v>
          </cell>
        </row>
        <row r="57">
          <cell r="A57">
            <v>2020</v>
          </cell>
          <cell r="B57">
            <v>0.6</v>
          </cell>
          <cell r="C57">
            <v>0.48</v>
          </cell>
          <cell r="D57">
            <v>1.24</v>
          </cell>
          <cell r="E57">
            <v>0.38</v>
          </cell>
          <cell r="F57">
            <v>1.1000000000000001</v>
          </cell>
          <cell r="G57">
            <v>1.26</v>
          </cell>
          <cell r="H57">
            <v>0.96873598139855543</v>
          </cell>
          <cell r="I57">
            <v>0.84850301688262453</v>
          </cell>
          <cell r="J57">
            <v>2.2632400343158698</v>
          </cell>
          <cell r="K57">
            <v>2.3179880749601312</v>
          </cell>
          <cell r="L57">
            <v>4.68</v>
          </cell>
          <cell r="M57">
            <v>2.4900000000000002</v>
          </cell>
          <cell r="N57">
            <v>0.96</v>
          </cell>
          <cell r="O57">
            <v>1.2</v>
          </cell>
          <cell r="P57">
            <v>2.2200000000000002</v>
          </cell>
          <cell r="Q57">
            <v>2.13</v>
          </cell>
          <cell r="R57">
            <v>1.22</v>
          </cell>
          <cell r="S57">
            <v>1.88</v>
          </cell>
          <cell r="T57">
            <v>0.86</v>
          </cell>
          <cell r="U57">
            <v>0.74</v>
          </cell>
          <cell r="V57">
            <v>2.1056472971592926</v>
          </cell>
        </row>
        <row r="58">
          <cell r="A58">
            <v>2021</v>
          </cell>
          <cell r="B58">
            <v>0.54</v>
          </cell>
          <cell r="C58">
            <v>0.48</v>
          </cell>
          <cell r="D58">
            <v>1.36</v>
          </cell>
          <cell r="E58">
            <v>0.42</v>
          </cell>
          <cell r="F58">
            <v>1.36</v>
          </cell>
          <cell r="G58">
            <v>1.1599999999999999</v>
          </cell>
          <cell r="H58">
            <v>0.9941991608527565</v>
          </cell>
          <cell r="I58">
            <v>0.92542547510547823</v>
          </cell>
          <cell r="J58">
            <v>2.2467724483616065</v>
          </cell>
          <cell r="K58">
            <v>2.3058669041373268</v>
          </cell>
          <cell r="L58">
            <v>4.63</v>
          </cell>
          <cell r="M58">
            <v>2.56</v>
          </cell>
          <cell r="N58">
            <v>1.06</v>
          </cell>
          <cell r="O58">
            <v>1.1499999999999999</v>
          </cell>
          <cell r="P58">
            <v>2.2200000000000002</v>
          </cell>
          <cell r="Q58">
            <v>1.78</v>
          </cell>
          <cell r="R58">
            <v>1.26</v>
          </cell>
          <cell r="S58">
            <v>2.0699999999999998</v>
          </cell>
          <cell r="T58">
            <v>0.82</v>
          </cell>
          <cell r="U58">
            <v>0.81</v>
          </cell>
          <cell r="V58">
            <v>2.1006557066082463</v>
          </cell>
        </row>
        <row r="59">
          <cell r="A59">
            <v>2022</v>
          </cell>
          <cell r="B59">
            <v>0.53</v>
          </cell>
          <cell r="C59">
            <v>0.47</v>
          </cell>
          <cell r="D59">
            <v>1.35</v>
          </cell>
          <cell r="E59">
            <v>0.41</v>
          </cell>
          <cell r="F59">
            <v>1.38</v>
          </cell>
          <cell r="G59">
            <v>1.1599999999999999</v>
          </cell>
          <cell r="H59">
            <v>0.98716509663062735</v>
          </cell>
          <cell r="I59">
            <v>0.91613040691189485</v>
          </cell>
          <cell r="J59">
            <v>2.2602548913628571</v>
          </cell>
          <cell r="K59">
            <v>2.3205943704537235</v>
          </cell>
          <cell r="L59">
            <v>4.68</v>
          </cell>
          <cell r="M59">
            <v>2.57</v>
          </cell>
          <cell r="N59">
            <v>1.08</v>
          </cell>
          <cell r="O59">
            <v>1.1000000000000001</v>
          </cell>
          <cell r="P59">
            <v>2.23</v>
          </cell>
          <cell r="Q59">
            <v>1.79</v>
          </cell>
          <cell r="R59">
            <v>1.27</v>
          </cell>
          <cell r="S59">
            <v>2.11</v>
          </cell>
          <cell r="T59">
            <v>0.83</v>
          </cell>
          <cell r="U59">
            <v>0.8</v>
          </cell>
          <cell r="V59">
            <v>2.1093194201598733</v>
          </cell>
        </row>
        <row r="169">
          <cell r="A169">
            <v>2019</v>
          </cell>
          <cell r="B169">
            <v>4.6414147534372567</v>
          </cell>
          <cell r="C169">
            <v>4.1674254633735828</v>
          </cell>
          <cell r="D169">
            <v>8.0430355778249272</v>
          </cell>
          <cell r="E169">
            <v>3.8350218391389346</v>
          </cell>
          <cell r="F169">
            <v>5.9679309644935925</v>
          </cell>
          <cell r="G169">
            <v>10.134369328760384</v>
          </cell>
          <cell r="H169">
            <v>6.7558194387500627</v>
          </cell>
          <cell r="I169">
            <v>5.7705464978493817</v>
          </cell>
          <cell r="J169">
            <v>9.3934172545206334</v>
          </cell>
          <cell r="K169">
            <v>9.3529094385164431</v>
          </cell>
          <cell r="L169">
            <v>16.371726601908676</v>
          </cell>
          <cell r="M169">
            <v>11.159989646377694</v>
          </cell>
          <cell r="N169">
            <v>11.477890144173676</v>
          </cell>
          <cell r="O169">
            <v>10.213011924850452</v>
          </cell>
          <cell r="P169">
            <v>9.1143064022386699</v>
          </cell>
          <cell r="Q169">
            <v>7.1892587256829845</v>
          </cell>
          <cell r="R169">
            <v>6.3511374845484392</v>
          </cell>
          <cell r="S169">
            <v>6.0735457309602889</v>
          </cell>
          <cell r="T169">
            <v>5.6559232445094461</v>
          </cell>
          <cell r="U169">
            <v>4.2448167274259436</v>
          </cell>
          <cell r="V169">
            <v>8.8466453345762144</v>
          </cell>
        </row>
        <row r="170">
          <cell r="A170">
            <v>2020</v>
          </cell>
          <cell r="B170">
            <v>4.6788380047829357</v>
          </cell>
          <cell r="C170">
            <v>4.1374228310683865</v>
          </cell>
          <cell r="D170">
            <v>8.1614858175362208</v>
          </cell>
          <cell r="E170">
            <v>3.8501041946160703</v>
          </cell>
          <cell r="F170">
            <v>6.0884668479712323</v>
          </cell>
          <cell r="G170">
            <v>10.25501869482572</v>
          </cell>
          <cell r="H170">
            <v>6.8365393677126507</v>
          </cell>
          <cell r="I170">
            <v>5.8349484036473225</v>
          </cell>
          <cell r="J170">
            <v>9.3471331735006036</v>
          </cell>
          <cell r="K170">
            <v>9.2974307571450332</v>
          </cell>
          <cell r="L170">
            <v>16.208480866791891</v>
          </cell>
          <cell r="M170">
            <v>11.10545929703955</v>
          </cell>
          <cell r="N170">
            <v>11.180226425295224</v>
          </cell>
          <cell r="O170">
            <v>10.329937411682792</v>
          </cell>
          <cell r="P170">
            <v>9.0202598568630066</v>
          </cell>
          <cell r="Q170">
            <v>7.115195758212618</v>
          </cell>
          <cell r="R170">
            <v>6.3664406160524107</v>
          </cell>
          <cell r="S170">
            <v>6.0212682796784396</v>
          </cell>
          <cell r="T170">
            <v>5.678687366747206</v>
          </cell>
          <cell r="U170">
            <v>4.1708457674480037</v>
          </cell>
          <cell r="V170">
            <v>8.8185821616064306</v>
          </cell>
        </row>
        <row r="171">
          <cell r="A171">
            <v>2021</v>
          </cell>
          <cell r="B171">
            <v>4.6948671714401833</v>
          </cell>
          <cell r="C171">
            <v>4.433982819014914</v>
          </cell>
          <cell r="D171">
            <v>8.4274656713676048</v>
          </cell>
          <cell r="E171">
            <v>4.0487933391234545</v>
          </cell>
          <cell r="F171">
            <v>6.5990399848667556</v>
          </cell>
          <cell r="G171">
            <v>10.421490800320367</v>
          </cell>
          <cell r="H171">
            <v>7.0679663187772395</v>
          </cell>
          <cell r="I171">
            <v>6.0819734002470822</v>
          </cell>
          <cell r="J171">
            <v>9.5814586762365668</v>
          </cell>
          <cell r="K171">
            <v>9.5354629137361329</v>
          </cell>
          <cell r="L171">
            <v>16.555209570622871</v>
          </cell>
          <cell r="M171">
            <v>11.502907683241954</v>
          </cell>
          <cell r="N171">
            <v>11.738220867849924</v>
          </cell>
          <cell r="O171">
            <v>10.675008242468326</v>
          </cell>
          <cell r="P171">
            <v>8.8786521188302796</v>
          </cell>
          <cell r="Q171">
            <v>7.3593682823166811</v>
          </cell>
          <cell r="R171">
            <v>6.4365678459137792</v>
          </cell>
          <cell r="S171">
            <v>6.6801740818508408</v>
          </cell>
          <cell r="T171">
            <v>5.9409868079782742</v>
          </cell>
          <cell r="U171">
            <v>4.3443376170948138</v>
          </cell>
          <cell r="V171">
            <v>9.0563038773869184</v>
          </cell>
        </row>
        <row r="172">
          <cell r="A172">
            <v>2022</v>
          </cell>
          <cell r="B172">
            <v>4.8722325398297475</v>
          </cell>
          <cell r="C172">
            <v>4.5685526763384159</v>
          </cell>
          <cell r="D172">
            <v>8.5391419574533831</v>
          </cell>
          <cell r="E172">
            <v>4.1428904638678246</v>
          </cell>
          <cell r="F172">
            <v>6.8073593329099493</v>
          </cell>
          <cell r="G172">
            <v>10.570014438851759</v>
          </cell>
          <cell r="H172">
            <v>7.2163983624674675</v>
          </cell>
          <cell r="I172">
            <v>6.2221738623706102</v>
          </cell>
          <cell r="J172">
            <v>9.9197557913444285</v>
          </cell>
          <cell r="K172">
            <v>9.8839787305171409</v>
          </cell>
          <cell r="L172">
            <v>17.150266236403642</v>
          </cell>
          <cell r="M172">
            <v>11.982800518729821</v>
          </cell>
          <cell r="N172">
            <v>11.897206257419226</v>
          </cell>
          <cell r="O172">
            <v>11.035066728811994</v>
          </cell>
          <cell r="P172">
            <v>9.2221751551151954</v>
          </cell>
          <cell r="Q172">
            <v>7.5706021930475114</v>
          </cell>
          <cell r="R172">
            <v>6.6461829160772936</v>
          </cell>
          <cell r="S172">
            <v>7.002243989452233</v>
          </cell>
          <cell r="T172">
            <v>6.1832473086266733</v>
          </cell>
          <cell r="U172">
            <v>4.4583437441917626</v>
          </cell>
          <cell r="V172">
            <v>9.3666208461563336</v>
          </cell>
        </row>
        <row r="197">
          <cell r="A197">
            <v>2019</v>
          </cell>
          <cell r="B197">
            <v>1.8614131244524523</v>
          </cell>
          <cell r="C197">
            <v>1.2468091692061753</v>
          </cell>
          <cell r="D197">
            <v>3.5858073489909335</v>
          </cell>
          <cell r="E197">
            <v>1.248210353423403</v>
          </cell>
          <cell r="F197">
            <v>3.1544310285643196</v>
          </cell>
          <cell r="G197">
            <v>3.8986546660946377</v>
          </cell>
          <cell r="H197">
            <v>2.7814993191333679</v>
          </cell>
          <cell r="I197">
            <v>2.4557077902297979</v>
          </cell>
          <cell r="J197">
            <v>6.3056690953017522</v>
          </cell>
          <cell r="K197">
            <v>6.4372604640387872</v>
          </cell>
          <cell r="L197">
            <v>12.781187200968809</v>
          </cell>
          <cell r="M197">
            <v>8.2477089633714282</v>
          </cell>
          <cell r="N197">
            <v>4.3542385653590268</v>
          </cell>
          <cell r="O197">
            <v>5.4630260229821239</v>
          </cell>
          <cell r="P197">
            <v>6.661680164474916</v>
          </cell>
          <cell r="Q197">
            <v>4.5545659078811438</v>
          </cell>
          <cell r="R197">
            <v>3.5435466436446594</v>
          </cell>
          <cell r="S197">
            <v>4.1776565312930538</v>
          </cell>
          <cell r="T197">
            <v>2.775367200095479</v>
          </cell>
          <cell r="U197">
            <v>2.1553366390333499</v>
          </cell>
          <cell r="V197">
            <v>5.7246241517001568</v>
          </cell>
        </row>
        <row r="198">
          <cell r="A198">
            <v>2020</v>
          </cell>
          <cell r="B198">
            <v>1.8222967747246963</v>
          </cell>
          <cell r="C198">
            <v>1.2246373930073269</v>
          </cell>
          <cell r="D198">
            <v>3.5328221046063728</v>
          </cell>
          <cell r="E198">
            <v>1.2341542592263315</v>
          </cell>
          <cell r="F198">
            <v>3.1164073108620993</v>
          </cell>
          <cell r="G198">
            <v>3.8210532918438198</v>
          </cell>
          <cell r="H198">
            <v>2.7359876650975097</v>
          </cell>
          <cell r="I198">
            <v>2.4180708889019402</v>
          </cell>
          <cell r="J198">
            <v>6.1883387239003227</v>
          </cell>
          <cell r="K198">
            <v>6.3179363476236459</v>
          </cell>
          <cell r="L198">
            <v>12.541030807931637</v>
          </cell>
          <cell r="M198">
            <v>8.0853853733420848</v>
          </cell>
          <cell r="N198">
            <v>4.2884469034739503</v>
          </cell>
          <cell r="O198">
            <v>5.3522795705202428</v>
          </cell>
          <cell r="P198">
            <v>6.5321096483858421</v>
          </cell>
          <cell r="Q198">
            <v>4.4698297121403154</v>
          </cell>
          <cell r="R198">
            <v>3.4829181960523172</v>
          </cell>
          <cell r="S198">
            <v>4.0984857232906924</v>
          </cell>
          <cell r="T198">
            <v>2.7368512916578296</v>
          </cell>
          <cell r="U198">
            <v>2.1129395966875379</v>
          </cell>
          <cell r="V198">
            <v>5.6209486206217605</v>
          </cell>
        </row>
        <row r="199">
          <cell r="A199">
            <v>2021</v>
          </cell>
          <cell r="B199">
            <v>1.6121713809987888</v>
          </cell>
          <cell r="C199">
            <v>1.3408095882783446</v>
          </cell>
          <cell r="D199">
            <v>3.7671865385735996</v>
          </cell>
          <cell r="E199">
            <v>1.2726618172488895</v>
          </cell>
          <cell r="F199">
            <v>3.4934146745170365</v>
          </cell>
          <cell r="G199">
            <v>3.7136521393273361</v>
          </cell>
          <cell r="H199">
            <v>2.8033435612973445</v>
          </cell>
          <cell r="I199">
            <v>2.5356974425483272</v>
          </cell>
          <cell r="J199">
            <v>6.3140109409047405</v>
          </cell>
          <cell r="K199">
            <v>6.4563929789532502</v>
          </cell>
          <cell r="L199">
            <v>12.774249195350338</v>
          </cell>
          <cell r="M199">
            <v>8.3189789541216665</v>
          </cell>
          <cell r="N199">
            <v>4.5953321332690544</v>
          </cell>
          <cell r="O199">
            <v>5.4931802005928096</v>
          </cell>
          <cell r="P199">
            <v>6.3969573977857941</v>
          </cell>
          <cell r="Q199">
            <v>4.6487772147659969</v>
          </cell>
          <cell r="R199">
            <v>3.483722054031444</v>
          </cell>
          <cell r="S199">
            <v>4.6089666681129611</v>
          </cell>
          <cell r="T199">
            <v>2.6404385813236777</v>
          </cell>
          <cell r="U199">
            <v>2.2736624103358891</v>
          </cell>
          <cell r="V199">
            <v>5.747013423059995</v>
          </cell>
        </row>
        <row r="200">
          <cell r="A200">
            <v>2022</v>
          </cell>
          <cell r="B200">
            <v>1.6896875838876275</v>
          </cell>
          <cell r="C200">
            <v>1.4094602378487302</v>
          </cell>
          <cell r="D200">
            <v>3.9667104350588018</v>
          </cell>
          <cell r="E200">
            <v>1.343007271064323</v>
          </cell>
          <cell r="F200">
            <v>3.6858047411177819</v>
          </cell>
          <cell r="G200">
            <v>3.8761024894776126</v>
          </cell>
          <cell r="H200">
            <v>2.9448659682957428</v>
          </cell>
          <cell r="I200">
            <v>2.6687884019744965</v>
          </cell>
          <cell r="J200">
            <v>6.6206078360689222</v>
          </cell>
          <cell r="K200">
            <v>6.771609802905064</v>
          </cell>
          <cell r="L200">
            <v>13.392159750768805</v>
          </cell>
          <cell r="M200">
            <v>8.7150105803495173</v>
          </cell>
          <cell r="N200">
            <v>4.8393921229857906</v>
          </cell>
          <cell r="O200">
            <v>5.7436377119628155</v>
          </cell>
          <cell r="P200">
            <v>6.7075094246758216</v>
          </cell>
          <cell r="Q200">
            <v>4.8709510335508632</v>
          </cell>
          <cell r="R200">
            <v>3.6595793200188957</v>
          </cell>
          <cell r="S200">
            <v>4.8347156831004892</v>
          </cell>
          <cell r="T200">
            <v>2.7777018289490609</v>
          </cell>
          <cell r="U200">
            <v>2.3852496461442834</v>
          </cell>
          <cell r="V200">
            <v>6.0294405629538366</v>
          </cell>
        </row>
        <row r="225">
          <cell r="A225">
            <v>2019</v>
          </cell>
          <cell r="B225">
            <v>1.0504965423804236</v>
          </cell>
          <cell r="C225">
            <v>1.4979113149485956</v>
          </cell>
          <cell r="D225">
            <v>2.3749961349256949</v>
          </cell>
          <cell r="E225">
            <v>1.3267912817866667</v>
          </cell>
          <cell r="F225">
            <v>1.6013004954491077</v>
          </cell>
          <cell r="G225">
            <v>2.6922537412237202</v>
          </cell>
          <cell r="H225">
            <v>1.9090936086820514</v>
          </cell>
          <cell r="I225">
            <v>1.6807037633028137</v>
          </cell>
          <cell r="J225">
            <v>1.7892945534117017</v>
          </cell>
          <cell r="K225">
            <v>1.7399298159194527</v>
          </cell>
          <cell r="L225">
            <v>2.0411433000594319</v>
          </cell>
          <cell r="M225">
            <v>1.7510475943743284</v>
          </cell>
          <cell r="N225">
            <v>3.012781229566599</v>
          </cell>
          <cell r="O225">
            <v>2.771367345256738</v>
          </cell>
          <cell r="P225">
            <v>1.5931316906552471</v>
          </cell>
          <cell r="Q225">
            <v>1.5787375807896518</v>
          </cell>
          <cell r="R225">
            <v>1.7382447741173657</v>
          </cell>
          <cell r="S225">
            <v>1.2512917625044813</v>
          </cell>
          <cell r="T225">
            <v>1.4736552516541956</v>
          </cell>
          <cell r="U225">
            <v>1.1350773021433032</v>
          </cell>
          <cell r="V225">
            <v>1.7729057836255357</v>
          </cell>
        </row>
        <row r="226">
          <cell r="A226">
            <v>2020</v>
          </cell>
          <cell r="B226">
            <v>1.1300298201214178</v>
          </cell>
          <cell r="C226">
            <v>1.4750325575846746</v>
          </cell>
          <cell r="D226">
            <v>2.4633062825627832</v>
          </cell>
          <cell r="E226">
            <v>1.3680828510608927</v>
          </cell>
          <cell r="F226">
            <v>1.6503605403026507</v>
          </cell>
          <cell r="G226">
            <v>2.8321774631216949</v>
          </cell>
          <cell r="H226">
            <v>1.9855114334225801</v>
          </cell>
          <cell r="I226">
            <v>1.7374441017871847</v>
          </cell>
          <cell r="J226">
            <v>1.8394404807897027</v>
          </cell>
          <cell r="K226">
            <v>1.7850928503137595</v>
          </cell>
          <cell r="L226">
            <v>2.0997649102810114</v>
          </cell>
          <cell r="M226">
            <v>1.8451226959762299</v>
          </cell>
          <cell r="N226">
            <v>2.9764965489682162</v>
          </cell>
          <cell r="O226">
            <v>2.9175086195432534</v>
          </cell>
          <cell r="P226">
            <v>1.6201908334269912</v>
          </cell>
          <cell r="Q226">
            <v>1.5686661836603419</v>
          </cell>
          <cell r="R226">
            <v>1.7797332306891529</v>
          </cell>
          <cell r="S226">
            <v>1.2807157555624835</v>
          </cell>
          <cell r="T226">
            <v>1.5607257273154402</v>
          </cell>
          <cell r="U226">
            <v>1.0848464085874157</v>
          </cell>
          <cell r="V226">
            <v>1.8240909781684114</v>
          </cell>
        </row>
        <row r="227">
          <cell r="A227">
            <v>2021</v>
          </cell>
          <cell r="B227">
            <v>1.2870540980954599</v>
          </cell>
          <cell r="C227">
            <v>1.6139374673720814</v>
          </cell>
          <cell r="D227">
            <v>2.4261896131627574</v>
          </cell>
          <cell r="E227">
            <v>1.5016305979533502</v>
          </cell>
          <cell r="F227">
            <v>1.7214064458158944</v>
          </cell>
          <cell r="G227">
            <v>2.9587717051961708</v>
          </cell>
          <cell r="H227">
            <v>2.070785136745477</v>
          </cell>
          <cell r="I227">
            <v>1.8097020663635386</v>
          </cell>
          <cell r="J227">
            <v>1.8943263180233207</v>
          </cell>
          <cell r="K227">
            <v>1.836042859784762</v>
          </cell>
          <cell r="L227">
            <v>2.1568596929073047</v>
          </cell>
          <cell r="M227">
            <v>1.9853196992442805</v>
          </cell>
          <cell r="N227">
            <v>3.0296463053795017</v>
          </cell>
          <cell r="O227">
            <v>3.0406748949253912</v>
          </cell>
          <cell r="P227">
            <v>1.5492320886622775</v>
          </cell>
          <cell r="Q227">
            <v>1.5920948454853301</v>
          </cell>
          <cell r="R227">
            <v>1.7983740212945205</v>
          </cell>
          <cell r="S227">
            <v>1.3874676472868084</v>
          </cell>
          <cell r="T227">
            <v>1.720963821109269</v>
          </cell>
          <cell r="U227">
            <v>1.0876273813279203</v>
          </cell>
          <cell r="V227">
            <v>1.8816270698901423</v>
          </cell>
        </row>
        <row r="228">
          <cell r="A228">
            <v>2022</v>
          </cell>
          <cell r="B228">
            <v>1.3179406629304145</v>
          </cell>
          <cell r="C228">
            <v>1.6829560264457464</v>
          </cell>
          <cell r="D228">
            <v>2.412305142699966</v>
          </cell>
          <cell r="E228">
            <v>1.5294212717659008</v>
          </cell>
          <cell r="F228">
            <v>1.7437454405518791</v>
          </cell>
          <cell r="G228">
            <v>2.9865228414239517</v>
          </cell>
          <cell r="H228">
            <v>2.0934022142364763</v>
          </cell>
          <cell r="I228">
            <v>1.8286246163043307</v>
          </cell>
          <cell r="J228">
            <v>1.9131704335441471</v>
          </cell>
          <cell r="K228">
            <v>1.8541148646054819</v>
          </cell>
          <cell r="L228">
            <v>2.1486371284852868</v>
          </cell>
          <cell r="M228">
            <v>2.0471339559567854</v>
          </cell>
          <cell r="N228">
            <v>2.9338998389807602</v>
          </cell>
          <cell r="O228">
            <v>3.0512074292496272</v>
          </cell>
          <cell r="P228">
            <v>1.577597640555878</v>
          </cell>
          <cell r="Q228">
            <v>1.5452203012084784</v>
          </cell>
          <cell r="R228">
            <v>1.8023659685798255</v>
          </cell>
          <cell r="S228">
            <v>1.5195442915705457</v>
          </cell>
          <cell r="T228">
            <v>1.8318857486579843</v>
          </cell>
          <cell r="U228">
            <v>1.0882892990899491</v>
          </cell>
          <cell r="V228">
            <v>1.9005229123037437</v>
          </cell>
        </row>
      </sheetData>
      <sheetData sheetId="66">
        <row r="56">
          <cell r="A56">
            <v>2019</v>
          </cell>
          <cell r="B56">
            <v>11.800207000264212</v>
          </cell>
          <cell r="C56">
            <v>5.5317056859097509</v>
          </cell>
          <cell r="D56">
            <v>16.392823084628684</v>
          </cell>
          <cell r="E56">
            <v>8.8119653771521165</v>
          </cell>
          <cell r="F56">
            <v>27.966638325892706</v>
          </cell>
          <cell r="G56">
            <v>18.511637038477136</v>
          </cell>
          <cell r="H56">
            <v>15.576248018319101</v>
          </cell>
          <cell r="I56">
            <v>14.720212302780256</v>
          </cell>
          <cell r="J56">
            <v>63.47765474579414</v>
          </cell>
          <cell r="K56">
            <v>65.935944876904301</v>
          </cell>
          <cell r="L56">
            <v>137.47451051712935</v>
          </cell>
          <cell r="M56">
            <v>107.12380967501885</v>
          </cell>
          <cell r="N56">
            <v>20.818244992625647</v>
          </cell>
          <cell r="O56">
            <v>41.318370516251896</v>
          </cell>
          <cell r="P56">
            <v>24.566090669903911</v>
          </cell>
          <cell r="Q56">
            <v>48.222164469128046</v>
          </cell>
          <cell r="R56">
            <v>39.125000222966236</v>
          </cell>
          <cell r="S56">
            <v>20.394319521765436</v>
          </cell>
          <cell r="T56">
            <v>21.745770700456561</v>
          </cell>
          <cell r="U56">
            <v>16.171058769903073</v>
          </cell>
          <cell r="V56">
            <v>56.119070295312355</v>
          </cell>
        </row>
        <row r="57">
          <cell r="A57">
            <v>2020</v>
          </cell>
          <cell r="B57">
            <v>11.676315129100464</v>
          </cell>
          <cell r="C57">
            <v>6.6482090843117181</v>
          </cell>
          <cell r="D57">
            <v>15.795471767931552</v>
          </cell>
          <cell r="E57">
            <v>7.2677973043328405</v>
          </cell>
          <cell r="F57">
            <v>28.540423018909088</v>
          </cell>
          <cell r="G57">
            <v>18.408471715042314</v>
          </cell>
          <cell r="H57">
            <v>15.35683000421772</v>
          </cell>
          <cell r="I57">
            <v>14.462719942213045</v>
          </cell>
          <cell r="J57">
            <v>57.270100125642045</v>
          </cell>
          <cell r="K57">
            <v>59.397589539395312</v>
          </cell>
          <cell r="L57">
            <v>123.27820583460995</v>
          </cell>
          <cell r="M57">
            <v>96.722167819281395</v>
          </cell>
          <cell r="N57">
            <v>17.776706931152724</v>
          </cell>
          <cell r="O57">
            <v>33.624057093865176</v>
          </cell>
          <cell r="P57">
            <v>24.926012821953712</v>
          </cell>
          <cell r="Q57">
            <v>40.420002963050017</v>
          </cell>
          <cell r="R57">
            <v>35.670488095824822</v>
          </cell>
          <cell r="S57">
            <v>19.066698534012573</v>
          </cell>
          <cell r="T57">
            <v>19.483702187552961</v>
          </cell>
          <cell r="U57">
            <v>16.544423669326154</v>
          </cell>
          <cell r="V57">
            <v>50.827989133447538</v>
          </cell>
        </row>
        <row r="58">
          <cell r="A58">
            <v>2021</v>
          </cell>
          <cell r="B58">
            <v>10.140187100261594</v>
          </cell>
          <cell r="C58">
            <v>6.0833027616332291</v>
          </cell>
          <cell r="D58">
            <v>14.913683353860224</v>
          </cell>
          <cell r="E58">
            <v>7.0805606884511914</v>
          </cell>
          <cell r="F58">
            <v>24.827977583883094</v>
          </cell>
          <cell r="G58">
            <v>14.329379586899787</v>
          </cell>
          <cell r="H58">
            <v>13.394646647488306</v>
          </cell>
          <cell r="I58">
            <v>13.119819353383535</v>
          </cell>
          <cell r="J58">
            <v>54.009866675347993</v>
          </cell>
          <cell r="K58">
            <v>56.182562466014886</v>
          </cell>
          <cell r="L58">
            <v>122.12697264123669</v>
          </cell>
          <cell r="M58">
            <v>90.275657278069247</v>
          </cell>
          <cell r="N58">
            <v>15.037660493854462</v>
          </cell>
          <cell r="O58">
            <v>24.983717415269851</v>
          </cell>
          <cell r="P58">
            <v>23.498248991195862</v>
          </cell>
          <cell r="Q58">
            <v>37.241619886950161</v>
          </cell>
          <cell r="R58">
            <v>31.659550101893547</v>
          </cell>
          <cell r="S58">
            <v>20.865641357651228</v>
          </cell>
          <cell r="T58">
            <v>18.104702136965123</v>
          </cell>
          <cell r="U58">
            <v>16.286980016732731</v>
          </cell>
          <cell r="V58">
            <v>47.87364866533018</v>
          </cell>
        </row>
        <row r="59">
          <cell r="A59">
            <v>2022</v>
          </cell>
          <cell r="B59">
            <v>8.9610573578107164</v>
          </cell>
          <cell r="C59">
            <v>10.92748410421486</v>
          </cell>
          <cell r="D59">
            <v>14.564861238943191</v>
          </cell>
          <cell r="E59">
            <v>5.6016029767469204</v>
          </cell>
          <cell r="F59">
            <v>22.239482873001222</v>
          </cell>
          <cell r="G59">
            <v>13.023489100362129</v>
          </cell>
          <cell r="H59">
            <v>12.767649152138876</v>
          </cell>
          <cell r="I59">
            <v>12.691801965450377</v>
          </cell>
          <cell r="J59">
            <v>49.974503362849198</v>
          </cell>
          <cell r="K59">
            <v>52.007538509658389</v>
          </cell>
          <cell r="L59">
            <v>120.00946221585455</v>
          </cell>
          <cell r="M59">
            <v>79.475990362829847</v>
          </cell>
          <cell r="N59">
            <v>15.279197959639411</v>
          </cell>
          <cell r="O59">
            <v>20.127825036344873</v>
          </cell>
          <cell r="P59">
            <v>18.949459018168934</v>
          </cell>
          <cell r="Q59">
            <v>34.538908662029236</v>
          </cell>
          <cell r="R59">
            <v>29.353609451363127</v>
          </cell>
          <cell r="S59">
            <v>19.478234947679766</v>
          </cell>
          <cell r="T59">
            <v>13.873319379001872</v>
          </cell>
          <cell r="U59">
            <v>14.501446400135077</v>
          </cell>
          <cell r="V59">
            <v>44.397246282398896</v>
          </cell>
        </row>
        <row r="60">
          <cell r="A60">
            <v>2023</v>
          </cell>
          <cell r="B60">
            <v>7.5646369129453825</v>
          </cell>
          <cell r="C60">
            <v>7.4858796061936461</v>
          </cell>
          <cell r="D60">
            <v>13.302545114334642</v>
          </cell>
          <cell r="E60">
            <v>6.4143799402179793</v>
          </cell>
          <cell r="F60">
            <v>23.618705638471951</v>
          </cell>
          <cell r="G60">
            <v>12.615480678967291</v>
          </cell>
          <cell r="H60">
            <v>12.083183591000049</v>
          </cell>
          <cell r="I60">
            <v>11.92384731382614</v>
          </cell>
          <cell r="J60">
            <v>51.390196141889987</v>
          </cell>
          <cell r="K60">
            <v>53.536688829300658</v>
          </cell>
          <cell r="L60">
            <v>129.40993645325426</v>
          </cell>
          <cell r="M60">
            <v>80.62727647999742</v>
          </cell>
          <cell r="N60">
            <v>15.82303747156571</v>
          </cell>
          <cell r="O60">
            <v>21.085664587546521</v>
          </cell>
          <cell r="P60">
            <v>16.997183056383822</v>
          </cell>
          <cell r="Q60">
            <v>34.645491996032874</v>
          </cell>
          <cell r="R60">
            <v>30.427967965576265</v>
          </cell>
          <cell r="S60">
            <v>14.512238854660525</v>
          </cell>
          <cell r="T60">
            <v>9.8636600620404078</v>
          </cell>
          <cell r="U60">
            <v>12.937545771212843</v>
          </cell>
          <cell r="V60">
            <v>45.505518293764865</v>
          </cell>
        </row>
        <row r="63">
          <cell r="A63">
            <v>2019</v>
          </cell>
          <cell r="B63">
            <v>5.1650737711594195</v>
          </cell>
          <cell r="C63">
            <v>8.7015595059254522</v>
          </cell>
          <cell r="D63">
            <v>29.448185181967695</v>
          </cell>
          <cell r="E63">
            <v>11.809850505461602</v>
          </cell>
          <cell r="F63">
            <v>14.030086116668583</v>
          </cell>
          <cell r="G63">
            <v>6.015598446772481</v>
          </cell>
          <cell r="H63">
            <v>13.890827602543787</v>
          </cell>
          <cell r="I63">
            <v>16.187449065354237</v>
          </cell>
          <cell r="J63">
            <v>6.4207608797241811</v>
          </cell>
          <cell r="K63">
            <v>6.4429110913996901</v>
          </cell>
          <cell r="L63">
            <v>6.4952849643896</v>
          </cell>
          <cell r="M63">
            <v>4.6562294357817802</v>
          </cell>
          <cell r="N63">
            <v>17.592883092359703</v>
          </cell>
          <cell r="O63">
            <v>8.1335375031991912</v>
          </cell>
          <cell r="P63">
            <v>6.6911531007520377</v>
          </cell>
          <cell r="Q63">
            <v>5.6334304286364549</v>
          </cell>
          <cell r="R63">
            <v>7.8595598111386789</v>
          </cell>
          <cell r="S63">
            <v>2.6898982582664241</v>
          </cell>
          <cell r="T63">
            <v>13.148605539810942</v>
          </cell>
          <cell r="U63">
            <v>6.5511751946302432</v>
          </cell>
          <cell r="V63">
            <v>7.8827370297505084</v>
          </cell>
        </row>
        <row r="64">
          <cell r="A64">
            <v>2020</v>
          </cell>
          <cell r="B64">
            <v>5.5413020951663228</v>
          </cell>
          <cell r="C64">
            <v>11.805231084291837</v>
          </cell>
          <cell r="D64">
            <v>29.032175523612509</v>
          </cell>
          <cell r="E64">
            <v>12.341542592263314</v>
          </cell>
          <cell r="F64">
            <v>12.224892891130747</v>
          </cell>
          <cell r="G64">
            <v>4.3634895917137335</v>
          </cell>
          <cell r="H64">
            <v>13.595583907154522</v>
          </cell>
          <cell r="I64">
            <v>16.300524133764977</v>
          </cell>
          <cell r="J64">
            <v>6.0300706032090536</v>
          </cell>
          <cell r="K64">
            <v>6.1213079909390897</v>
          </cell>
          <cell r="L64">
            <v>5.9450252704108264</v>
          </cell>
          <cell r="M64">
            <v>4.4926845389211163</v>
          </cell>
          <cell r="N64">
            <v>17.629791997837412</v>
          </cell>
          <cell r="O64">
            <v>9.1898548327284253</v>
          </cell>
          <cell r="P64">
            <v>7.1535113328311031</v>
          </cell>
          <cell r="Q64">
            <v>5.3759979196138286</v>
          </cell>
          <cell r="R64">
            <v>7.3035854025524412</v>
          </cell>
          <cell r="S64">
            <v>2.4413186343165907</v>
          </cell>
          <cell r="T64">
            <v>5.0738807780085828</v>
          </cell>
          <cell r="U64">
            <v>7.5670960649724632</v>
          </cell>
          <cell r="V64">
            <v>7.563653070793845</v>
          </cell>
        </row>
        <row r="65">
          <cell r="A65">
            <v>2021</v>
          </cell>
          <cell r="B65">
            <v>5.9183971402305025</v>
          </cell>
          <cell r="C65">
            <v>12.414903595169857</v>
          </cell>
          <cell r="D65">
            <v>26.91376631739676</v>
          </cell>
          <cell r="E65">
            <v>11.954193370112401</v>
          </cell>
          <cell r="F65">
            <v>11.349932609775127</v>
          </cell>
          <cell r="G65">
            <v>3.2690599818022328</v>
          </cell>
          <cell r="H65">
            <v>12.750911318773525</v>
          </cell>
          <cell r="I65">
            <v>15.538735986302845</v>
          </cell>
          <cell r="J65">
            <v>5.5861059770004609</v>
          </cell>
          <cell r="K65">
            <v>5.7129752885925127</v>
          </cell>
          <cell r="L65">
            <v>6.4784071540330377</v>
          </cell>
          <cell r="M65">
            <v>3.3438243288450602</v>
          </cell>
          <cell r="N65">
            <v>11.794243524591733</v>
          </cell>
          <cell r="O65">
            <v>8.6336820441537299</v>
          </cell>
          <cell r="P65">
            <v>6.9906893550548874</v>
          </cell>
          <cell r="Q65">
            <v>3.6181138248628302</v>
          </cell>
          <cell r="R65">
            <v>7.3081957063401841</v>
          </cell>
          <cell r="S65">
            <v>3.6563623874388838</v>
          </cell>
          <cell r="T65">
            <v>7.1198266830761723</v>
          </cell>
          <cell r="U65">
            <v>5.8290244270411877</v>
          </cell>
          <cell r="V65">
            <v>7.0556207202161287</v>
          </cell>
        </row>
        <row r="66">
          <cell r="A66">
            <v>2022</v>
          </cell>
          <cell r="B66">
            <v>4.6957505805121658</v>
          </cell>
          <cell r="C66">
            <v>6.791091816178727</v>
          </cell>
          <cell r="D66">
            <v>25.83294645420667</v>
          </cell>
          <cell r="E66">
            <v>4.5914778497925575</v>
          </cell>
          <cell r="F66">
            <v>13.220924000934909</v>
          </cell>
          <cell r="G66">
            <v>4.0362052996990059</v>
          </cell>
          <cell r="H66">
            <v>11.137081911022344</v>
          </cell>
          <cell r="I66">
            <v>13.242232094687385</v>
          </cell>
          <cell r="J66">
            <v>4.714972939633653</v>
          </cell>
          <cell r="K66">
            <v>4.7523185577728784</v>
          </cell>
          <cell r="L66">
            <v>4.3740431780548006</v>
          </cell>
          <cell r="M66">
            <v>4.3697103432023239</v>
          </cell>
          <cell r="N66">
            <v>17.629843799583938</v>
          </cell>
          <cell r="O66">
            <v>3.737261943087907</v>
          </cell>
          <cell r="P66">
            <v>3.4682870083171098</v>
          </cell>
          <cell r="Q66">
            <v>3.5874940945517473</v>
          </cell>
          <cell r="R66">
            <v>6.3221452436338499</v>
          </cell>
          <cell r="S66">
            <v>3.1455534698116394</v>
          </cell>
          <cell r="T66">
            <v>2.0253020991243607</v>
          </cell>
          <cell r="U66">
            <v>5.1061430986391114</v>
          </cell>
          <cell r="V66">
            <v>5.9905971491678969</v>
          </cell>
        </row>
        <row r="67">
          <cell r="A67">
            <v>2023</v>
          </cell>
          <cell r="B67">
            <v>1.9396504904988161</v>
          </cell>
          <cell r="C67">
            <v>4.9087735122581284</v>
          </cell>
          <cell r="D67">
            <v>22.741483375608851</v>
          </cell>
          <cell r="E67">
            <v>7.3307199316776899</v>
          </cell>
          <cell r="F67">
            <v>12.232795749009378</v>
          </cell>
          <cell r="G67">
            <v>2.3852799603089414</v>
          </cell>
          <cell r="H67">
            <v>9.5859516108489515</v>
          </cell>
          <cell r="I67">
            <v>11.741379923128868</v>
          </cell>
          <cell r="J67">
            <v>4.2123111591713105</v>
          </cell>
          <cell r="K67">
            <v>4.3134520459891457</v>
          </cell>
          <cell r="L67">
            <v>3.4455130541213239</v>
          </cell>
          <cell r="M67">
            <v>3.0594339062285001</v>
          </cell>
          <cell r="N67">
            <v>4.3549644417153326</v>
          </cell>
          <cell r="O67">
            <v>4.2066163765678848</v>
          </cell>
          <cell r="P67">
            <v>4.9945808797454756</v>
          </cell>
          <cell r="Q67">
            <v>3.1886116527322295</v>
          </cell>
          <cell r="R67">
            <v>6.110918118652009</v>
          </cell>
          <cell r="S67">
            <v>3.1183323158774683</v>
          </cell>
          <cell r="T67">
            <v>1.006495924698001</v>
          </cell>
          <cell r="U67">
            <v>6.7558985750458715</v>
          </cell>
          <cell r="V67">
            <v>5.3112838165536989</v>
          </cell>
        </row>
        <row r="70">
          <cell r="A70">
            <v>2019</v>
          </cell>
          <cell r="B70">
            <v>25.423728813559325</v>
          </cell>
          <cell r="C70">
            <v>13.273676360924682</v>
          </cell>
          <cell r="D70">
            <v>20.381388253241798</v>
          </cell>
          <cell r="E70">
            <v>22.977614591969679</v>
          </cell>
          <cell r="F70">
            <v>46.861531227960192</v>
          </cell>
          <cell r="G70">
            <v>18.266195397026685</v>
          </cell>
          <cell r="H70">
            <v>23.056045472406769</v>
          </cell>
          <cell r="I70">
            <v>25.509217035624467</v>
          </cell>
          <cell r="J70">
            <v>67.576743400007246</v>
          </cell>
          <cell r="K70">
            <v>70.49779035106647</v>
          </cell>
          <cell r="L70">
            <v>83.970685474983469</v>
          </cell>
          <cell r="M70">
            <v>95.989165823096499</v>
          </cell>
          <cell r="N70">
            <v>18.137693191978542</v>
          </cell>
          <cell r="O70">
            <v>40.45659676134855</v>
          </cell>
          <cell r="P70">
            <v>26.953329837441007</v>
          </cell>
          <cell r="Q70">
            <v>67.075294281535136</v>
          </cell>
          <cell r="R70">
            <v>61.603138521489569</v>
          </cell>
          <cell r="S70">
            <v>33.578934653943719</v>
          </cell>
          <cell r="T70">
            <v>38.447782546494992</v>
          </cell>
          <cell r="U70">
            <v>38.096011696856465</v>
          </cell>
          <cell r="V70">
            <v>63.435424585155097</v>
          </cell>
        </row>
        <row r="71">
          <cell r="A71">
            <v>2020</v>
          </cell>
          <cell r="B71">
            <v>24.955587513746725</v>
          </cell>
          <cell r="C71">
            <v>16.068478750563148</v>
          </cell>
          <cell r="D71">
            <v>19.353671771373445</v>
          </cell>
          <cell r="E71">
            <v>18.876884720408405</v>
          </cell>
          <cell r="F71">
            <v>46.876206656884705</v>
          </cell>
          <cell r="G71">
            <v>17.950695423237505</v>
          </cell>
          <cell r="H71">
            <v>22.462870727760855</v>
          </cell>
          <cell r="I71">
            <v>24.786371603856264</v>
          </cell>
          <cell r="J71">
            <v>61.270230200639979</v>
          </cell>
          <cell r="K71">
            <v>63.886025172866745</v>
          </cell>
          <cell r="L71">
            <v>76.057840859832609</v>
          </cell>
          <cell r="M71">
            <v>87.094252684411899</v>
          </cell>
          <cell r="N71">
            <v>15.900131406044679</v>
          </cell>
          <cell r="O71">
            <v>32.550107279292483</v>
          </cell>
          <cell r="P71">
            <v>27.633364467863878</v>
          </cell>
          <cell r="Q71">
            <v>56.807998453725993</v>
          </cell>
          <cell r="R71">
            <v>56.028933979035124</v>
          </cell>
          <cell r="S71">
            <v>31.665585468699319</v>
          </cell>
          <cell r="T71">
            <v>34.310221586847746</v>
          </cell>
          <cell r="U71">
            <v>39.666831601517401</v>
          </cell>
          <cell r="V71">
            <v>57.637370953732194</v>
          </cell>
        </row>
        <row r="72">
          <cell r="A72">
            <v>2021</v>
          </cell>
          <cell r="B72">
            <v>21.598453651567358</v>
          </cell>
          <cell r="C72">
            <v>13.719725605487891</v>
          </cell>
          <cell r="D72">
            <v>17.696522223198851</v>
          </cell>
          <cell r="E72">
            <v>17.488076311605724</v>
          </cell>
          <cell r="F72">
            <v>37.623620467249538</v>
          </cell>
          <cell r="G72">
            <v>13.749836622663704</v>
          </cell>
          <cell r="H72">
            <v>18.951203278803376</v>
          </cell>
          <cell r="I72">
            <v>21.571648690292758</v>
          </cell>
          <cell r="J72">
            <v>56.369148477674322</v>
          </cell>
          <cell r="K72">
            <v>58.919596221261735</v>
          </cell>
          <cell r="L72">
            <v>73.76951171790077</v>
          </cell>
          <cell r="M72">
            <v>78.480728320186046</v>
          </cell>
          <cell r="N72">
            <v>12.81085154483798</v>
          </cell>
          <cell r="O72">
            <v>23.403932669463682</v>
          </cell>
          <cell r="P72">
            <v>26.466009340944474</v>
          </cell>
          <cell r="Q72">
            <v>50.604370454506928</v>
          </cell>
          <cell r="R72">
            <v>49.187005963111915</v>
          </cell>
          <cell r="S72">
            <v>31.235176062762271</v>
          </cell>
          <cell r="T72">
            <v>30.474233864064374</v>
          </cell>
          <cell r="U72">
            <v>37.490134175217051</v>
          </cell>
          <cell r="V72">
            <v>52.862237523707648</v>
          </cell>
        </row>
        <row r="73">
          <cell r="A73">
            <v>2022</v>
          </cell>
          <cell r="B73">
            <v>18.392097020319653</v>
          </cell>
          <cell r="C73">
            <v>23.918918918918916</v>
          </cell>
          <cell r="D73">
            <v>17.056586377780341</v>
          </cell>
          <cell r="E73">
            <v>13.521001884074032</v>
          </cell>
          <cell r="F73">
            <v>32.669764860928069</v>
          </cell>
          <cell r="G73">
            <v>12.321164910136957</v>
          </cell>
          <cell r="H73">
            <v>17.69255037047774</v>
          </cell>
          <cell r="I73">
            <v>20.397697406377006</v>
          </cell>
          <cell r="J73">
            <v>50.378763765994016</v>
          </cell>
          <cell r="K73">
            <v>52.618019451097396</v>
          </cell>
          <cell r="L73">
            <v>69.975276512687046</v>
          </cell>
          <cell r="M73">
            <v>66.3250550141465</v>
          </cell>
          <cell r="N73">
            <v>12.842677204247963</v>
          </cell>
          <cell r="O73">
            <v>18.239876143016112</v>
          </cell>
          <cell r="P73">
            <v>20.547711032855826</v>
          </cell>
          <cell r="Q73">
            <v>45.622405960979115</v>
          </cell>
          <cell r="R73">
            <v>44.166117336849048</v>
          </cell>
          <cell r="S73">
            <v>27.817132589239435</v>
          </cell>
          <cell r="T73">
            <v>22.43694726498526</v>
          </cell>
          <cell r="U73">
            <v>32.526532793769569</v>
          </cell>
          <cell r="V73">
            <v>47.399427191095981</v>
          </cell>
        </row>
        <row r="77">
          <cell r="A77">
            <v>2019</v>
          </cell>
          <cell r="B77">
            <v>5.2229811169144229</v>
          </cell>
          <cell r="C77">
            <v>6.3233965672990067</v>
          </cell>
          <cell r="D77">
            <v>13.1420435877779</v>
          </cell>
          <cell r="E77">
            <v>9.7707628711010894</v>
          </cell>
          <cell r="F77">
            <v>8.8757396449704142</v>
          </cell>
          <cell r="G77">
            <v>2.1342646488164529</v>
          </cell>
          <cell r="H77">
            <v>7.4545273829639198</v>
          </cell>
          <cell r="I77">
            <v>10.213836477987421</v>
          </cell>
          <cell r="J77">
            <v>3.7195477424069496</v>
          </cell>
          <cell r="K77">
            <v>3.866129654380567</v>
          </cell>
          <cell r="L77">
            <v>3.2184524607751106</v>
          </cell>
          <cell r="M77">
            <v>2.8270843954210503</v>
          </cell>
          <cell r="N77">
            <v>5.6338028169014089</v>
          </cell>
          <cell r="O77">
            <v>3.0750307503075032</v>
          </cell>
          <cell r="P77">
            <v>4.5001607200257148</v>
          </cell>
          <cell r="Q77">
            <v>3.6964021685559389</v>
          </cell>
          <cell r="R77">
            <v>4.8332362115654881</v>
          </cell>
          <cell r="S77">
            <v>2.1182360870402466</v>
          </cell>
          <cell r="T77">
            <v>7.8313253012048198</v>
          </cell>
          <cell r="U77">
            <v>6.3502673796791447</v>
          </cell>
          <cell r="V77">
            <v>4.6236164445448384</v>
          </cell>
        </row>
        <row r="78">
          <cell r="A78">
            <v>2020</v>
          </cell>
          <cell r="B78">
            <v>5.368098159509203</v>
          </cell>
          <cell r="C78">
            <v>8.4219858156028362</v>
          </cell>
          <cell r="D78">
            <v>12.331487093740204</v>
          </cell>
          <cell r="E78">
            <v>10.262257696693274</v>
          </cell>
          <cell r="F78">
            <v>7.7128448531593001</v>
          </cell>
          <cell r="G78">
            <v>1.5865146256817055</v>
          </cell>
          <cell r="H78">
            <v>7.2083879423328971</v>
          </cell>
          <cell r="I78">
            <v>9.9828725226327375</v>
          </cell>
          <cell r="J78">
            <v>3.4543714827849046</v>
          </cell>
          <cell r="K78">
            <v>3.6207246747971071</v>
          </cell>
          <cell r="L78">
            <v>2.8885290384699549</v>
          </cell>
          <cell r="M78">
            <v>2.7167656674494638</v>
          </cell>
          <cell r="N78">
            <v>5.7088487155090393</v>
          </cell>
          <cell r="O78">
            <v>3.5203975978463453</v>
          </cell>
          <cell r="P78">
            <v>4.7159924544120724</v>
          </cell>
          <cell r="Q78">
            <v>3.4697006374566288</v>
          </cell>
          <cell r="R78">
            <v>4.3106284962158607</v>
          </cell>
          <cell r="S78">
            <v>2.0040080160320639</v>
          </cell>
          <cell r="T78">
            <v>3.3921302578018997</v>
          </cell>
          <cell r="U78">
            <v>7.455099966113182</v>
          </cell>
          <cell r="V78">
            <v>4.3754391090520812</v>
          </cell>
        </row>
        <row r="79">
          <cell r="A79">
            <v>2021</v>
          </cell>
          <cell r="B79">
            <v>5.6646525679758302</v>
          </cell>
          <cell r="C79">
            <v>8.8183421516754841</v>
          </cell>
          <cell r="D79">
            <v>11.132672862833214</v>
          </cell>
          <cell r="E79">
            <v>9.2658588738417684</v>
          </cell>
          <cell r="F79">
            <v>7.0609002647837604</v>
          </cell>
          <cell r="G79">
            <v>1.2004801920768307</v>
          </cell>
          <cell r="H79">
            <v>6.6649411155687854</v>
          </cell>
          <cell r="I79">
            <v>9.276970160673299</v>
          </cell>
          <cell r="J79">
            <v>3.1287376533675513</v>
          </cell>
          <cell r="K79">
            <v>3.2945386355620929</v>
          </cell>
          <cell r="L79">
            <v>3.10010764262648</v>
          </cell>
          <cell r="M79">
            <v>1.9695613249776185</v>
          </cell>
          <cell r="N79">
            <v>3.8314176245210727</v>
          </cell>
          <cell r="O79">
            <v>3.1384856806590817</v>
          </cell>
          <cell r="P79">
            <v>4.408817635270541</v>
          </cell>
          <cell r="Q79">
            <v>2.282206657747698</v>
          </cell>
          <cell r="R79">
            <v>4.2070781681546663</v>
          </cell>
          <cell r="S79">
            <v>2.9075402209730568</v>
          </cell>
          <cell r="T79">
            <v>4.834254143646409</v>
          </cell>
          <cell r="U79">
            <v>5.5374592833876219</v>
          </cell>
          <cell r="V79">
            <v>3.9888285619151818</v>
          </cell>
        </row>
        <row r="80">
          <cell r="A80">
            <v>2022</v>
          </cell>
          <cell r="B80">
            <v>4.5385779122541603</v>
          </cell>
          <cell r="C80">
            <v>4.5643153526970961</v>
          </cell>
          <cell r="D80">
            <v>10.849349039057655</v>
          </cell>
          <cell r="E80">
            <v>3.423485107839781</v>
          </cell>
          <cell r="F80">
            <v>8.1775700934579429</v>
          </cell>
          <cell r="G80">
            <v>1.5234613040828764</v>
          </cell>
          <cell r="H80">
            <v>5.8532483911651525</v>
          </cell>
          <cell r="I80">
            <v>7.8758836646581587</v>
          </cell>
          <cell r="J80">
            <v>2.6616180419680129</v>
          </cell>
          <cell r="K80">
            <v>2.7578978117240727</v>
          </cell>
          <cell r="L80">
            <v>2.1656501370105188</v>
          </cell>
          <cell r="M80">
            <v>2.5283347863993026</v>
          </cell>
          <cell r="N80">
            <v>5.8394160583941606</v>
          </cell>
          <cell r="O80">
            <v>1.3695949911954608</v>
          </cell>
          <cell r="P80">
            <v>2.2000000000000002</v>
          </cell>
          <cell r="Q80">
            <v>2.2995797319800175</v>
          </cell>
          <cell r="R80">
            <v>3.6557208825038483</v>
          </cell>
          <cell r="S80">
            <v>2.5405511041625957</v>
          </cell>
          <cell r="T80">
            <v>1.3726835964310227</v>
          </cell>
          <cell r="U80">
            <v>4.5565006075334136</v>
          </cell>
          <cell r="V80">
            <v>3.4076407179125145</v>
          </cell>
        </row>
      </sheetData>
      <sheetData sheetId="67">
        <row r="4">
          <cell r="X4">
            <v>100</v>
          </cell>
          <cell r="Y4">
            <v>100</v>
          </cell>
          <cell r="Z4">
            <v>100</v>
          </cell>
          <cell r="AA4">
            <v>100</v>
          </cell>
          <cell r="AB4">
            <v>100</v>
          </cell>
          <cell r="AC4">
            <v>100</v>
          </cell>
          <cell r="AD4">
            <v>100</v>
          </cell>
          <cell r="AE4">
            <v>100</v>
          </cell>
          <cell r="AF4">
            <v>100</v>
          </cell>
          <cell r="AG4">
            <v>100</v>
          </cell>
          <cell r="AH4">
            <v>100</v>
          </cell>
          <cell r="AI4">
            <v>100</v>
          </cell>
          <cell r="AJ4">
            <v>100</v>
          </cell>
          <cell r="AK4">
            <v>100</v>
          </cell>
          <cell r="AL4">
            <v>100</v>
          </cell>
          <cell r="AM4">
            <v>100</v>
          </cell>
          <cell r="AN4">
            <v>100</v>
          </cell>
          <cell r="AO4">
            <v>100</v>
          </cell>
          <cell r="AP4">
            <v>100</v>
          </cell>
          <cell r="AQ4">
            <v>100</v>
          </cell>
          <cell r="AR4">
            <v>100</v>
          </cell>
        </row>
        <row r="5">
          <cell r="X5">
            <v>95.415048252112271</v>
          </cell>
          <cell r="Y5">
            <v>95.208922654166329</v>
          </cell>
          <cell r="Z5">
            <v>94.477204958005132</v>
          </cell>
          <cell r="AA5">
            <v>94.570504633278077</v>
          </cell>
          <cell r="AB5">
            <v>94.422103713235757</v>
          </cell>
          <cell r="AC5">
            <v>93.26659691589424</v>
          </cell>
          <cell r="AD5">
            <v>94.344731594932028</v>
          </cell>
          <cell r="AE5">
            <v>94.771201051499773</v>
          </cell>
          <cell r="AF5">
            <v>94.819579256487216</v>
          </cell>
          <cell r="AG5">
            <v>94.921851601660435</v>
          </cell>
          <cell r="AH5">
            <v>94.428147653055746</v>
          </cell>
          <cell r="AI5">
            <v>95.039986293133396</v>
          </cell>
          <cell r="AJ5">
            <v>96.963897986972356</v>
          </cell>
          <cell r="AK5">
            <v>94.031916315116348</v>
          </cell>
          <cell r="AL5">
            <v>94.421185067242902</v>
          </cell>
          <cell r="AM5">
            <v>95.315960956180703</v>
          </cell>
          <cell r="AN5">
            <v>95.362700496246902</v>
          </cell>
          <cell r="AO5">
            <v>94.409337550238888</v>
          </cell>
          <cell r="AP5">
            <v>94.208356659371987</v>
          </cell>
          <cell r="AQ5">
            <v>95.037203090718307</v>
          </cell>
          <cell r="AR5">
            <v>94.813043503913946</v>
          </cell>
        </row>
        <row r="6">
          <cell r="X6">
            <v>95.332959596364077</v>
          </cell>
          <cell r="Y6">
            <v>94.657722460195586</v>
          </cell>
          <cell r="Z6">
            <v>93.517062120816448</v>
          </cell>
          <cell r="AA6">
            <v>93.609880703279984</v>
          </cell>
          <cell r="AB6">
            <v>93.270146871404009</v>
          </cell>
          <cell r="AC6">
            <v>94.303920589271357</v>
          </cell>
          <cell r="AD6">
            <v>94.096012446389039</v>
          </cell>
          <cell r="AE6">
            <v>94.013771818724436</v>
          </cell>
          <cell r="AF6">
            <v>95.461576943567351</v>
          </cell>
          <cell r="AG6">
            <v>95.537814919469469</v>
          </cell>
          <cell r="AH6">
            <v>94.328716596734864</v>
          </cell>
          <cell r="AI6">
            <v>96.658475333192669</v>
          </cell>
          <cell r="AJ6">
            <v>95.977624848194893</v>
          </cell>
          <cell r="AK6">
            <v>94.194170309427918</v>
          </cell>
          <cell r="AL6">
            <v>94.769838787637539</v>
          </cell>
          <cell r="AM6">
            <v>95.997060198199534</v>
          </cell>
          <cell r="AN6">
            <v>95.776601931721203</v>
          </cell>
          <cell r="AO6">
            <v>95.124457848277046</v>
          </cell>
          <cell r="AP6">
            <v>94.08112372130897</v>
          </cell>
          <cell r="AQ6">
            <v>95.840885242774007</v>
          </cell>
          <cell r="AR6">
            <v>95.265982748355881</v>
          </cell>
        </row>
        <row r="7">
          <cell r="X7">
            <v>96.028711007888518</v>
          </cell>
          <cell r="Y7">
            <v>95.068293865675258</v>
          </cell>
          <cell r="Z7">
            <v>94.259791209925723</v>
          </cell>
          <cell r="AA7">
            <v>93.90472567189326</v>
          </cell>
          <cell r="AB7">
            <v>92.870488375258304</v>
          </cell>
          <cell r="AC7">
            <v>96.750805726573461</v>
          </cell>
          <cell r="AD7">
            <v>95.097446046274584</v>
          </cell>
          <cell r="AE7">
            <v>94.443439252802932</v>
          </cell>
          <cell r="AF7">
            <v>96.848939045465769</v>
          </cell>
          <cell r="AG7">
            <v>96.855401658980682</v>
          </cell>
          <cell r="AH7">
            <v>94.993997004690996</v>
          </cell>
          <cell r="AI7">
            <v>98.302506103839036</v>
          </cell>
          <cell r="AJ7">
            <v>95.970264600890587</v>
          </cell>
          <cell r="AK7">
            <v>95.005440280985738</v>
          </cell>
          <cell r="AL7">
            <v>96.430653094879304</v>
          </cell>
          <cell r="AM7">
            <v>97.64443300435552</v>
          </cell>
          <cell r="AN7">
            <v>97.160032829476961</v>
          </cell>
          <cell r="AO7">
            <v>96.644623751292286</v>
          </cell>
          <cell r="AP7">
            <v>95.193139599979645</v>
          </cell>
          <cell r="AQ7">
            <v>96.618334446246308</v>
          </cell>
          <cell r="AR7">
            <v>96.523963129885757</v>
          </cell>
        </row>
        <row r="8">
          <cell r="X8">
            <v>96.683418091538869</v>
          </cell>
          <cell r="Y8">
            <v>94.955144265739918</v>
          </cell>
          <cell r="Z8">
            <v>94.056952685181244</v>
          </cell>
          <cell r="AA8">
            <v>93.362591374765614</v>
          </cell>
          <cell r="AB8">
            <v>92.650243135896261</v>
          </cell>
          <cell r="AC8">
            <v>97.996330198053641</v>
          </cell>
          <cell r="AD8">
            <v>95.401750720525513</v>
          </cell>
          <cell r="AE8">
            <v>94.375432838987024</v>
          </cell>
          <cell r="AF8">
            <v>97.978339115632991</v>
          </cell>
          <cell r="AG8">
            <v>97.977154304870339</v>
          </cell>
          <cell r="AH8">
            <v>96.00976157175333</v>
          </cell>
          <cell r="AI8">
            <v>99.907351735013279</v>
          </cell>
          <cell r="AJ8">
            <v>95.767857800022085</v>
          </cell>
          <cell r="AK8">
            <v>96.993528928932747</v>
          </cell>
          <cell r="AL8">
            <v>97.028802138125158</v>
          </cell>
          <cell r="AM8">
            <v>98.71976373205807</v>
          </cell>
          <cell r="AN8">
            <v>98.31694577157424</v>
          </cell>
          <cell r="AO8">
            <v>97.419694253956408</v>
          </cell>
          <cell r="AP8">
            <v>95.058272685632858</v>
          </cell>
          <cell r="AQ8">
            <v>97.209768196127072</v>
          </cell>
          <cell r="AR8">
            <v>97.491597121485555</v>
          </cell>
        </row>
        <row r="11">
          <cell r="X11">
            <v>100</v>
          </cell>
          <cell r="Y11">
            <v>100</v>
          </cell>
          <cell r="Z11">
            <v>100</v>
          </cell>
          <cell r="AA11">
            <v>100</v>
          </cell>
          <cell r="AB11">
            <v>100</v>
          </cell>
          <cell r="AC11">
            <v>100</v>
          </cell>
          <cell r="AD11">
            <v>100</v>
          </cell>
          <cell r="AE11">
            <v>100</v>
          </cell>
          <cell r="AF11">
            <v>100</v>
          </cell>
          <cell r="AG11">
            <v>100</v>
          </cell>
          <cell r="AH11">
            <v>100</v>
          </cell>
          <cell r="AI11">
            <v>100</v>
          </cell>
          <cell r="AJ11">
            <v>100</v>
          </cell>
          <cell r="AK11">
            <v>100</v>
          </cell>
          <cell r="AL11">
            <v>100</v>
          </cell>
          <cell r="AM11">
            <v>100</v>
          </cell>
          <cell r="AN11">
            <v>100</v>
          </cell>
          <cell r="AO11">
            <v>100</v>
          </cell>
          <cell r="AP11">
            <v>100</v>
          </cell>
          <cell r="AQ11">
            <v>100</v>
          </cell>
          <cell r="AR11">
            <v>100</v>
          </cell>
        </row>
        <row r="12">
          <cell r="X12">
            <v>96.834400731930472</v>
          </cell>
          <cell r="Y12">
            <v>96.897590361445779</v>
          </cell>
          <cell r="Z12">
            <v>96.589110477999355</v>
          </cell>
          <cell r="AA12">
            <v>96.757712713696208</v>
          </cell>
          <cell r="AB12">
            <v>96.770186335403736</v>
          </cell>
          <cell r="AC12">
            <v>94.885295223768324</v>
          </cell>
          <cell r="AD12">
            <v>96.473267985565485</v>
          </cell>
          <cell r="AE12">
            <v>96.723448378018077</v>
          </cell>
          <cell r="AF12">
            <v>95.81059455910713</v>
          </cell>
          <cell r="AG12">
            <v>95.836540996572637</v>
          </cell>
          <cell r="AH12">
            <v>95.677780241985161</v>
          </cell>
          <cell r="AI12">
            <v>96.109925668862999</v>
          </cell>
          <cell r="AJ12">
            <v>93.860268172194779</v>
          </cell>
          <cell r="AK12">
            <v>94.845699277741303</v>
          </cell>
          <cell r="AL12">
            <v>94.895122567601717</v>
          </cell>
          <cell r="AM12">
            <v>96.525522041763338</v>
          </cell>
          <cell r="AN12">
            <v>96.094990158105276</v>
          </cell>
          <cell r="AO12">
            <v>95.141667347105425</v>
          </cell>
          <cell r="AP12">
            <v>92.995812714122579</v>
          </cell>
          <cell r="AQ12">
            <v>96.927621861152147</v>
          </cell>
          <cell r="AR12">
            <v>95.945313763810375</v>
          </cell>
        </row>
        <row r="13">
          <cell r="X13">
            <v>95.333943275388833</v>
          </cell>
          <cell r="Y13">
            <v>96.656626506024097</v>
          </cell>
          <cell r="Z13">
            <v>94.90345045900601</v>
          </cell>
          <cell r="AA13">
            <v>94.34073491845156</v>
          </cell>
          <cell r="AB13">
            <v>95.279503105590052</v>
          </cell>
          <cell r="AC13">
            <v>94.208349003384726</v>
          </cell>
          <cell r="AD13">
            <v>95.014460113121586</v>
          </cell>
          <cell r="AE13">
            <v>95.141460524366764</v>
          </cell>
          <cell r="AF13">
            <v>94.867362849288085</v>
          </cell>
          <cell r="AG13">
            <v>94.885842341154756</v>
          </cell>
          <cell r="AH13">
            <v>94.384071363445941</v>
          </cell>
          <cell r="AI13">
            <v>95.99971862030155</v>
          </cell>
          <cell r="AJ13">
            <v>90.825688073394488</v>
          </cell>
          <cell r="AK13">
            <v>95.567957977675647</v>
          </cell>
          <cell r="AL13">
            <v>93.941117007834222</v>
          </cell>
          <cell r="AM13">
            <v>95.458236658932719</v>
          </cell>
          <cell r="AN13">
            <v>94.712891823819504</v>
          </cell>
          <cell r="AO13">
            <v>93.606597534089985</v>
          </cell>
          <cell r="AP13">
            <v>91.320898363151883</v>
          </cell>
          <cell r="AQ13">
            <v>97.07533234859676</v>
          </cell>
          <cell r="AR13">
            <v>94.90781425567171</v>
          </cell>
        </row>
        <row r="14">
          <cell r="X14">
            <v>94.364135407136317</v>
          </cell>
          <cell r="Y14">
            <v>96.234939759036138</v>
          </cell>
          <cell r="Z14">
            <v>94.57106679328902</v>
          </cell>
          <cell r="AA14">
            <v>93.554725879347615</v>
          </cell>
          <cell r="AB14">
            <v>93.567977915804008</v>
          </cell>
          <cell r="AC14">
            <v>94.151936818352766</v>
          </cell>
          <cell r="AD14">
            <v>94.308089985411925</v>
          </cell>
          <cell r="AE14">
            <v>94.332691453118059</v>
          </cell>
          <cell r="AF14">
            <v>94.188789955274714</v>
          </cell>
          <cell r="AG14">
            <v>94.189823358818884</v>
          </cell>
          <cell r="AH14">
            <v>93.176609743476007</v>
          </cell>
          <cell r="AI14">
            <v>96.065373883274319</v>
          </cell>
          <cell r="AJ14">
            <v>89.767113620324636</v>
          </cell>
          <cell r="AK14">
            <v>94.28759028233749</v>
          </cell>
          <cell r="AL14">
            <v>93.347232752084906</v>
          </cell>
          <cell r="AM14">
            <v>94.988399071925755</v>
          </cell>
          <cell r="AN14">
            <v>93.739285033970404</v>
          </cell>
          <cell r="AO14">
            <v>92.912550012247891</v>
          </cell>
          <cell r="AP14">
            <v>90.026646364674534</v>
          </cell>
          <cell r="AQ14">
            <v>96.336779911373711</v>
          </cell>
          <cell r="AR14">
            <v>94.210026975861624</v>
          </cell>
        </row>
        <row r="15">
          <cell r="X15">
            <v>92.900274473924981</v>
          </cell>
          <cell r="Y15">
            <v>95.060240963855421</v>
          </cell>
          <cell r="Z15">
            <v>92.481798037353585</v>
          </cell>
          <cell r="AA15">
            <v>91.25564943996855</v>
          </cell>
          <cell r="AB15">
            <v>91.621808143547284</v>
          </cell>
          <cell r="AC15">
            <v>92.196314403911245</v>
          </cell>
          <cell r="AD15">
            <v>92.401402503007191</v>
          </cell>
          <cell r="AE15">
            <v>92.433713523922378</v>
          </cell>
          <cell r="AF15">
            <v>92.840876451520245</v>
          </cell>
          <cell r="AG15">
            <v>92.85895069865542</v>
          </cell>
          <cell r="AH15">
            <v>92.188462581010825</v>
          </cell>
          <cell r="AI15">
            <v>95.078200107862216</v>
          </cell>
          <cell r="AJ15">
            <v>87.791107974594212</v>
          </cell>
          <cell r="AK15">
            <v>94.353250164149699</v>
          </cell>
          <cell r="AL15">
            <v>91.780389183725049</v>
          </cell>
          <cell r="AM15">
            <v>93.648491879350345</v>
          </cell>
          <cell r="AN15">
            <v>91.923296717251887</v>
          </cell>
          <cell r="AO15">
            <v>91.312158079529681</v>
          </cell>
          <cell r="AP15">
            <v>86.296155310239826</v>
          </cell>
          <cell r="AQ15">
            <v>95.672082717872968</v>
          </cell>
          <cell r="AR15">
            <v>92.780787240461166</v>
          </cell>
        </row>
        <row r="47">
          <cell r="A47">
            <v>2019</v>
          </cell>
        </row>
        <row r="48">
          <cell r="A48">
            <v>2020</v>
          </cell>
        </row>
        <row r="49">
          <cell r="A49">
            <v>2021</v>
          </cell>
        </row>
        <row r="50">
          <cell r="A50">
            <v>2022</v>
          </cell>
        </row>
        <row r="51">
          <cell r="A51">
            <v>2023</v>
          </cell>
        </row>
        <row r="54">
          <cell r="B54">
            <v>68.656702056223267</v>
          </cell>
          <cell r="C54">
            <v>66.560940944581148</v>
          </cell>
          <cell r="D54">
            <v>72.144830320781466</v>
          </cell>
          <cell r="E54">
            <v>59.148780907283374</v>
          </cell>
          <cell r="F54">
            <v>66.587955357010443</v>
          </cell>
          <cell r="G54">
            <v>82.83932695796166</v>
          </cell>
          <cell r="H54">
            <v>71.229256052020958</v>
          </cell>
          <cell r="I54">
            <v>67.487817547643814</v>
          </cell>
          <cell r="J54">
            <v>72.226824833830861</v>
          </cell>
          <cell r="K54">
            <v>71.622566284238587</v>
          </cell>
          <cell r="L54">
            <v>72.057344064386314</v>
          </cell>
          <cell r="M54">
            <v>78.744354710562419</v>
          </cell>
          <cell r="N54">
            <v>65.938039160492991</v>
          </cell>
          <cell r="O54">
            <v>89.867806647064683</v>
          </cell>
          <cell r="P54">
            <v>74.052278327165126</v>
          </cell>
          <cell r="Q54">
            <v>62.539953527877984</v>
          </cell>
          <cell r="R54">
            <v>68.362917127691802</v>
          </cell>
          <cell r="S54">
            <v>66.842083742230955</v>
          </cell>
          <cell r="T54">
            <v>67.21076521554717</v>
          </cell>
          <cell r="U54">
            <v>74.063389208420887</v>
          </cell>
          <cell r="V54">
            <v>71.548081096819018</v>
          </cell>
        </row>
        <row r="55">
          <cell r="B55">
            <v>65.790082203089739</v>
          </cell>
          <cell r="C55">
            <v>63.886858186598523</v>
          </cell>
          <cell r="D55">
            <v>68.786807280297097</v>
          </cell>
          <cell r="E55">
            <v>56.828118659580774</v>
          </cell>
          <cell r="F55">
            <v>63.879745924172362</v>
          </cell>
          <cell r="G55">
            <v>77.537087059522875</v>
          </cell>
          <cell r="H55">
            <v>67.785864897243897</v>
          </cell>
          <cell r="I55">
            <v>64.622161830019863</v>
          </cell>
          <cell r="J55">
            <v>68.684342931516937</v>
          </cell>
          <cell r="K55">
            <v>68.180632340625465</v>
          </cell>
          <cell r="L55">
            <v>68.263337320039014</v>
          </cell>
          <cell r="M55">
            <v>75.009371851790263</v>
          </cell>
          <cell r="N55">
            <v>64.225662476446772</v>
          </cell>
          <cell r="O55">
            <v>84.247170411517416</v>
          </cell>
          <cell r="P55">
            <v>70.069694911678013</v>
          </cell>
          <cell r="Q55">
            <v>59.712905828070248</v>
          </cell>
          <cell r="R55">
            <v>65.488637560833638</v>
          </cell>
          <cell r="S55">
            <v>63.343977540449352</v>
          </cell>
          <cell r="T55">
            <v>63.889305935931219</v>
          </cell>
          <cell r="U55">
            <v>70.300647537686785</v>
          </cell>
          <cell r="V55">
            <v>68.106221942193145</v>
          </cell>
        </row>
        <row r="56">
          <cell r="B56">
            <v>66.056621546819528</v>
          </cell>
          <cell r="C56">
            <v>64.067498435510203</v>
          </cell>
          <cell r="D56">
            <v>68.611187970541224</v>
          </cell>
          <cell r="E56">
            <v>56.927854201233501</v>
          </cell>
          <cell r="F56">
            <v>63.848079179071924</v>
          </cell>
          <cell r="G56">
            <v>78.216902145473583</v>
          </cell>
          <cell r="H56">
            <v>68.011149425262602</v>
          </cell>
          <cell r="I56">
            <v>64.663376468666399</v>
          </cell>
          <cell r="J56">
            <v>69.347314946694638</v>
          </cell>
          <cell r="K56">
            <v>68.839869944707246</v>
          </cell>
          <cell r="L56">
            <v>68.429740193078089</v>
          </cell>
          <cell r="M56">
            <v>76.423592901543458</v>
          </cell>
          <cell r="N56">
            <v>64.235029272750111</v>
          </cell>
          <cell r="O56">
            <v>84.463250000641878</v>
          </cell>
          <cell r="P56">
            <v>70.66768469065596</v>
          </cell>
          <cell r="Q56">
            <v>60.205652392696706</v>
          </cell>
          <cell r="R56">
            <v>66.071125426898135</v>
          </cell>
          <cell r="S56">
            <v>64.086881763682328</v>
          </cell>
          <cell r="T56">
            <v>64.353747180215564</v>
          </cell>
          <cell r="U56">
            <v>70.772958770366515</v>
          </cell>
          <cell r="V56">
            <v>68.684018035635759</v>
          </cell>
        </row>
        <row r="57">
          <cell r="B57">
            <v>66.72867082470168</v>
          </cell>
          <cell r="C57">
            <v>66.687303061329771</v>
          </cell>
          <cell r="D57">
            <v>69.236317763254448</v>
          </cell>
          <cell r="E57">
            <v>57.904327827372846</v>
          </cell>
          <cell r="F57">
            <v>63.664547540385691</v>
          </cell>
          <cell r="G57">
            <v>81.153357491342064</v>
          </cell>
          <cell r="H57">
            <v>69.35322095142395</v>
          </cell>
          <cell r="I57">
            <v>65.494166777717979</v>
          </cell>
          <cell r="J57">
            <v>70.629911916081952</v>
          </cell>
          <cell r="K57">
            <v>70.032500467035547</v>
          </cell>
          <cell r="L57">
            <v>69.048540498247803</v>
          </cell>
          <cell r="M57">
            <v>78.527645769970533</v>
          </cell>
          <cell r="N57">
            <v>62.49475775432979</v>
          </cell>
          <cell r="O57">
            <v>86.201715530268601</v>
          </cell>
          <cell r="P57">
            <v>72.711753805089899</v>
          </cell>
          <cell r="Q57">
            <v>61.728138660125786</v>
          </cell>
          <cell r="R57">
            <v>66.861659267402217</v>
          </cell>
          <cell r="S57">
            <v>65.378551180450671</v>
          </cell>
          <cell r="T57">
            <v>63.331877389187412</v>
          </cell>
          <cell r="U57">
            <v>71.147341765038504</v>
          </cell>
          <cell r="V57">
            <v>69.905319856377673</v>
          </cell>
        </row>
        <row r="58">
          <cell r="B58">
            <v>67.31876441116033</v>
          </cell>
          <cell r="C58">
            <v>67.068165341340475</v>
          </cell>
          <cell r="D58">
            <v>69.144450322669925</v>
          </cell>
          <cell r="E58">
            <v>58.055320392910311</v>
          </cell>
          <cell r="F58">
            <v>64.00018461838269</v>
          </cell>
          <cell r="G58">
            <v>81.458713643711775</v>
          </cell>
          <cell r="H58">
            <v>69.644394556488066</v>
          </cell>
          <cell r="I58">
            <v>65.728843318533706</v>
          </cell>
          <cell r="J58">
            <v>71.370720358175177</v>
          </cell>
          <cell r="K58">
            <v>70.793241982017435</v>
          </cell>
          <cell r="L58">
            <v>69.665958453842777</v>
          </cell>
          <cell r="M58">
            <v>79.720758282511781</v>
          </cell>
          <cell r="N58">
            <v>61.814847630426883</v>
          </cell>
          <cell r="O58">
            <v>87.021824817455752</v>
          </cell>
          <cell r="P58">
            <v>73.082986377784067</v>
          </cell>
          <cell r="Q58">
            <v>62.435377719705038</v>
          </cell>
          <cell r="R58">
            <v>67.712887355163105</v>
          </cell>
          <cell r="S58">
            <v>65.98339921963985</v>
          </cell>
          <cell r="T58">
            <v>63.619008043488996</v>
          </cell>
          <cell r="U58">
            <v>71.398502386547761</v>
          </cell>
          <cell r="V58">
            <v>70.578442857121942</v>
          </cell>
        </row>
        <row r="61">
          <cell r="A61" t="str">
            <v>0 bis unter 10 abhängig Beschäftigte</v>
          </cell>
        </row>
        <row r="62">
          <cell r="A62">
            <v>2019</v>
          </cell>
          <cell r="B62">
            <v>89.163296360068884</v>
          </cell>
          <cell r="C62">
            <v>87.60526953851128</v>
          </cell>
          <cell r="D62">
            <v>88.133339001475747</v>
          </cell>
          <cell r="E62">
            <v>86.666757248838294</v>
          </cell>
          <cell r="F62">
            <v>87.728133235996481</v>
          </cell>
          <cell r="G62">
            <v>89.701421128174928</v>
          </cell>
          <cell r="H62">
            <v>88.472783955603106</v>
          </cell>
          <cell r="I62">
            <v>87.986781383296204</v>
          </cell>
          <cell r="J62">
            <v>87.305123507322079</v>
          </cell>
          <cell r="K62">
            <v>87.14731425797541</v>
          </cell>
          <cell r="L62">
            <v>87.340281129965874</v>
          </cell>
          <cell r="M62">
            <v>87.998083576984527</v>
          </cell>
          <cell r="N62">
            <v>83.800095683214963</v>
          </cell>
          <cell r="O62">
            <v>87.831904861893221</v>
          </cell>
          <cell r="P62">
            <v>87.801384663501182</v>
          </cell>
          <cell r="Q62">
            <v>85.363648063727311</v>
          </cell>
          <cell r="R62">
            <v>86.664791473032537</v>
          </cell>
          <cell r="S62">
            <v>87.339495561849645</v>
          </cell>
          <cell r="T62">
            <v>87.144383938113904</v>
          </cell>
          <cell r="U62">
            <v>87.591020382206111</v>
          </cell>
          <cell r="V62">
            <v>87.39721347258947</v>
          </cell>
        </row>
        <row r="63">
          <cell r="A63">
            <v>2020</v>
          </cell>
          <cell r="B63">
            <v>88.764268927312401</v>
          </cell>
          <cell r="C63">
            <v>87.259978608173043</v>
          </cell>
          <cell r="D63">
            <v>87.574645334224684</v>
          </cell>
          <cell r="E63">
            <v>85.991781845349266</v>
          </cell>
          <cell r="F63">
            <v>87.282305303298344</v>
          </cell>
          <cell r="G63">
            <v>89.105043011601296</v>
          </cell>
          <cell r="H63">
            <v>87.944033145418729</v>
          </cell>
          <cell r="I63">
            <v>87.492072548524774</v>
          </cell>
          <cell r="J63">
            <v>86.7855840991501</v>
          </cell>
          <cell r="K63">
            <v>86.635498746304023</v>
          </cell>
          <cell r="L63">
            <v>86.777877784283049</v>
          </cell>
          <cell r="M63">
            <v>87.473542588920267</v>
          </cell>
          <cell r="N63">
            <v>83.938059814786698</v>
          </cell>
          <cell r="O63">
            <v>87.28798936267394</v>
          </cell>
          <cell r="P63">
            <v>87.219530923585936</v>
          </cell>
          <cell r="Q63">
            <v>84.819918416077996</v>
          </cell>
          <cell r="R63">
            <v>86.198715582996215</v>
          </cell>
          <cell r="S63">
            <v>86.857383528801918</v>
          </cell>
          <cell r="T63">
            <v>86.75112095510778</v>
          </cell>
          <cell r="U63">
            <v>87.165524913636631</v>
          </cell>
          <cell r="V63">
            <v>86.880986480403649</v>
          </cell>
        </row>
        <row r="64">
          <cell r="A64">
            <v>2021</v>
          </cell>
          <cell r="B64">
            <v>88.617032447758064</v>
          </cell>
          <cell r="C64">
            <v>87.126024590163937</v>
          </cell>
          <cell r="D64">
            <v>87.445774995454201</v>
          </cell>
          <cell r="E64">
            <v>85.981566151389799</v>
          </cell>
          <cell r="F64">
            <v>87.198195807906615</v>
          </cell>
          <cell r="G64">
            <v>89.054285347917954</v>
          </cell>
          <cell r="H64">
            <v>87.860378195179123</v>
          </cell>
          <cell r="I64">
            <v>87.386655989452564</v>
          </cell>
          <cell r="J64">
            <v>86.829466990125738</v>
          </cell>
          <cell r="K64">
            <v>86.684842879529626</v>
          </cell>
          <cell r="L64">
            <v>86.759566641735887</v>
          </cell>
          <cell r="M64">
            <v>87.603195913852133</v>
          </cell>
          <cell r="N64">
            <v>83.957055214723937</v>
          </cell>
          <cell r="O64">
            <v>87.175122351582218</v>
          </cell>
          <cell r="P64">
            <v>87.302926660966349</v>
          </cell>
          <cell r="Q64">
            <v>84.850708618080091</v>
          </cell>
          <cell r="R64">
            <v>86.25325072392009</v>
          </cell>
          <cell r="S64">
            <v>86.955543122463808</v>
          </cell>
          <cell r="T64">
            <v>86.75484150167695</v>
          </cell>
          <cell r="U64">
            <v>87.046713778574031</v>
          </cell>
          <cell r="V64">
            <v>86.903752141148274</v>
          </cell>
        </row>
        <row r="65">
          <cell r="A65">
            <v>2022</v>
          </cell>
          <cell r="B65">
            <v>88.519155590304919</v>
          </cell>
          <cell r="C65">
            <v>87.035399734757036</v>
          </cell>
          <cell r="D65">
            <v>87.412618950976423</v>
          </cell>
          <cell r="E65">
            <v>85.901145965968283</v>
          </cell>
          <cell r="F65">
            <v>87.041848195371514</v>
          </cell>
          <cell r="G65">
            <v>88.718678846436006</v>
          </cell>
          <cell r="H65">
            <v>87.713511141755731</v>
          </cell>
          <cell r="I65">
            <v>87.306190668084795</v>
          </cell>
          <cell r="J65">
            <v>86.736384313328259</v>
          </cell>
          <cell r="K65">
            <v>86.605980399937366</v>
          </cell>
          <cell r="L65">
            <v>86.617110866444719</v>
          </cell>
          <cell r="M65">
            <v>87.60588792542778</v>
          </cell>
          <cell r="N65">
            <v>83.775596288058892</v>
          </cell>
          <cell r="O65">
            <v>86.881787404185204</v>
          </cell>
          <cell r="P65">
            <v>87.271722104487239</v>
          </cell>
          <cell r="Q65">
            <v>84.8319302955571</v>
          </cell>
          <cell r="R65">
            <v>86.140884781489859</v>
          </cell>
          <cell r="S65">
            <v>86.915130646141378</v>
          </cell>
          <cell r="T65">
            <v>86.757197465850467</v>
          </cell>
          <cell r="U65">
            <v>86.857218080992581</v>
          </cell>
          <cell r="V65">
            <v>86.811704222818491</v>
          </cell>
        </row>
        <row r="66">
          <cell r="A66">
            <v>2023</v>
          </cell>
          <cell r="B66">
            <v>88.558589341368204</v>
          </cell>
          <cell r="C66">
            <v>87.200394933950705</v>
          </cell>
          <cell r="D66">
            <v>87.422277032742116</v>
          </cell>
          <cell r="E66">
            <v>85.893499046759715</v>
          </cell>
          <cell r="F66">
            <v>87.020392900546213</v>
          </cell>
          <cell r="G66">
            <v>88.576103868233275</v>
          </cell>
          <cell r="H66">
            <v>87.698185828405045</v>
          </cell>
          <cell r="I66">
            <v>87.337590790494318</v>
          </cell>
          <cell r="J66">
            <v>86.810829521047864</v>
          </cell>
          <cell r="K66">
            <v>86.694553838237908</v>
          </cell>
          <cell r="L66">
            <v>86.744088609090809</v>
          </cell>
          <cell r="M66">
            <v>87.730187993146558</v>
          </cell>
          <cell r="N66">
            <v>83.706720977596731</v>
          </cell>
          <cell r="O66">
            <v>86.898764071479178</v>
          </cell>
          <cell r="P66">
            <v>87.239934360897848</v>
          </cell>
          <cell r="Q66">
            <v>84.942259793191937</v>
          </cell>
          <cell r="R66">
            <v>86.242602323582176</v>
          </cell>
          <cell r="S66">
            <v>86.987208871529859</v>
          </cell>
          <cell r="T66">
            <v>86.77856301531213</v>
          </cell>
          <cell r="U66">
            <v>86.865217604631766</v>
          </cell>
          <cell r="V66">
            <v>86.879718771452247</v>
          </cell>
        </row>
        <row r="68">
          <cell r="A68" t="str">
            <v>10 bis unter 50 abhängig Beschäftigte</v>
          </cell>
        </row>
        <row r="69">
          <cell r="A69">
            <v>2019</v>
          </cell>
          <cell r="B69">
            <v>8.8115164377527719</v>
          </cell>
          <cell r="C69">
            <v>10.050917319970905</v>
          </cell>
          <cell r="D69">
            <v>9.4356352064519662</v>
          </cell>
          <cell r="E69">
            <v>10.562787032256312</v>
          </cell>
          <cell r="F69">
            <v>9.619025229215902</v>
          </cell>
          <cell r="G69">
            <v>8.1976435455123777</v>
          </cell>
          <cell r="H69">
            <v>9.1942632160920841</v>
          </cell>
          <cell r="I69">
            <v>9.5884884066741947</v>
          </cell>
          <cell r="J69">
            <v>10.129809379019997</v>
          </cell>
          <cell r="K69">
            <v>10.257053022357841</v>
          </cell>
          <cell r="L69">
            <v>9.9845696203053897</v>
          </cell>
          <cell r="M69">
            <v>9.6646101078622522</v>
          </cell>
          <cell r="N69">
            <v>12.368895594891988</v>
          </cell>
          <cell r="O69">
            <v>9.5023574550938203</v>
          </cell>
          <cell r="P69">
            <v>9.6866025987319091</v>
          </cell>
          <cell r="Q69">
            <v>11.708404175331404</v>
          </cell>
          <cell r="R69">
            <v>10.593621080437654</v>
          </cell>
          <cell r="S69">
            <v>10.344468981886473</v>
          </cell>
          <cell r="T69">
            <v>10.453458191256553</v>
          </cell>
          <cell r="U69">
            <v>10.173614423352094</v>
          </cell>
          <cell r="V69">
            <v>10.056678514844782</v>
          </cell>
        </row>
        <row r="70">
          <cell r="A70">
            <v>2020</v>
          </cell>
          <cell r="B70">
            <v>9.1153265066308542</v>
          </cell>
          <cell r="C70">
            <v>10.295241167382557</v>
          </cell>
          <cell r="D70">
            <v>9.8779319787361235</v>
          </cell>
          <cell r="E70">
            <v>11.130427286572225</v>
          </cell>
          <cell r="F70">
            <v>9.9671082805886435</v>
          </cell>
          <cell r="G70">
            <v>8.6417804435324754</v>
          </cell>
          <cell r="H70">
            <v>9.6040209196495283</v>
          </cell>
          <cell r="I70">
            <v>9.9786041102052909</v>
          </cell>
          <cell r="J70">
            <v>10.53562178473446</v>
          </cell>
          <cell r="K70">
            <v>10.658166678460724</v>
          </cell>
          <cell r="L70">
            <v>10.428663806286428</v>
          </cell>
          <cell r="M70">
            <v>10.078854769678639</v>
          </cell>
          <cell r="N70">
            <v>12.156520419007135</v>
          </cell>
          <cell r="O70">
            <v>9.8902771997848173</v>
          </cell>
          <cell r="P70">
            <v>10.147136872296938</v>
          </cell>
          <cell r="Q70">
            <v>12.132055090467189</v>
          </cell>
          <cell r="R70">
            <v>10.958439548758401</v>
          </cell>
          <cell r="S70">
            <v>10.741268709907342</v>
          </cell>
          <cell r="T70">
            <v>10.820593160823295</v>
          </cell>
          <cell r="U70">
            <v>10.488235343320536</v>
          </cell>
          <cell r="V70">
            <v>10.460403552083324</v>
          </cell>
        </row>
        <row r="71">
          <cell r="A71">
            <v>2021</v>
          </cell>
          <cell r="B71">
            <v>9.2449858237950231</v>
          </cell>
          <cell r="C71">
            <v>10.440573770491804</v>
          </cell>
          <cell r="D71">
            <v>9.9845442502013153</v>
          </cell>
          <cell r="E71">
            <v>11.147398214674505</v>
          </cell>
          <cell r="F71">
            <v>10.045104802334837</v>
          </cell>
          <cell r="G71">
            <v>8.6559958074785204</v>
          </cell>
          <cell r="H71">
            <v>9.6720091222957763</v>
          </cell>
          <cell r="I71">
            <v>10.075146055882827</v>
          </cell>
          <cell r="J71">
            <v>10.507270172606411</v>
          </cell>
          <cell r="K71">
            <v>10.627612090672796</v>
          </cell>
          <cell r="L71">
            <v>10.449935048746244</v>
          </cell>
          <cell r="M71">
            <v>9.9850971149458871</v>
          </cell>
          <cell r="N71">
            <v>12.108895705521473</v>
          </cell>
          <cell r="O71">
            <v>10.003951728121105</v>
          </cell>
          <cell r="P71">
            <v>10.076429203606198</v>
          </cell>
          <cell r="Q71">
            <v>12.124301878005497</v>
          </cell>
          <cell r="R71">
            <v>10.924702380530132</v>
          </cell>
          <cell r="S71">
            <v>10.638010533829799</v>
          </cell>
          <cell r="T71">
            <v>10.864978902953586</v>
          </cell>
          <cell r="U71">
            <v>10.615938422746424</v>
          </cell>
          <cell r="V71">
            <v>10.449658831912192</v>
          </cell>
        </row>
        <row r="72">
          <cell r="A72">
            <v>2022</v>
          </cell>
          <cell r="B72">
            <v>9.3124837112327352</v>
          </cell>
          <cell r="C72">
            <v>10.546808582990444</v>
          </cell>
          <cell r="D72">
            <v>9.9889827396254134</v>
          </cell>
          <cell r="E72">
            <v>11.187637458039125</v>
          </cell>
          <cell r="F72">
            <v>10.165607471654875</v>
          </cell>
          <cell r="G72">
            <v>8.9185473397057944</v>
          </cell>
          <cell r="H72">
            <v>9.7806124048014542</v>
          </cell>
          <cell r="I72">
            <v>10.129943913379533</v>
          </cell>
          <cell r="J72">
            <v>10.586983989516192</v>
          </cell>
          <cell r="K72">
            <v>10.696740973025069</v>
          </cell>
          <cell r="L72">
            <v>10.560032660790331</v>
          </cell>
          <cell r="M72">
            <v>9.9717417020500569</v>
          </cell>
          <cell r="N72">
            <v>12.282383618375642</v>
          </cell>
          <cell r="O72">
            <v>10.281190665153051</v>
          </cell>
          <cell r="P72">
            <v>10.120335391136091</v>
          </cell>
          <cell r="Q72">
            <v>12.153532915023431</v>
          </cell>
          <cell r="R72">
            <v>11.021588086553738</v>
          </cell>
          <cell r="S72">
            <v>10.706780433461615</v>
          </cell>
          <cell r="T72">
            <v>10.842310673902002</v>
          </cell>
          <cell r="U72">
            <v>10.773230652778464</v>
          </cell>
          <cell r="V72">
            <v>10.526570101744213</v>
          </cell>
        </row>
        <row r="73">
          <cell r="A73">
            <v>2023</v>
          </cell>
          <cell r="B73">
            <v>9.2722020314975317</v>
          </cell>
          <cell r="C73">
            <v>10.363611602887103</v>
          </cell>
          <cell r="D73">
            <v>9.9588705876276009</v>
          </cell>
          <cell r="E73">
            <v>11.187111609156929</v>
          </cell>
          <cell r="F73">
            <v>10.157721123412438</v>
          </cell>
          <cell r="G73">
            <v>9.0337464456247663</v>
          </cell>
          <cell r="H73">
            <v>9.7781568366495772</v>
          </cell>
          <cell r="I73">
            <v>10.083915097665891</v>
          </cell>
          <cell r="J73">
            <v>10.512392386790207</v>
          </cell>
          <cell r="K73">
            <v>10.609788333611334</v>
          </cell>
          <cell r="L73">
            <v>10.431550336796192</v>
          </cell>
          <cell r="M73">
            <v>9.8430029360531126</v>
          </cell>
          <cell r="N73">
            <v>12.385197709718327</v>
          </cell>
          <cell r="O73">
            <v>10.223962843422814</v>
          </cell>
          <cell r="P73">
            <v>10.134135263435503</v>
          </cell>
          <cell r="Q73">
            <v>12.063346118746527</v>
          </cell>
          <cell r="R73">
            <v>10.937780738537576</v>
          </cell>
          <cell r="S73">
            <v>10.629760566652642</v>
          </cell>
          <cell r="T73">
            <v>10.796123781989508</v>
          </cell>
          <cell r="U73">
            <v>10.753479547944982</v>
          </cell>
          <cell r="V73">
            <v>10.456356605545146</v>
          </cell>
        </row>
        <row r="75">
          <cell r="A75" t="str">
            <v>50 bis unter 250 abhängig Beschäftigte</v>
          </cell>
        </row>
        <row r="76">
          <cell r="A76">
            <v>2019</v>
          </cell>
          <cell r="B76">
            <v>1.6988347415208425</v>
          </cell>
          <cell r="C76">
            <v>1.9688030388749698</v>
          </cell>
          <cell r="D76">
            <v>2.0138100241098487</v>
          </cell>
          <cell r="E76">
            <v>2.2976167830647571</v>
          </cell>
          <cell r="F76">
            <v>2.2259617169230008</v>
          </cell>
          <cell r="G76">
            <v>1.7171308247590709</v>
          </cell>
          <cell r="H76">
            <v>1.9353598454931016</v>
          </cell>
          <cell r="I76">
            <v>2.0216830235609988</v>
          </cell>
          <cell r="J76">
            <v>2.0823425460310037</v>
          </cell>
          <cell r="K76">
            <v>2.1063937269381636</v>
          </cell>
          <cell r="L76">
            <v>2.1567462527694232</v>
          </cell>
          <cell r="M76">
            <v>1.8956406135726536</v>
          </cell>
          <cell r="N76">
            <v>3.0876237441578036</v>
          </cell>
          <cell r="O76">
            <v>2.1178918433962624</v>
          </cell>
          <cell r="P76">
            <v>2.013377498507293</v>
          </cell>
          <cell r="Q76">
            <v>2.4419321407040622</v>
          </cell>
          <cell r="R76">
            <v>2.2101466999309713</v>
          </cell>
          <cell r="S76">
            <v>1.915347864121026</v>
          </cell>
          <cell r="T76">
            <v>1.9212173647513868</v>
          </cell>
          <cell r="U76">
            <v>1.8665140386021812</v>
          </cell>
          <cell r="V76">
            <v>2.0741476237477161</v>
          </cell>
        </row>
        <row r="77">
          <cell r="A77">
            <v>2020</v>
          </cell>
          <cell r="B77">
            <v>1.7825667282189022</v>
          </cell>
          <cell r="C77">
            <v>2.0593877862854622</v>
          </cell>
          <cell r="D77">
            <v>2.1051751955723828</v>
          </cell>
          <cell r="E77">
            <v>2.3763684951581854</v>
          </cell>
          <cell r="F77">
            <v>2.3063516399994759</v>
          </cell>
          <cell r="G77">
            <v>1.8275702673145651</v>
          </cell>
          <cell r="H77">
            <v>2.0286247273290168</v>
          </cell>
          <cell r="I77">
            <v>2.1068916709641319</v>
          </cell>
          <cell r="J77">
            <v>2.1734646892926346</v>
          </cell>
          <cell r="K77">
            <v>2.1958464982961843</v>
          </cell>
          <cell r="L77">
            <v>2.2553894282443614</v>
          </cell>
          <cell r="M77">
            <v>1.9843892928443136</v>
          </cell>
          <cell r="N77">
            <v>3.1425535144982546</v>
          </cell>
          <cell r="O77">
            <v>2.2401315455588149</v>
          </cell>
          <cell r="P77">
            <v>2.1101286930075167</v>
          </cell>
          <cell r="Q77">
            <v>2.5416802876757112</v>
          </cell>
          <cell r="R77">
            <v>2.2919733199201477</v>
          </cell>
          <cell r="S77">
            <v>1.9749886606622173</v>
          </cell>
          <cell r="T77">
            <v>1.9285830046999082</v>
          </cell>
          <cell r="U77">
            <v>1.9623096032721892</v>
          </cell>
          <cell r="V77">
            <v>2.1644748402987868</v>
          </cell>
        </row>
        <row r="78">
          <cell r="A78">
            <v>2021</v>
          </cell>
          <cell r="B78">
            <v>1.8093037908222198</v>
          </cell>
          <cell r="C78">
            <v>2.0269808743169397</v>
          </cell>
          <cell r="D78">
            <v>2.1280879029534772</v>
          </cell>
          <cell r="E78">
            <v>2.3746280571884752</v>
          </cell>
          <cell r="F78">
            <v>2.3202440965773414</v>
          </cell>
          <cell r="G78">
            <v>1.8609889221540192</v>
          </cell>
          <cell r="H78">
            <v>2.0445978904691011</v>
          </cell>
          <cell r="I78">
            <v>2.1174508298805668</v>
          </cell>
          <cell r="J78">
            <v>2.1595623297900977</v>
          </cell>
          <cell r="K78">
            <v>2.1789710664070823</v>
          </cell>
          <cell r="L78">
            <v>2.2568920497041107</v>
          </cell>
          <cell r="M78">
            <v>1.9532955399669774</v>
          </cell>
          <cell r="N78">
            <v>3.1863496932515343</v>
          </cell>
          <cell r="O78">
            <v>2.2342462838556707</v>
          </cell>
          <cell r="P78">
            <v>2.0892399081949509</v>
          </cell>
          <cell r="Q78">
            <v>2.5264695401832493</v>
          </cell>
          <cell r="R78">
            <v>2.2711440703816308</v>
          </cell>
          <cell r="S78">
            <v>1.9858648608672722</v>
          </cell>
          <cell r="T78">
            <v>1.8689819322730714</v>
          </cell>
          <cell r="U78">
            <v>1.9475133539033209</v>
          </cell>
          <cell r="V78">
            <v>2.1539479706869131</v>
          </cell>
        </row>
        <row r="79">
          <cell r="A79">
            <v>2022</v>
          </cell>
          <cell r="B79">
            <v>1.8295543393275997</v>
          </cell>
          <cell r="C79">
            <v>2.0165266773217261</v>
          </cell>
          <cell r="D79">
            <v>2.1564193259498361</v>
          </cell>
          <cell r="E79">
            <v>2.4134737816876957</v>
          </cell>
          <cell r="F79">
            <v>2.3475491959444157</v>
          </cell>
          <cell r="G79">
            <v>1.9188027453388472</v>
          </cell>
          <cell r="H79">
            <v>2.0761901777039524</v>
          </cell>
          <cell r="I79">
            <v>2.1399677177127581</v>
          </cell>
          <cell r="J79">
            <v>2.1694804282208215</v>
          </cell>
          <cell r="K79">
            <v>2.1859710910873122</v>
          </cell>
          <cell r="L79">
            <v>2.2838665685105681</v>
          </cell>
          <cell r="M79">
            <v>1.960005874369191</v>
          </cell>
          <cell r="N79">
            <v>3.182759414065496</v>
          </cell>
          <cell r="O79">
            <v>2.2463105654956248</v>
          </cell>
          <cell r="P79">
            <v>2.0724223716944623</v>
          </cell>
          <cell r="Q79">
            <v>2.5195714231208135</v>
          </cell>
          <cell r="R79">
            <v>2.2831401463447381</v>
          </cell>
          <cell r="S79">
            <v>1.95716021875633</v>
          </cell>
          <cell r="T79">
            <v>1.9006121521558985</v>
          </cell>
          <cell r="U79">
            <v>1.9795626203287751</v>
          </cell>
          <cell r="V79">
            <v>2.1655792876566231</v>
          </cell>
        </row>
        <row r="80">
          <cell r="A80">
            <v>2023</v>
          </cell>
          <cell r="B80">
            <v>1.8430507667298275</v>
          </cell>
          <cell r="C80">
            <v>2.0342503064142718</v>
          </cell>
          <cell r="D80">
            <v>2.1701091834165176</v>
          </cell>
          <cell r="E80">
            <v>2.4129349613610231</v>
          </cell>
          <cell r="F80">
            <v>2.355800691782743</v>
          </cell>
          <cell r="G80">
            <v>1.9437738076077045</v>
          </cell>
          <cell r="H80">
            <v>2.0901868531136456</v>
          </cell>
          <cell r="I80">
            <v>2.1503243776884564</v>
          </cell>
          <cell r="J80">
            <v>2.1667198253653859</v>
          </cell>
          <cell r="K80">
            <v>2.1814049084437559</v>
          </cell>
          <cell r="L80">
            <v>2.2807601817732563</v>
          </cell>
          <cell r="M80">
            <v>1.9618678315604272</v>
          </cell>
          <cell r="N80">
            <v>3.1433731698881759</v>
          </cell>
          <cell r="O80">
            <v>2.2957175470361335</v>
          </cell>
          <cell r="P80">
            <v>2.0775947957569008</v>
          </cell>
          <cell r="Q80">
            <v>2.4959002051612815</v>
          </cell>
          <cell r="R80">
            <v>2.2656722936459452</v>
          </cell>
          <cell r="S80">
            <v>1.9572875523544593</v>
          </cell>
          <cell r="T80">
            <v>1.9434628975265018</v>
          </cell>
          <cell r="U80">
            <v>1.9822383592561701</v>
          </cell>
          <cell r="V80">
            <v>2.164575647032581</v>
          </cell>
        </row>
        <row r="82">
          <cell r="A82" t="str">
            <v>250 und mehr abhängig Beschäftigte</v>
          </cell>
        </row>
        <row r="83">
          <cell r="A83">
            <v>2019</v>
          </cell>
          <cell r="B83">
            <v>0.32635246065751011</v>
          </cell>
          <cell r="C83">
            <v>0.37501010264285134</v>
          </cell>
          <cell r="D83">
            <v>0.41721576796244453</v>
          </cell>
          <cell r="E83">
            <v>0.47283893584064784</v>
          </cell>
          <cell r="F83">
            <v>0.4268798178646111</v>
          </cell>
          <cell r="G83">
            <v>0.38380450155361961</v>
          </cell>
          <cell r="H83">
            <v>0.39759298281170363</v>
          </cell>
          <cell r="I83">
            <v>0.40304718646859539</v>
          </cell>
          <cell r="J83">
            <v>0.48272456762691823</v>
          </cell>
          <cell r="K83">
            <v>0.48923899272858595</v>
          </cell>
          <cell r="L83">
            <v>0.51840299695930758</v>
          </cell>
          <cell r="M83">
            <v>0.44166570158057311</v>
          </cell>
          <cell r="N83">
            <v>0.74338497773525192</v>
          </cell>
          <cell r="O83">
            <v>0.54784583961669886</v>
          </cell>
          <cell r="P83">
            <v>0.49863523925961728</v>
          </cell>
          <cell r="Q83">
            <v>0.48601562023721623</v>
          </cell>
          <cell r="R83">
            <v>0.53144074659883356</v>
          </cell>
          <cell r="S83">
            <v>0.40068759214285282</v>
          </cell>
          <cell r="T83">
            <v>0.48094050587816178</v>
          </cell>
          <cell r="U83">
            <v>0.36885115583961336</v>
          </cell>
          <cell r="V83">
            <v>0.47196038881803959</v>
          </cell>
        </row>
        <row r="84">
          <cell r="A84">
            <v>2020</v>
          </cell>
          <cell r="B84">
            <v>0.33783783783783783</v>
          </cell>
          <cell r="C84">
            <v>0.38539243815894464</v>
          </cell>
          <cell r="D84">
            <v>0.44224749146680897</v>
          </cell>
          <cell r="E84">
            <v>0.50142237292031844</v>
          </cell>
          <cell r="F84">
            <v>0.44423477611353535</v>
          </cell>
          <cell r="G84">
            <v>0.42560627755166464</v>
          </cell>
          <cell r="H84">
            <v>0.42332120760272252</v>
          </cell>
          <cell r="I84">
            <v>0.42243167030579665</v>
          </cell>
          <cell r="J84">
            <v>0.50532942682281745</v>
          </cell>
          <cell r="K84">
            <v>0.5104880769390705</v>
          </cell>
          <cell r="L84">
            <v>0.53806898118615487</v>
          </cell>
          <cell r="M84">
            <v>0.46321334855677743</v>
          </cell>
          <cell r="N84">
            <v>0.76286625170790956</v>
          </cell>
          <cell r="O84">
            <v>0.58160189198241996</v>
          </cell>
          <cell r="P84">
            <v>0.5232035111096055</v>
          </cell>
          <cell r="Q84">
            <v>0.50634620577909806</v>
          </cell>
          <cell r="R84">
            <v>0.55087154832522789</v>
          </cell>
          <cell r="S84">
            <v>0.42635910062852334</v>
          </cell>
          <cell r="T84">
            <v>0.4997028793690238</v>
          </cell>
          <cell r="U84">
            <v>0.38393013977064566</v>
          </cell>
          <cell r="V84">
            <v>0.49413512721423652</v>
          </cell>
        </row>
        <row r="85">
          <cell r="A85">
            <v>2021</v>
          </cell>
          <cell r="B85">
            <v>0.3286779376246981</v>
          </cell>
          <cell r="C85">
            <v>0.40642076502732244</v>
          </cell>
          <cell r="D85">
            <v>0.4415928513910175</v>
          </cell>
          <cell r="E85">
            <v>0.49640757674722402</v>
          </cell>
          <cell r="F85">
            <v>0.43645529318121518</v>
          </cell>
          <cell r="G85">
            <v>0.42872992244950298</v>
          </cell>
          <cell r="H85">
            <v>0.42301479205600079</v>
          </cell>
          <cell r="I85">
            <v>0.4207471247840408</v>
          </cell>
          <cell r="J85">
            <v>0.50370050747775086</v>
          </cell>
          <cell r="K85">
            <v>0.50857396339050276</v>
          </cell>
          <cell r="L85">
            <v>0.53360625981376275</v>
          </cell>
          <cell r="M85">
            <v>0.45841143123500272</v>
          </cell>
          <cell r="N85">
            <v>0.74769938650306755</v>
          </cell>
          <cell r="O85">
            <v>0.58667963644101284</v>
          </cell>
          <cell r="P85">
            <v>0.53140422723249781</v>
          </cell>
          <cell r="Q85">
            <v>0.49851996373117319</v>
          </cell>
          <cell r="R85">
            <v>0.55090282516815803</v>
          </cell>
          <cell r="S85">
            <v>0.42058148283911789</v>
          </cell>
          <cell r="T85">
            <v>0.51119766309639725</v>
          </cell>
          <cell r="U85">
            <v>0.38983444477621843</v>
          </cell>
          <cell r="V85">
            <v>0.49264105625262489</v>
          </cell>
        </row>
        <row r="86">
          <cell r="A86">
            <v>2022</v>
          </cell>
          <cell r="B86">
            <v>0.33880635913474072</v>
          </cell>
          <cell r="C86">
            <v>0.40126500493079875</v>
          </cell>
          <cell r="D86">
            <v>0.44197898344833803</v>
          </cell>
          <cell r="E86">
            <v>0.49774279430489637</v>
          </cell>
          <cell r="F86">
            <v>0.44499513702919113</v>
          </cell>
          <cell r="G86">
            <v>0.44397106851935375</v>
          </cell>
          <cell r="H86">
            <v>0.42968627573886609</v>
          </cell>
          <cell r="I86">
            <v>0.423897700822912</v>
          </cell>
          <cell r="J86">
            <v>0.5071512689347375</v>
          </cell>
          <cell r="K86">
            <v>0.51130753595024991</v>
          </cell>
          <cell r="L86">
            <v>0.53898990425437199</v>
          </cell>
          <cell r="M86">
            <v>0.46236449815296271</v>
          </cell>
          <cell r="N86">
            <v>0.75926067949996168</v>
          </cell>
          <cell r="O86">
            <v>0.59071136516611245</v>
          </cell>
          <cell r="P86">
            <v>0.53552013268220766</v>
          </cell>
          <cell r="Q86">
            <v>0.49496536629865101</v>
          </cell>
          <cell r="R86">
            <v>0.55438698561167177</v>
          </cell>
          <cell r="S86">
            <v>0.42092870164067248</v>
          </cell>
          <cell r="T86">
            <v>0.49987970809163573</v>
          </cell>
          <cell r="U86">
            <v>0.38998864590018267</v>
          </cell>
          <cell r="V86">
            <v>0.49614638778068143</v>
          </cell>
        </row>
        <row r="87">
          <cell r="A87">
            <v>2023</v>
          </cell>
          <cell r="B87">
            <v>0.32615786040443573</v>
          </cell>
          <cell r="C87">
            <v>0.40174315674792321</v>
          </cell>
          <cell r="D87">
            <v>0.44874319621376957</v>
          </cell>
          <cell r="E87">
            <v>0.50645438272233789</v>
          </cell>
          <cell r="F87">
            <v>0.4660852842586039</v>
          </cell>
          <cell r="G87">
            <v>0.44637587853425609</v>
          </cell>
          <cell r="H87">
            <v>0.43347048183172909</v>
          </cell>
          <cell r="I87">
            <v>0.42816973415132925</v>
          </cell>
          <cell r="J87">
            <v>0.51005826679654631</v>
          </cell>
          <cell r="K87">
            <v>0.51425291970699738</v>
          </cell>
          <cell r="L87">
            <v>0.54360087233973986</v>
          </cell>
          <cell r="M87">
            <v>0.46494123923989727</v>
          </cell>
          <cell r="N87">
            <v>0.7647081427967567</v>
          </cell>
          <cell r="O87">
            <v>0.58155553806187521</v>
          </cell>
          <cell r="P87">
            <v>0.54833557990974624</v>
          </cell>
          <cell r="Q87">
            <v>0.4984938829002532</v>
          </cell>
          <cell r="R87">
            <v>0.55394464423430423</v>
          </cell>
          <cell r="S87">
            <v>0.42574300946304888</v>
          </cell>
          <cell r="T87">
            <v>0.48185030517185989</v>
          </cell>
          <cell r="U87">
            <v>0.39906448816708368</v>
          </cell>
          <cell r="V87">
            <v>0.4993489759700373</v>
          </cell>
        </row>
        <row r="97">
          <cell r="A97">
            <v>2019</v>
          </cell>
          <cell r="B97">
            <v>9.1683217875305321</v>
          </cell>
          <cell r="C97">
            <v>10.11460438050594</v>
          </cell>
          <cell r="D97">
            <v>10.622277014265499</v>
          </cell>
          <cell r="E97">
            <v>11.517038506481153</v>
          </cell>
          <cell r="F97">
            <v>10.849441344238357</v>
          </cell>
          <cell r="G97">
            <v>8.7798854895610443</v>
          </cell>
          <cell r="H97">
            <v>9.9623165901185917</v>
          </cell>
          <cell r="I97">
            <v>10.430041781310507</v>
          </cell>
          <cell r="J97">
            <v>10.854107381852675</v>
          </cell>
          <cell r="K97">
            <v>10.990706190344783</v>
          </cell>
          <cell r="L97">
            <v>11.343119659706492</v>
          </cell>
          <cell r="M97">
            <v>10.365475195172136</v>
          </cell>
          <cell r="N97">
            <v>14.115224671548964</v>
          </cell>
          <cell r="O97">
            <v>10.530465573520146</v>
          </cell>
          <cell r="P97">
            <v>10.761053140371329</v>
          </cell>
          <cell r="Q97">
            <v>11.935646112891099</v>
          </cell>
          <cell r="R97">
            <v>11.303118256776514</v>
          </cell>
          <cell r="S97">
            <v>10.489212021851237</v>
          </cell>
          <cell r="T97">
            <v>11.692579775052167</v>
          </cell>
          <cell r="U97">
            <v>9.3745429107443794</v>
          </cell>
          <cell r="V97">
            <v>10.79681737200835</v>
          </cell>
        </row>
        <row r="98">
          <cell r="A98">
            <v>2020</v>
          </cell>
          <cell r="B98">
            <v>9.5481576296793698</v>
          </cell>
          <cell r="C98">
            <v>10.522826437581704</v>
          </cell>
          <cell r="D98">
            <v>11.166247774299507</v>
          </cell>
          <cell r="E98">
            <v>12.034998994281775</v>
          </cell>
          <cell r="F98">
            <v>11.271035630511985</v>
          </cell>
          <cell r="G98">
            <v>9.3926344746721995</v>
          </cell>
          <cell r="H98">
            <v>10.473949160386612</v>
          </cell>
          <cell r="I98">
            <v>10.894885833726507</v>
          </cell>
          <cell r="J98">
            <v>11.36057806945659</v>
          </cell>
          <cell r="K98">
            <v>11.487917901698857</v>
          </cell>
          <cell r="L98">
            <v>11.891754852014646</v>
          </cell>
          <cell r="M98">
            <v>10.850237699390394</v>
          </cell>
          <cell r="N98">
            <v>14.383520570821315</v>
          </cell>
          <cell r="O98">
            <v>11.17057277128734</v>
          </cell>
          <cell r="P98">
            <v>11.301542132938861</v>
          </cell>
          <cell r="Q98">
            <v>12.417271913242462</v>
          </cell>
          <cell r="R98">
            <v>11.759510228741359</v>
          </cell>
          <cell r="S98">
            <v>10.976167951791616</v>
          </cell>
          <cell r="T98">
            <v>12.166657663011181</v>
          </cell>
          <cell r="U98">
            <v>9.843048689702476</v>
          </cell>
          <cell r="V98">
            <v>11.297692188931196</v>
          </cell>
        </row>
        <row r="99">
          <cell r="A99">
            <v>2021</v>
          </cell>
          <cell r="B99">
            <v>9.6659771080541841</v>
          </cell>
          <cell r="C99">
            <v>10.604610655737703</v>
          </cell>
          <cell r="D99">
            <v>11.291646102293685</v>
          </cell>
          <cell r="E99">
            <v>12.14900936207272</v>
          </cell>
          <cell r="F99">
            <v>11.329039533032637</v>
          </cell>
          <cell r="G99">
            <v>9.4118371829823761</v>
          </cell>
          <cell r="H99">
            <v>10.546762851984417</v>
          </cell>
          <cell r="I99">
            <v>10.997082200538433</v>
          </cell>
          <cell r="J99">
            <v>11.315986825247366</v>
          </cell>
          <cell r="K99">
            <v>11.439765895790357</v>
          </cell>
          <cell r="L99">
            <v>11.908530264659957</v>
          </cell>
          <cell r="M99">
            <v>10.691979687433323</v>
          </cell>
          <cell r="N99">
            <v>14.510659509202453</v>
          </cell>
          <cell r="O99">
            <v>11.150246729691663</v>
          </cell>
          <cell r="P99">
            <v>11.290149708233953</v>
          </cell>
          <cell r="Q99">
            <v>12.359812869788563</v>
          </cell>
          <cell r="R99">
            <v>11.746845751465219</v>
          </cell>
          <cell r="S99">
            <v>10.926996315088843</v>
          </cell>
          <cell r="T99">
            <v>12.097046413502108</v>
          </cell>
          <cell r="U99">
            <v>9.8460319830131713</v>
          </cell>
          <cell r="V99">
            <v>11.27347005223694</v>
          </cell>
        </row>
        <row r="100">
          <cell r="A100">
            <v>2022</v>
          </cell>
          <cell r="B100">
            <v>9.7165285379202508</v>
          </cell>
          <cell r="C100">
            <v>10.620838575849287</v>
          </cell>
          <cell r="D100">
            <v>11.319700278975072</v>
          </cell>
          <cell r="E100">
            <v>12.136503067484663</v>
          </cell>
          <cell r="F100">
            <v>11.455014189216197</v>
          </cell>
          <cell r="G100">
            <v>9.5544801951951133</v>
          </cell>
          <cell r="H100">
            <v>10.609640517754725</v>
          </cell>
          <cell r="I100">
            <v>11.037219319165239</v>
          </cell>
          <cell r="J100">
            <v>11.347103451815094</v>
          </cell>
          <cell r="K100">
            <v>11.465029967776507</v>
          </cell>
          <cell r="L100">
            <v>12.002312748783364</v>
          </cell>
          <cell r="M100">
            <v>10.701751498044835</v>
          </cell>
          <cell r="N100">
            <v>14.752588388680111</v>
          </cell>
          <cell r="O100">
            <v>11.361710250047722</v>
          </cell>
          <cell r="P100">
            <v>11.272013268220768</v>
          </cell>
          <cell r="Q100">
            <v>12.325938335709306</v>
          </cell>
          <cell r="R100">
            <v>11.754865570945871</v>
          </cell>
          <cell r="S100">
            <v>10.91780813246911</v>
          </cell>
          <cell r="T100">
            <v>12.002432569702476</v>
          </cell>
          <cell r="U100">
            <v>9.9295387602639416</v>
          </cell>
          <cell r="V100">
            <v>11.306141387020963</v>
          </cell>
        </row>
        <row r="101">
          <cell r="A101">
            <v>2023</v>
          </cell>
        </row>
        <row r="112">
          <cell r="A112">
            <v>2019</v>
          </cell>
          <cell r="B112">
            <v>22.776944190301922</v>
          </cell>
          <cell r="C112">
            <v>24.204518072289154</v>
          </cell>
          <cell r="D112">
            <v>27.538540677429562</v>
          </cell>
          <cell r="E112">
            <v>30.637453330713299</v>
          </cell>
          <cell r="F112">
            <v>29.10862663906142</v>
          </cell>
          <cell r="G112">
            <v>20.61545693869876</v>
          </cell>
          <cell r="H112">
            <v>26.341744938960407</v>
          </cell>
          <cell r="I112">
            <v>27.243904606724929</v>
          </cell>
          <cell r="J112">
            <v>33.910087809281521</v>
          </cell>
          <cell r="K112">
            <v>34.282884260479833</v>
          </cell>
          <cell r="L112">
            <v>37.850447253640866</v>
          </cell>
          <cell r="M112">
            <v>35.829694937510261</v>
          </cell>
          <cell r="N112">
            <v>41.82074805928017</v>
          </cell>
          <cell r="O112">
            <v>33.687130663164808</v>
          </cell>
          <cell r="P112">
            <v>30.748925954005561</v>
          </cell>
          <cell r="Q112">
            <v>38.633584686774938</v>
          </cell>
          <cell r="R112">
            <v>31.62820919846763</v>
          </cell>
          <cell r="S112">
            <v>29.44378215073079</v>
          </cell>
          <cell r="T112">
            <v>38.778454510848874</v>
          </cell>
          <cell r="U112">
            <v>24.563663220088625</v>
          </cell>
          <cell r="V112">
            <v>32.926290753444121</v>
          </cell>
        </row>
        <row r="113">
          <cell r="A113">
            <v>2020</v>
          </cell>
          <cell r="B113">
            <v>22.909674981103553</v>
          </cell>
          <cell r="C113">
            <v>24.854833695990052</v>
          </cell>
          <cell r="D113">
            <v>27.792544039328146</v>
          </cell>
          <cell r="E113">
            <v>30.8838342810723</v>
          </cell>
          <cell r="F113">
            <v>28.933105120524889</v>
          </cell>
          <cell r="G113">
            <v>20.863654379706698</v>
          </cell>
          <cell r="H113">
            <v>26.544740681788035</v>
          </cell>
          <cell r="I113">
            <v>27.422769456951208</v>
          </cell>
          <cell r="J113">
            <v>34.51110278372591</v>
          </cell>
          <cell r="K113">
            <v>34.889994167941282</v>
          </cell>
          <cell r="L113">
            <v>38.355139464805418</v>
          </cell>
          <cell r="M113">
            <v>36.606836147165026</v>
          </cell>
          <cell r="N113">
            <v>42.48345864661654</v>
          </cell>
          <cell r="O113">
            <v>35.456905503634481</v>
          </cell>
          <cell r="P113">
            <v>31.365512649800266</v>
          </cell>
          <cell r="Q113">
            <v>39.121266750796231</v>
          </cell>
          <cell r="R113">
            <v>32.139200916259192</v>
          </cell>
          <cell r="S113">
            <v>30.125901132852729</v>
          </cell>
          <cell r="T113">
            <v>39.025787965616047</v>
          </cell>
          <cell r="U113">
            <v>25.163669612922888</v>
          </cell>
          <cell r="V113">
            <v>33.456520649444748</v>
          </cell>
        </row>
        <row r="114">
          <cell r="A114">
            <v>2021</v>
          </cell>
          <cell r="B114">
            <v>23.345873320537429</v>
          </cell>
          <cell r="C114">
            <v>24.648177002181367</v>
          </cell>
          <cell r="D114">
            <v>27.947131420947297</v>
          </cell>
          <cell r="E114">
            <v>31.359716725682148</v>
          </cell>
          <cell r="F114">
            <v>28.699261190786611</v>
          </cell>
          <cell r="G114">
            <v>20.34750499001996</v>
          </cell>
          <cell r="H114">
            <v>26.571851851851854</v>
          </cell>
          <cell r="I114">
            <v>27.542861591156782</v>
          </cell>
          <cell r="J114">
            <v>34.344867296348959</v>
          </cell>
          <cell r="K114">
            <v>34.734566632027615</v>
          </cell>
          <cell r="L114">
            <v>38.197900892903768</v>
          </cell>
          <cell r="M114">
            <v>36.133729024694077</v>
          </cell>
          <cell r="N114">
            <v>42.790209790209786</v>
          </cell>
          <cell r="O114">
            <v>34.268292682926827</v>
          </cell>
          <cell r="P114">
            <v>31.071692783643822</v>
          </cell>
          <cell r="Q114">
            <v>39.408033055842502</v>
          </cell>
          <cell r="R114">
            <v>32.07251558694049</v>
          </cell>
          <cell r="S114">
            <v>30.571877180739705</v>
          </cell>
          <cell r="T114">
            <v>38.596498541058772</v>
          </cell>
          <cell r="U114">
            <v>25.024650030432134</v>
          </cell>
          <cell r="V114">
            <v>33.338554239068351</v>
          </cell>
        </row>
        <row r="115">
          <cell r="A115">
            <v>2022</v>
          </cell>
          <cell r="B115">
            <v>24.154547217374443</v>
          </cell>
          <cell r="C115">
            <v>24.289514866979655</v>
          </cell>
          <cell r="D115">
            <v>28.215815899581589</v>
          </cell>
          <cell r="E115">
            <v>31.384373030875864</v>
          </cell>
          <cell r="F115">
            <v>29.512169936568814</v>
          </cell>
          <cell r="G115">
            <v>20.576992210904734</v>
          </cell>
          <cell r="H115">
            <v>26.916931260007054</v>
          </cell>
          <cell r="I115">
            <v>27.913855913573268</v>
          </cell>
          <cell r="J115">
            <v>34.70505559851447</v>
          </cell>
          <cell r="K115">
            <v>35.101063085354724</v>
          </cell>
          <cell r="L115">
            <v>38.951470432666881</v>
          </cell>
          <cell r="M115">
            <v>36.419219409797648</v>
          </cell>
          <cell r="N115">
            <v>43.262578616352201</v>
          </cell>
          <cell r="O115">
            <v>34.741991643454043</v>
          </cell>
          <cell r="P115">
            <v>31.036954314720813</v>
          </cell>
          <cell r="Q115">
            <v>39.689728871519293</v>
          </cell>
          <cell r="R115">
            <v>32.346812978391924</v>
          </cell>
          <cell r="S115">
            <v>30.95333509095703</v>
          </cell>
          <cell r="T115">
            <v>38.589006342494713</v>
          </cell>
          <cell r="U115">
            <v>25.42440969027906</v>
          </cell>
          <cell r="V115">
            <v>33.701503619825502</v>
          </cell>
        </row>
        <row r="116">
          <cell r="A116">
            <v>2023</v>
          </cell>
          <cell r="B116">
            <v>25.061650581051801</v>
          </cell>
          <cell r="C116">
            <v>24.130544993662866</v>
          </cell>
          <cell r="D116">
            <v>28.798220092418276</v>
          </cell>
          <cell r="E116">
            <v>31.655254091300606</v>
          </cell>
          <cell r="F116">
            <v>30.096263934920156</v>
          </cell>
          <cell r="G116">
            <v>21.314909239241285</v>
          </cell>
          <cell r="H116">
            <v>27.454658763571903</v>
          </cell>
          <cell r="I116">
            <v>28.41947373481619</v>
          </cell>
          <cell r="J116">
            <v>35.309010551903206</v>
          </cell>
          <cell r="K116">
            <v>35.698620724900202</v>
          </cell>
          <cell r="L116">
            <v>39.686429125123631</v>
          </cell>
          <cell r="M116">
            <v>37.022812469172344</v>
          </cell>
          <cell r="N116">
            <v>44.480707395498392</v>
          </cell>
          <cell r="O116">
            <v>36.033750869867788</v>
          </cell>
          <cell r="P116">
            <v>31.168444964548772</v>
          </cell>
          <cell r="Q116">
            <v>40.242489934964389</v>
          </cell>
          <cell r="R116">
            <v>32.927240910870118</v>
          </cell>
          <cell r="S116">
            <v>31.384333363140485</v>
          </cell>
          <cell r="T116">
            <v>40.361270401411552</v>
          </cell>
          <cell r="U116">
            <v>25.774278215223099</v>
          </cell>
          <cell r="V116">
            <v>34.296054398688099</v>
          </cell>
        </row>
      </sheetData>
      <sheetData sheetId="68">
        <row r="92">
          <cell r="A92">
            <v>2019</v>
          </cell>
          <cell r="B92">
            <v>9.3089173572407002</v>
          </cell>
          <cell r="C92">
            <v>8.3909929431308239</v>
          </cell>
          <cell r="D92">
            <v>9.6328637242896171</v>
          </cell>
          <cell r="E92">
            <v>7.151892732056778</v>
          </cell>
          <cell r="F92">
            <v>7.5190447863507002</v>
          </cell>
          <cell r="G92">
            <v>16.641819354597057</v>
          </cell>
          <cell r="H92">
            <v>10.568506775418701</v>
          </cell>
          <cell r="I92">
            <v>8.6113330667526391</v>
          </cell>
          <cell r="J92">
            <v>11.478240752797992</v>
          </cell>
          <cell r="K92">
            <v>11.184235015024411</v>
          </cell>
          <cell r="L92">
            <v>10.096780446271007</v>
          </cell>
          <cell r="M92">
            <v>11.161532980283086</v>
          </cell>
          <cell r="N92">
            <v>12.135433475936608</v>
          </cell>
          <cell r="O92">
            <v>15.415124182154413</v>
          </cell>
          <cell r="P92">
            <v>12.801131491694095</v>
          </cell>
          <cell r="Q92">
            <v>10.247166450262757</v>
          </cell>
          <cell r="R92">
            <v>11.294422951355411</v>
          </cell>
          <cell r="S92">
            <v>10.64483153418384</v>
          </cell>
          <cell r="T92">
            <v>9.8461085893914468</v>
          </cell>
          <cell r="U92">
            <v>11.990054701496799</v>
          </cell>
          <cell r="V92">
            <v>11.067628251279757</v>
          </cell>
        </row>
        <row r="93">
          <cell r="A93">
            <v>2020</v>
          </cell>
          <cell r="B93">
            <v>8.9982322435735043</v>
          </cell>
          <cell r="C93">
            <v>7.9276930185539909</v>
          </cell>
          <cell r="D93">
            <v>9.2703829261530828</v>
          </cell>
          <cell r="E93">
            <v>6.5383117471613295</v>
          </cell>
          <cell r="F93">
            <v>6.9830671921406591</v>
          </cell>
          <cell r="G93">
            <v>16.470413399421293</v>
          </cell>
          <cell r="H93">
            <v>10.208529475157404</v>
          </cell>
          <cell r="I93">
            <v>8.1769132276649419</v>
          </cell>
          <cell r="J93">
            <v>11.439476230140487</v>
          </cell>
          <cell r="K93">
            <v>11.153221900676755</v>
          </cell>
          <cell r="L93">
            <v>10.600362084341194</v>
          </cell>
          <cell r="M93">
            <v>11.815670136860339</v>
          </cell>
          <cell r="N93">
            <v>10.722965281383383</v>
          </cell>
          <cell r="O93">
            <v>13.718672718628252</v>
          </cell>
          <cell r="P93">
            <v>12.209862786082118</v>
          </cell>
          <cell r="Q93">
            <v>10.429834980473235</v>
          </cell>
          <cell r="R93">
            <v>10.803525129015874</v>
          </cell>
          <cell r="S93">
            <v>10.605898915604298</v>
          </cell>
          <cell r="T93">
            <v>10.040191830134725</v>
          </cell>
          <cell r="U93">
            <v>11.577705698472771</v>
          </cell>
          <cell r="V93">
            <v>10.975155190877297</v>
          </cell>
        </row>
        <row r="94">
          <cell r="A94">
            <v>2021</v>
          </cell>
          <cell r="B94">
            <v>9.6334596245114934</v>
          </cell>
          <cell r="C94">
            <v>8.6035998582112736</v>
          </cell>
          <cell r="D94">
            <v>9.5679965353105594</v>
          </cell>
          <cell r="E94">
            <v>7.2664714398090924</v>
          </cell>
          <cell r="F94">
            <v>7.4969401540722416</v>
          </cell>
          <cell r="G94">
            <v>17.122797837083553</v>
          </cell>
          <cell r="H94">
            <v>10.785899195460265</v>
          </cell>
          <cell r="I94">
            <v>8.7072188195282241</v>
          </cell>
          <cell r="J94">
            <v>12.324545087526753</v>
          </cell>
          <cell r="K94">
            <v>12.050028436247867</v>
          </cell>
          <cell r="L94">
            <v>11.623744625703541</v>
          </cell>
          <cell r="M94">
            <v>12.462776176903738</v>
          </cell>
          <cell r="N94">
            <v>12.307608944629306</v>
          </cell>
          <cell r="O94">
            <v>15.063558614881778</v>
          </cell>
          <cell r="P94">
            <v>13.258870231888444</v>
          </cell>
          <cell r="Q94">
            <v>11.439411688612651</v>
          </cell>
          <cell r="R94">
            <v>11.661667108645032</v>
          </cell>
          <cell r="S94">
            <v>11.324286652780399</v>
          </cell>
          <cell r="T94">
            <v>10.962347174645613</v>
          </cell>
          <cell r="U94">
            <v>12.504608073109281</v>
          </cell>
          <cell r="V94">
            <v>11.812292129655795</v>
          </cell>
        </row>
        <row r="95">
          <cell r="A95">
            <v>2022</v>
          </cell>
          <cell r="B95">
            <v>9.648440597744198</v>
          </cell>
          <cell r="C95">
            <v>8.714908207729124</v>
          </cell>
          <cell r="D95">
            <v>9.5099513461985392</v>
          </cell>
          <cell r="E95">
            <v>7.4600667753057044</v>
          </cell>
          <cell r="F95">
            <v>7.3998362943139844</v>
          </cell>
          <cell r="G95">
            <v>16.372144466479771</v>
          </cell>
          <cell r="H95">
            <v>10.610236398040582</v>
          </cell>
          <cell r="I95">
            <v>8.725892491950944</v>
          </cell>
          <cell r="J95">
            <v>11.710526524640011</v>
          </cell>
          <cell r="K95">
            <v>11.445888492389209</v>
          </cell>
          <cell r="L95">
            <v>11.184582726491511</v>
          </cell>
          <cell r="M95">
            <v>11.419972557696449</v>
          </cell>
          <cell r="N95">
            <v>13.49923193612009</v>
          </cell>
          <cell r="O95">
            <v>13.816903298996749</v>
          </cell>
          <cell r="P95">
            <v>12.98346650087163</v>
          </cell>
          <cell r="Q95">
            <v>11.141566863532345</v>
          </cell>
          <cell r="R95">
            <v>11.050318395755559</v>
          </cell>
          <cell r="S95">
            <v>10.696683150903185</v>
          </cell>
          <cell r="T95">
            <v>10.311809061390054</v>
          </cell>
          <cell r="U95">
            <v>11.883061310742638</v>
          </cell>
          <cell r="V95">
            <v>11.289430449397736</v>
          </cell>
        </row>
        <row r="96">
          <cell r="A96">
            <v>2023</v>
          </cell>
          <cell r="B96">
            <v>9.7082776868536751</v>
          </cell>
          <cell r="C96">
            <v>9.6804945854764046</v>
          </cell>
          <cell r="D96">
            <v>9.7365736493288768</v>
          </cell>
          <cell r="E96">
            <v>7.6919307388275211</v>
          </cell>
          <cell r="F96">
            <v>7.9001282926816758</v>
          </cell>
          <cell r="G96">
            <v>16.517252124311618</v>
          </cell>
          <cell r="H96">
            <v>10.917680447912426</v>
          </cell>
          <cell r="I96">
            <v>9.0618468913895001</v>
          </cell>
          <cell r="J96">
            <v>12.557527520533545</v>
          </cell>
          <cell r="K96">
            <v>12.330856539546668</v>
          </cell>
          <cell r="L96">
            <v>11.643449919514012</v>
          </cell>
          <cell r="M96">
            <v>12.14197897192949</v>
          </cell>
          <cell r="N96">
            <v>13.957808272543073</v>
          </cell>
          <cell r="O96">
            <v>16.311026126927665</v>
          </cell>
          <cell r="P96">
            <v>13.5381595780478</v>
          </cell>
          <cell r="Q96">
            <v>11.693754384461734</v>
          </cell>
          <cell r="R96">
            <v>12.395440087723593</v>
          </cell>
          <cell r="S96">
            <v>12.01905447729253</v>
          </cell>
          <cell r="T96">
            <v>10.759848292610652</v>
          </cell>
          <cell r="U96">
            <v>12.447999532908085</v>
          </cell>
          <cell r="V96">
            <v>12.066636086020029</v>
          </cell>
        </row>
        <row r="116">
          <cell r="B116">
            <v>13.558643334801584</v>
          </cell>
          <cell r="C116">
            <v>12.60648185565344</v>
          </cell>
          <cell r="D116">
            <v>13.352119176742802</v>
          </cell>
          <cell r="E116">
            <v>12.091361178292887</v>
          </cell>
          <cell r="F116">
            <v>11.291899182123014</v>
          </cell>
          <cell r="G116">
            <v>20.089273978580554</v>
          </cell>
          <cell r="H116">
            <v>14.837311746875736</v>
          </cell>
          <cell r="I116">
            <v>12.759833373887616</v>
          </cell>
          <cell r="J116">
            <v>15.891935965903922</v>
          </cell>
          <cell r="K116">
            <v>15.615518397705944</v>
          </cell>
          <cell r="L116">
            <v>14.012146266797041</v>
          </cell>
          <cell r="M116">
            <v>14.174391321522794</v>
          </cell>
          <cell r="N116">
            <v>18.404298384425715</v>
          </cell>
          <cell r="O116">
            <v>17.15311050451448</v>
          </cell>
          <cell r="P116">
            <v>17.286613971738081</v>
          </cell>
          <cell r="Q116">
            <v>16.384992108596549</v>
          </cell>
          <cell r="R116">
            <v>16.521271218223621</v>
          </cell>
          <cell r="S116">
            <v>15.92534364313723</v>
          </cell>
          <cell r="T116">
            <v>14.649600488574482</v>
          </cell>
          <cell r="U116">
            <v>16.188909027314065</v>
          </cell>
          <cell r="V116">
            <v>15.468798158685793</v>
          </cell>
        </row>
        <row r="117">
          <cell r="B117">
            <v>13.677186503273459</v>
          </cell>
          <cell r="C117">
            <v>12.408957403100116</v>
          </cell>
          <cell r="D117">
            <v>13.476978061181855</v>
          </cell>
          <cell r="E117">
            <v>11.505416511019799</v>
          </cell>
          <cell r="F117">
            <v>10.931582602770243</v>
          </cell>
          <cell r="G117">
            <v>21.241981126757388</v>
          </cell>
          <cell r="H117">
            <v>15.059967871815811</v>
          </cell>
          <cell r="I117">
            <v>12.653419502079242</v>
          </cell>
          <cell r="J117">
            <v>16.655144013747702</v>
          </cell>
          <cell r="K117">
            <v>16.358343297486698</v>
          </cell>
          <cell r="L117">
            <v>15.528631474086179</v>
          </cell>
          <cell r="M117">
            <v>15.752258478056206</v>
          </cell>
          <cell r="N117">
            <v>16.695764384393502</v>
          </cell>
          <cell r="O117">
            <v>16.283837963479865</v>
          </cell>
          <cell r="P117">
            <v>17.425311757775592</v>
          </cell>
          <cell r="Q117">
            <v>17.466634450019189</v>
          </cell>
          <cell r="R117">
            <v>16.496793232230971</v>
          </cell>
          <cell r="S117">
            <v>16.743342188816175</v>
          </cell>
          <cell r="T117">
            <v>15.714980281994489</v>
          </cell>
          <cell r="U117">
            <v>16.468846453037564</v>
          </cell>
          <cell r="V117">
            <v>16.11476143867257</v>
          </cell>
        </row>
        <row r="118">
          <cell r="B118">
            <v>14.583639609366797</v>
          </cell>
          <cell r="C118">
            <v>13.428961748633879</v>
          </cell>
          <cell r="D118">
            <v>13.945242486427514</v>
          </cell>
          <cell r="E118">
            <v>12.764351549459322</v>
          </cell>
          <cell r="F118">
            <v>11.741841337224727</v>
          </cell>
          <cell r="G118">
            <v>21.891429304164088</v>
          </cell>
          <cell r="H118">
            <v>15.859016185740076</v>
          </cell>
          <cell r="I118">
            <v>13.465456484084831</v>
          </cell>
          <cell r="J118">
            <v>17.772202279209065</v>
          </cell>
          <cell r="K118">
            <v>17.504432309251243</v>
          </cell>
          <cell r="L118">
            <v>16.98639304037475</v>
          </cell>
          <cell r="M118">
            <v>16.307498383332401</v>
          </cell>
          <cell r="N118">
            <v>19.160276073619631</v>
          </cell>
          <cell r="O118">
            <v>17.834452989634315</v>
          </cell>
          <cell r="P118">
            <v>18.762281925505903</v>
          </cell>
          <cell r="Q118">
            <v>19.000560967262796</v>
          </cell>
          <cell r="R118">
            <v>17.650171740373388</v>
          </cell>
          <cell r="S118">
            <v>17.670210097814135</v>
          </cell>
          <cell r="T118">
            <v>17.034512604132857</v>
          </cell>
          <cell r="U118">
            <v>17.668624133240439</v>
          </cell>
          <cell r="V118">
            <v>17.198021413842081</v>
          </cell>
        </row>
        <row r="119">
          <cell r="B119">
            <v>14.459212926765701</v>
          </cell>
          <cell r="C119">
            <v>13.068317067364912</v>
          </cell>
          <cell r="D119">
            <v>13.735495551217374</v>
          </cell>
          <cell r="E119">
            <v>12.883435582822086</v>
          </cell>
          <cell r="F119">
            <v>11.623166393540908</v>
          </cell>
          <cell r="G119">
            <v>20.174327929964512</v>
          </cell>
          <cell r="H119">
            <v>15.298837245745448</v>
          </cell>
          <cell r="I119">
            <v>13.323159788513584</v>
          </cell>
          <cell r="J119">
            <v>16.580123359850322</v>
          </cell>
          <cell r="K119">
            <v>16.343681028177503</v>
          </cell>
          <cell r="L119">
            <v>16.198145023464086</v>
          </cell>
          <cell r="M119">
            <v>14.542614191120343</v>
          </cell>
          <cell r="N119">
            <v>21.600582866784261</v>
          </cell>
          <cell r="O119">
            <v>16.028571141539665</v>
          </cell>
          <cell r="P119">
            <v>17.856076660831107</v>
          </cell>
          <cell r="Q119">
            <v>18.049413290878</v>
          </cell>
          <cell r="R119">
            <v>16.527137550627671</v>
          </cell>
          <cell r="S119">
            <v>16.361150496252787</v>
          </cell>
          <cell r="T119">
            <v>16.282178085487452</v>
          </cell>
          <cell r="U119">
            <v>16.702045383488834</v>
          </cell>
          <cell r="V119">
            <v>16.149601307299889</v>
          </cell>
        </row>
        <row r="120">
          <cell r="B120">
            <v>14.42135453877137</v>
          </cell>
          <cell r="C120">
            <v>14.433814517227292</v>
          </cell>
          <cell r="D120">
            <v>14.08149692982173</v>
          </cell>
          <cell r="E120">
            <v>13.249312357195873</v>
          </cell>
          <cell r="F120">
            <v>12.343914849290188</v>
          </cell>
          <cell r="G120">
            <v>20.276838886206342</v>
          </cell>
          <cell r="H120">
            <v>15.676323295562824</v>
          </cell>
          <cell r="I120">
            <v>13.786712855228828</v>
          </cell>
          <cell r="J120">
            <v>17.594788811873244</v>
          </cell>
          <cell r="K120">
            <v>17.418126637961986</v>
          </cell>
          <cell r="L120">
            <v>16.71325591139091</v>
          </cell>
          <cell r="M120">
            <v>15.230636578870898</v>
          </cell>
          <cell r="N120">
            <v>22.580025362179608</v>
          </cell>
          <cell r="O120">
            <v>18.743603873100842</v>
          </cell>
          <cell r="P120">
            <v>18.524365586356446</v>
          </cell>
          <cell r="Q120">
            <v>18.729372371156657</v>
          </cell>
          <cell r="R120">
            <v>18.305880271665067</v>
          </cell>
          <cell r="S120">
            <v>18.21527023378189</v>
          </cell>
          <cell r="T120">
            <v>16.912945711532284</v>
          </cell>
          <cell r="U120">
            <v>17.434538704348821</v>
          </cell>
          <cell r="V120">
            <v>17.096772892039525</v>
          </cell>
        </row>
        <row r="139">
          <cell r="A139">
            <v>2019</v>
          </cell>
          <cell r="B139">
            <v>13.63672766587915</v>
          </cell>
          <cell r="C139">
            <v>13.144750666774426</v>
          </cell>
          <cell r="D139">
            <v>13.73107498345105</v>
          </cell>
          <cell r="E139">
            <v>13.884888176309138</v>
          </cell>
          <cell r="F139">
            <v>12.709882577116769</v>
          </cell>
          <cell r="G139">
            <v>16.943128585023214</v>
          </cell>
          <cell r="H139">
            <v>14.467287992632311</v>
          </cell>
          <cell r="I139">
            <v>13.487938740155187</v>
          </cell>
          <cell r="J139">
            <v>13.907015423797088</v>
          </cell>
          <cell r="K139">
            <v>13.707070836474031</v>
          </cell>
          <cell r="L139">
            <v>11.842403838616383</v>
          </cell>
          <cell r="M139">
            <v>12.131211518844562</v>
          </cell>
          <cell r="N139">
            <v>14.45552570566371</v>
          </cell>
          <cell r="O139">
            <v>13.31246301563365</v>
          </cell>
          <cell r="P139">
            <v>16.543459099826563</v>
          </cell>
          <cell r="Q139">
            <v>13.468221013486509</v>
          </cell>
          <cell r="R139">
            <v>14.939857920111315</v>
          </cell>
          <cell r="S139">
            <v>14.914754479442585</v>
          </cell>
          <cell r="T139">
            <v>13.845488320016287</v>
          </cell>
          <cell r="U139">
            <v>14.347832999459442</v>
          </cell>
          <cell r="V139">
            <v>13.850399401887561</v>
          </cell>
        </row>
        <row r="140">
          <cell r="A140">
            <v>2020</v>
          </cell>
          <cell r="B140">
            <v>12.796919590397851</v>
          </cell>
          <cell r="C140">
            <v>12.208621245819257</v>
          </cell>
          <cell r="D140">
            <v>12.650335221027326</v>
          </cell>
          <cell r="E140">
            <v>12.608833079509211</v>
          </cell>
          <cell r="F140">
            <v>11.066556590792938</v>
          </cell>
          <cell r="G140">
            <v>15.271655185631982</v>
          </cell>
          <cell r="H140">
            <v>13.170344138027987</v>
          </cell>
          <cell r="I140">
            <v>12.352340929788564</v>
          </cell>
          <cell r="J140">
            <v>12.731252449562986</v>
          </cell>
          <cell r="K140">
            <v>12.566870472815186</v>
          </cell>
          <cell r="L140">
            <v>11.172741333659568</v>
          </cell>
          <cell r="M140">
            <v>11.985457604711256</v>
          </cell>
          <cell r="N140">
            <v>11.268407469257628</v>
          </cell>
          <cell r="O140">
            <v>10.752022411465575</v>
          </cell>
          <cell r="P140">
            <v>14.883822472155412</v>
          </cell>
          <cell r="Q140">
            <v>12.579771735577127</v>
          </cell>
          <cell r="R140">
            <v>12.903303946867824</v>
          </cell>
          <cell r="S140">
            <v>14.05753903972008</v>
          </cell>
          <cell r="T140">
            <v>12.362919345254173</v>
          </cell>
          <cell r="U140">
            <v>13.584769934673325</v>
          </cell>
          <cell r="V140">
            <v>12.680085213491562</v>
          </cell>
        </row>
        <row r="141">
          <cell r="A141">
            <v>2021</v>
          </cell>
          <cell r="B141">
            <v>12.703979838286255</v>
          </cell>
          <cell r="C141">
            <v>12.293374316939891</v>
          </cell>
          <cell r="D141">
            <v>11.792477335896304</v>
          </cell>
          <cell r="E141">
            <v>12.09376587560781</v>
          </cell>
          <cell r="F141">
            <v>11.358450517378616</v>
          </cell>
          <cell r="G141">
            <v>15.258102103508451</v>
          </cell>
          <cell r="H141">
            <v>12.941940388331064</v>
          </cell>
          <cell r="I141">
            <v>12.022926515253744</v>
          </cell>
          <cell r="J141">
            <v>12.447548211747499</v>
          </cell>
          <cell r="K141">
            <v>12.264848417198085</v>
          </cell>
          <cell r="L141">
            <v>10.898033092335751</v>
          </cell>
          <cell r="M141">
            <v>11.217047062260576</v>
          </cell>
          <cell r="N141">
            <v>12.469325153374234</v>
          </cell>
          <cell r="O141">
            <v>10.766939234580661</v>
          </cell>
          <cell r="P141">
            <v>14.727435008925491</v>
          </cell>
          <cell r="Q141">
            <v>12.285183055260568</v>
          </cell>
          <cell r="R141">
            <v>12.783839805460223</v>
          </cell>
          <cell r="S141">
            <v>13.811021292741433</v>
          </cell>
          <cell r="T141">
            <v>13.353348479930757</v>
          </cell>
          <cell r="U141">
            <v>13.069407119869943</v>
          </cell>
          <cell r="V141">
            <v>12.390937103327214</v>
          </cell>
        </row>
        <row r="142">
          <cell r="A142">
            <v>2022</v>
          </cell>
          <cell r="B142">
            <v>13.083137868126141</v>
          </cell>
          <cell r="C142">
            <v>12.146767776379773</v>
          </cell>
          <cell r="D142">
            <v>12.336754482607546</v>
          </cell>
          <cell r="E142">
            <v>12.732955203148514</v>
          </cell>
          <cell r="F142">
            <v>11.783044885886726</v>
          </cell>
          <cell r="G142">
            <v>15.574852870052874</v>
          </cell>
          <cell r="H142">
            <v>13.342996834550414</v>
          </cell>
          <cell r="I142">
            <v>12.438589885030135</v>
          </cell>
          <cell r="J142">
            <v>13.178184847916672</v>
          </cell>
          <cell r="K142">
            <v>13.020521653085899</v>
          </cell>
          <cell r="L142">
            <v>12.055610207365616</v>
          </cell>
          <cell r="M142">
            <v>11.374005270793894</v>
          </cell>
          <cell r="N142">
            <v>14.479638009049776</v>
          </cell>
          <cell r="O142">
            <v>11.541977677539908</v>
          </cell>
          <cell r="P142">
            <v>15.841149912466598</v>
          </cell>
          <cell r="Q142">
            <v>12.885748674137973</v>
          </cell>
          <cell r="R142">
            <v>13.802194052227618</v>
          </cell>
          <cell r="S142">
            <v>13.921662953210451</v>
          </cell>
          <cell r="T142">
            <v>13.9565345237777</v>
          </cell>
          <cell r="U142">
            <v>13.933455101940071</v>
          </cell>
          <cell r="V142">
            <v>13.080421414429082</v>
          </cell>
        </row>
        <row r="143">
          <cell r="A143">
            <v>2023</v>
          </cell>
          <cell r="B143">
            <v>13.059774899305232</v>
          </cell>
          <cell r="C143">
            <v>13.625221299196513</v>
          </cell>
          <cell r="D143">
            <v>13.180782169076105</v>
          </cell>
          <cell r="E143">
            <v>12.636618980396722</v>
          </cell>
          <cell r="F143">
            <v>12.391992414428611</v>
          </cell>
          <cell r="G143">
            <v>15.69773056494447</v>
          </cell>
          <cell r="H143">
            <v>13.785454761302255</v>
          </cell>
          <cell r="I143">
            <v>13.0000088146111</v>
          </cell>
          <cell r="J143">
            <v>14.186509449538912</v>
          </cell>
          <cell r="K143">
            <v>14.086967830214551</v>
          </cell>
          <cell r="L143">
            <v>13.073278686763427</v>
          </cell>
          <cell r="M143">
            <v>12.730307086701695</v>
          </cell>
          <cell r="N143">
            <v>15.924374591707336</v>
          </cell>
          <cell r="O143">
            <v>12.26383531449264</v>
          </cell>
          <cell r="P143">
            <v>16.728447518021451</v>
          </cell>
          <cell r="Q143">
            <v>13.985275046487214</v>
          </cell>
          <cell r="R143">
            <v>14.706345762074694</v>
          </cell>
          <cell r="S143">
            <v>15.829727913796459</v>
          </cell>
          <cell r="T143">
            <v>15.119391797837029</v>
          </cell>
          <cell r="U143">
            <v>14.151251983056115</v>
          </cell>
          <cell r="V143">
            <v>14.031340221872679</v>
          </cell>
        </row>
        <row r="162">
          <cell r="A162">
            <v>2019</v>
          </cell>
          <cell r="B162">
            <v>-5.3610126540517909E-2</v>
          </cell>
          <cell r="C162">
            <v>-0.35827678549334069</v>
          </cell>
          <cell r="D162">
            <v>-0.27339702374041303</v>
          </cell>
          <cell r="E162">
            <v>-1.0608493545696085</v>
          </cell>
          <cell r="F162">
            <v>-0.94420615002826025</v>
          </cell>
          <cell r="G162">
            <v>2.6062456691418161</v>
          </cell>
          <cell r="H162">
            <v>0.26356516736335056</v>
          </cell>
          <cell r="I162">
            <v>-0.49138242114126202</v>
          </cell>
          <cell r="J162">
            <v>1.4336450830382304</v>
          </cell>
          <cell r="K162">
            <v>1.3668791195432617</v>
          </cell>
          <cell r="L162">
            <v>1.5634587667851079</v>
          </cell>
          <cell r="M162">
            <v>1.608888751195517</v>
          </cell>
          <cell r="N162">
            <v>2.60374327528094</v>
          </cell>
          <cell r="O162">
            <v>3.4515056593027684</v>
          </cell>
          <cell r="P162">
            <v>0.55032311414980473</v>
          </cell>
          <cell r="Q162">
            <v>1.8241472873963964</v>
          </cell>
          <cell r="R162">
            <v>1.0811002624348127</v>
          </cell>
          <cell r="S162">
            <v>0.67549885508668628</v>
          </cell>
          <cell r="T162">
            <v>0.54044994167929428</v>
          </cell>
          <cell r="U162">
            <v>1.3635633041329038</v>
          </cell>
          <cell r="V162">
            <v>1.1579332549839103</v>
          </cell>
        </row>
        <row r="163">
          <cell r="A163">
            <v>2020</v>
          </cell>
          <cell r="B163">
            <v>0.57912832558746319</v>
          </cell>
          <cell r="C163">
            <v>0.12798847669850472</v>
          </cell>
          <cell r="D163">
            <v>0.5686212173534706</v>
          </cell>
          <cell r="E163">
            <v>-0.62705087685063698</v>
          </cell>
          <cell r="F163">
            <v>-8.6221040612621425E-2</v>
          </cell>
          <cell r="G163">
            <v>4.6292168227076829</v>
          </cell>
          <cell r="H163">
            <v>1.2808977912516706</v>
          </cell>
          <cell r="I163">
            <v>0.19456348222119457</v>
          </cell>
          <cell r="J163">
            <v>2.6950991382054954</v>
          </cell>
          <cell r="K163">
            <v>2.5850501468840101</v>
          </cell>
          <cell r="L163">
            <v>2.9734759798497379</v>
          </cell>
          <cell r="M163">
            <v>2.8254536740037981</v>
          </cell>
          <cell r="N163">
            <v>3.4857559337072601</v>
          </cell>
          <cell r="O163">
            <v>4.6603980749563032</v>
          </cell>
          <cell r="P163">
            <v>1.7808137886470483</v>
          </cell>
          <cell r="Q163">
            <v>2.9180877306218647</v>
          </cell>
          <cell r="R163">
            <v>2.3533271738788617</v>
          </cell>
          <cell r="S163">
            <v>1.7012945435441105</v>
          </cell>
          <cell r="T163">
            <v>2.1416084670328628</v>
          </cell>
          <cell r="U163">
            <v>2.0275244678924329</v>
          </cell>
          <cell r="V163">
            <v>2.3392282129175186</v>
          </cell>
        </row>
        <row r="164">
          <cell r="A164">
            <v>2021</v>
          </cell>
          <cell r="B164">
            <v>1.2416397413504878</v>
          </cell>
          <cell r="C164">
            <v>0.72754246003439693</v>
          </cell>
          <cell r="D164">
            <v>1.4770377439952735</v>
          </cell>
          <cell r="E164">
            <v>0.38175003470454866</v>
          </cell>
          <cell r="F164">
            <v>0.24478767422063924</v>
          </cell>
          <cell r="G164">
            <v>5.188383045525903</v>
          </cell>
          <cell r="H164">
            <v>1.9839367794240155</v>
          </cell>
          <cell r="I164">
            <v>0.93278858441858281</v>
          </cell>
          <cell r="J164">
            <v>3.6925046259845589</v>
          </cell>
          <cell r="K164">
            <v>3.6069227369332224</v>
          </cell>
          <cell r="L164">
            <v>4.1662488944625098</v>
          </cell>
          <cell r="M164">
            <v>3.8903057944671735</v>
          </cell>
          <cell r="N164">
            <v>4.2979342822449746</v>
          </cell>
          <cell r="O164">
            <v>5.9694518117607185</v>
          </cell>
          <cell r="P164">
            <v>2.8513328967596996</v>
          </cell>
          <cell r="Q164">
            <v>4.0430370825559967</v>
          </cell>
          <cell r="R164">
            <v>3.2152402764056767</v>
          </cell>
          <cell r="S164">
            <v>2.4732337665442068</v>
          </cell>
          <cell r="T164">
            <v>2.3689670537778151</v>
          </cell>
          <cell r="U164">
            <v>3.2550019606323803</v>
          </cell>
          <cell r="V164">
            <v>3.3016986548222476</v>
          </cell>
        </row>
        <row r="165">
          <cell r="A165">
            <v>2022</v>
          </cell>
          <cell r="B165">
            <v>0.91823659618041398</v>
          </cell>
          <cell r="C165">
            <v>0.61455636853879581</v>
          </cell>
          <cell r="D165">
            <v>0.96843681094784129</v>
          </cell>
          <cell r="E165">
            <v>8.7134652362061235E-2</v>
          </cell>
          <cell r="F165">
            <v>-0.10178591876635466</v>
          </cell>
          <cell r="G165">
            <v>3.7326284380952131</v>
          </cell>
          <cell r="H165">
            <v>1.3564383218333316</v>
          </cell>
          <cell r="I165">
            <v>0.57934168785294848</v>
          </cell>
          <cell r="J165">
            <v>2.4027861744180075</v>
          </cell>
          <cell r="K165">
            <v>2.3272916048813634</v>
          </cell>
          <cell r="L165">
            <v>2.8603598301477664</v>
          </cell>
          <cell r="M165">
            <v>2.4882339887896401</v>
          </cell>
          <cell r="N165">
            <v>4.4502172386605734</v>
          </cell>
          <cell r="O165">
            <v>3.8675205348366961</v>
          </cell>
          <cell r="P165">
            <v>1.4650885766237038</v>
          </cell>
          <cell r="Q165">
            <v>3.187434054565137</v>
          </cell>
          <cell r="R165">
            <v>1.8219424371294737</v>
          </cell>
          <cell r="S165">
            <v>1.5949016118686503</v>
          </cell>
          <cell r="T165">
            <v>1.4728737290115492</v>
          </cell>
          <cell r="U165">
            <v>1.9697783896871417</v>
          </cell>
          <cell r="V165">
            <v>2.1455200210789642</v>
          </cell>
        </row>
        <row r="166">
          <cell r="A166">
            <v>2023</v>
          </cell>
          <cell r="B166">
            <v>0.91659858976253472</v>
          </cell>
          <cell r="C166">
            <v>0.54230863640774762</v>
          </cell>
          <cell r="D166">
            <v>0.62279427029271328</v>
          </cell>
          <cell r="E166">
            <v>0.35570110292688778</v>
          </cell>
          <cell r="F166">
            <v>-3.0769730448614124E-2</v>
          </cell>
          <cell r="G166">
            <v>3.730082734852084</v>
          </cell>
          <cell r="H166">
            <v>1.3168839425449137</v>
          </cell>
          <cell r="I166">
            <v>0.51709146623820013</v>
          </cell>
          <cell r="J166">
            <v>2.4325135327170324</v>
          </cell>
          <cell r="K166">
            <v>2.3582353155739297</v>
          </cell>
          <cell r="L166">
            <v>2.5358250210383217</v>
          </cell>
          <cell r="M166">
            <v>1.9932816307185637</v>
          </cell>
          <cell r="N166">
            <v>4.114180382580769</v>
          </cell>
          <cell r="O166">
            <v>5.6388128436486076</v>
          </cell>
          <cell r="P166">
            <v>1.3125105572374263</v>
          </cell>
          <cell r="Q166">
            <v>2.9619950840477882</v>
          </cell>
          <cell r="R166">
            <v>2.4373487477891524</v>
          </cell>
          <cell r="S166">
            <v>1.5740619125494457</v>
          </cell>
          <cell r="T166">
            <v>1.141041208618097</v>
          </cell>
          <cell r="U166">
            <v>2.3442175480593792</v>
          </cell>
          <cell r="V166">
            <v>2.1635346454372542</v>
          </cell>
        </row>
        <row r="185">
          <cell r="A185">
            <v>2019</v>
          </cell>
          <cell r="B185">
            <v>-7.8084331077563768E-2</v>
          </cell>
          <cell r="C185">
            <v>-0.53826881112098934</v>
          </cell>
          <cell r="D185">
            <v>-0.37895580670824658</v>
          </cell>
          <cell r="E185">
            <v>-1.7935269980162503</v>
          </cell>
          <cell r="F185">
            <v>-1.4179833949937515</v>
          </cell>
          <cell r="G185">
            <v>3.1461453935573416</v>
          </cell>
          <cell r="H185">
            <v>0.37002375424342582</v>
          </cell>
          <cell r="I185">
            <v>-0.72810536626757094</v>
          </cell>
          <cell r="J185">
            <v>1.9849205421068363</v>
          </cell>
          <cell r="K185">
            <v>1.9084475612319129</v>
          </cell>
          <cell r="L185">
            <v>2.1697424281806592</v>
          </cell>
          <cell r="M185">
            <v>2.0431798026782326</v>
          </cell>
          <cell r="N185">
            <v>3.9487726787620065</v>
          </cell>
          <cell r="O185">
            <v>3.8406474888808293</v>
          </cell>
          <cell r="P185">
            <v>0.74315487191151797</v>
          </cell>
          <cell r="Q185">
            <v>2.9167710951100392</v>
          </cell>
          <cell r="R185">
            <v>1.5814132981123052</v>
          </cell>
          <cell r="S185">
            <v>1.0105891636946454</v>
          </cell>
          <cell r="T185">
            <v>0.80411216855819623</v>
          </cell>
          <cell r="U185">
            <v>1.8410760278546219</v>
          </cell>
          <cell r="V185">
            <v>1.6183987567982328</v>
          </cell>
        </row>
        <row r="186">
          <cell r="A186">
            <v>2020</v>
          </cell>
          <cell r="B186">
            <v>0.88026691287560843</v>
          </cell>
          <cell r="C186">
            <v>0.20033615728086113</v>
          </cell>
          <cell r="D186">
            <v>0.82664284015452949</v>
          </cell>
          <cell r="E186">
            <v>-1.1034165684894113</v>
          </cell>
          <cell r="F186">
            <v>-0.13497398802269658</v>
          </cell>
          <cell r="G186">
            <v>5.970325941125405</v>
          </cell>
          <cell r="H186">
            <v>1.8896237337878246</v>
          </cell>
          <cell r="I186">
            <v>0.30107857229067692</v>
          </cell>
          <cell r="J186">
            <v>3.923891564184717</v>
          </cell>
          <cell r="K186">
            <v>3.7914728246715117</v>
          </cell>
          <cell r="L186">
            <v>4.3558901404266104</v>
          </cell>
          <cell r="M186">
            <v>3.7668008733449514</v>
          </cell>
          <cell r="N186">
            <v>5.4273569151358743</v>
          </cell>
          <cell r="O186">
            <v>5.531815552014292</v>
          </cell>
          <cell r="P186">
            <v>2.5414892856201843</v>
          </cell>
          <cell r="Q186">
            <v>4.88686271444206</v>
          </cell>
          <cell r="R186">
            <v>3.5934892853631459</v>
          </cell>
          <cell r="S186">
            <v>2.6858031490960927</v>
          </cell>
          <cell r="T186">
            <v>3.3520609367403162</v>
          </cell>
          <cell r="U186">
            <v>2.8840765183642403</v>
          </cell>
          <cell r="V186">
            <v>3.4346762251810077</v>
          </cell>
        </row>
        <row r="187">
          <cell r="A187">
            <v>2021</v>
          </cell>
          <cell r="B187">
            <v>1.8796597710805421</v>
          </cell>
          <cell r="C187">
            <v>1.1355874316939891</v>
          </cell>
          <cell r="D187">
            <v>2.1527651505312102</v>
          </cell>
          <cell r="E187">
            <v>0.67058567385151313</v>
          </cell>
          <cell r="F187">
            <v>0.38339081984611306</v>
          </cell>
          <cell r="G187">
            <v>6.6333272006556392</v>
          </cell>
          <cell r="H187">
            <v>2.9170757974090149</v>
          </cell>
          <cell r="I187">
            <v>1.4425299688310882</v>
          </cell>
          <cell r="J187">
            <v>5.3246540674615668</v>
          </cell>
          <cell r="K187">
            <v>5.2395838920531563</v>
          </cell>
          <cell r="L187">
            <v>6.0883599480389972</v>
          </cell>
          <cell r="M187">
            <v>5.0904513210718259</v>
          </cell>
          <cell r="N187">
            <v>6.6909509202453989</v>
          </cell>
          <cell r="O187">
            <v>7.0675137550536515</v>
          </cell>
          <cell r="P187">
            <v>4.0348469165804115</v>
          </cell>
          <cell r="Q187">
            <v>6.7153779120022294</v>
          </cell>
          <cell r="R187">
            <v>4.8663319349131653</v>
          </cell>
          <cell r="S187">
            <v>3.8591888050727019</v>
          </cell>
          <cell r="T187">
            <v>3.6811641242020987</v>
          </cell>
          <cell r="U187">
            <v>4.5992170133704917</v>
          </cell>
          <cell r="V187">
            <v>4.807084310514866</v>
          </cell>
        </row>
        <row r="188">
          <cell r="A188">
            <v>2022</v>
          </cell>
          <cell r="B188">
            <v>1.3760750586395623</v>
          </cell>
          <cell r="C188">
            <v>0.9215492909851396</v>
          </cell>
          <cell r="D188">
            <v>1.3987410686098278</v>
          </cell>
          <cell r="E188">
            <v>0.15048037967357333</v>
          </cell>
          <cell r="F188">
            <v>-0.15987849234581716</v>
          </cell>
          <cell r="G188">
            <v>4.5994750599116401</v>
          </cell>
          <cell r="H188">
            <v>1.9558404111950356</v>
          </cell>
          <cell r="I188">
            <v>0.88456990348344811</v>
          </cell>
          <cell r="J188">
            <v>3.4019385119336518</v>
          </cell>
          <cell r="K188">
            <v>3.3231593750916049</v>
          </cell>
          <cell r="L188">
            <v>4.1425348160984683</v>
          </cell>
          <cell r="M188">
            <v>3.1686089203264469</v>
          </cell>
          <cell r="N188">
            <v>7.1209448577344885</v>
          </cell>
          <cell r="O188">
            <v>4.4865934639997587</v>
          </cell>
          <cell r="P188">
            <v>2.0149267483645072</v>
          </cell>
          <cell r="Q188">
            <v>5.1636646167400269</v>
          </cell>
          <cell r="R188">
            <v>2.7249434984000538</v>
          </cell>
          <cell r="S188">
            <v>2.4394875430423331</v>
          </cell>
          <cell r="T188">
            <v>2.3256435617097488</v>
          </cell>
          <cell r="U188">
            <v>2.7685902815487653</v>
          </cell>
          <cell r="V188">
            <v>3.0691798928708032</v>
          </cell>
        </row>
        <row r="189">
          <cell r="A189">
            <v>2023</v>
          </cell>
          <cell r="B189">
            <v>1.3615796394661366</v>
          </cell>
          <cell r="C189">
            <v>0.80859321803077766</v>
          </cell>
          <cell r="D189">
            <v>0.90071476074562395</v>
          </cell>
          <cell r="E189">
            <v>0.61269337679915004</v>
          </cell>
          <cell r="F189">
            <v>-4.8077565138423324E-2</v>
          </cell>
          <cell r="G189">
            <v>4.5791083212618702</v>
          </cell>
          <cell r="H189">
            <v>1.8908685342605696</v>
          </cell>
          <cell r="I189">
            <v>0.78670404061772803</v>
          </cell>
          <cell r="J189">
            <v>3.4082793623343322</v>
          </cell>
          <cell r="K189">
            <v>3.3311588077474363</v>
          </cell>
          <cell r="L189">
            <v>3.6399772246274829</v>
          </cell>
          <cell r="M189">
            <v>2.5003294921692016</v>
          </cell>
          <cell r="N189">
            <v>6.655650770472274</v>
          </cell>
          <cell r="O189">
            <v>6.4797685586082023</v>
          </cell>
          <cell r="P189">
            <v>1.7959180683349938</v>
          </cell>
          <cell r="Q189">
            <v>4.7440973246694433</v>
          </cell>
          <cell r="R189">
            <v>3.5995345095903741</v>
          </cell>
          <cell r="S189">
            <v>2.385542319985432</v>
          </cell>
          <cell r="T189">
            <v>1.7935539136952565</v>
          </cell>
          <cell r="U189">
            <v>3.2832867212927073</v>
          </cell>
          <cell r="V189">
            <v>3.0654326701668455</v>
          </cell>
        </row>
        <row r="192">
          <cell r="A192" t="str">
            <v>2022-2026</v>
          </cell>
          <cell r="B192">
            <v>47</v>
          </cell>
          <cell r="C192">
            <v>52</v>
          </cell>
          <cell r="D192">
            <v>46</v>
          </cell>
          <cell r="E192">
            <v>50</v>
          </cell>
          <cell r="F192">
            <v>46</v>
          </cell>
          <cell r="G192">
            <v>44</v>
          </cell>
          <cell r="H192">
            <v>46.495981470220251</v>
          </cell>
          <cell r="I192">
            <v>47.537183580491984</v>
          </cell>
          <cell r="J192">
            <v>49.609025250895534</v>
          </cell>
          <cell r="K192">
            <v>56.417881787087687</v>
          </cell>
          <cell r="L192">
            <v>54</v>
          </cell>
          <cell r="M192">
            <v>51</v>
          </cell>
          <cell r="N192">
            <v>59</v>
          </cell>
          <cell r="O192">
            <v>54</v>
          </cell>
          <cell r="P192">
            <v>53</v>
          </cell>
          <cell r="Q192">
            <v>56</v>
          </cell>
          <cell r="R192">
            <v>54</v>
          </cell>
          <cell r="S192">
            <v>51</v>
          </cell>
          <cell r="T192">
            <v>54</v>
          </cell>
          <cell r="U192">
            <v>52</v>
          </cell>
          <cell r="V192">
            <v>52</v>
          </cell>
        </row>
      </sheetData>
      <sheetData sheetId="69">
        <row r="27">
          <cell r="B27">
            <v>17.282289952358582</v>
          </cell>
          <cell r="C27">
            <v>25.928037579565537</v>
          </cell>
          <cell r="D27">
            <v>24.150317747333403</v>
          </cell>
          <cell r="H27">
            <v>37.655964486321842</v>
          </cell>
          <cell r="I27">
            <v>47.351112585392727</v>
          </cell>
          <cell r="J27">
            <v>45.64684012301155</v>
          </cell>
        </row>
        <row r="28">
          <cell r="B28">
            <v>15.878558010784809</v>
          </cell>
          <cell r="C28">
            <v>25.406299038899981</v>
          </cell>
          <cell r="D28">
            <v>23.472041653049438</v>
          </cell>
          <cell r="H28">
            <v>35.222165635521478</v>
          </cell>
          <cell r="I28">
            <v>46.37192919254035</v>
          </cell>
          <cell r="J28">
            <v>44.437329564149906</v>
          </cell>
        </row>
        <row r="29">
          <cell r="B29">
            <v>15.931697914683546</v>
          </cell>
          <cell r="C29">
            <v>24.666142763722473</v>
          </cell>
          <cell r="D29">
            <v>22.889493376663367</v>
          </cell>
          <cell r="H29">
            <v>36.451746388245773</v>
          </cell>
          <cell r="I29">
            <v>47.652507730167414</v>
          </cell>
          <cell r="J29">
            <v>45.691523304659547</v>
          </cell>
        </row>
        <row r="30">
          <cell r="B30">
            <v>16.401178526403942</v>
          </cell>
          <cell r="C30">
            <v>24.241386894488464</v>
          </cell>
          <cell r="D30">
            <v>22.657514529967472</v>
          </cell>
          <cell r="H30">
            <v>37.501324949044999</v>
          </cell>
          <cell r="I30">
            <v>46.102396436719026</v>
          </cell>
          <cell r="J30">
            <v>44.579875032784209</v>
          </cell>
        </row>
        <row r="31">
          <cell r="B31">
            <v>15.516932222977546</v>
          </cell>
          <cell r="C31">
            <v>22.884477523437269</v>
          </cell>
          <cell r="D31">
            <v>21.406880248795801</v>
          </cell>
          <cell r="H31">
            <v>36.60790092021815</v>
          </cell>
          <cell r="I31">
            <v>43.560912840497963</v>
          </cell>
          <cell r="J31">
            <v>42.336631895637346</v>
          </cell>
        </row>
      </sheetData>
      <sheetData sheetId="70">
        <row r="4">
          <cell r="A4">
            <v>1</v>
          </cell>
          <cell r="B4" t="str">
            <v>Niederlande</v>
          </cell>
          <cell r="C4">
            <v>16.553342232909195</v>
          </cell>
          <cell r="D4" t="str">
            <v>Vereinigte Staaten von Amerika</v>
          </cell>
          <cell r="E4">
            <v>9.815522198371692</v>
          </cell>
          <cell r="F4" t="str">
            <v>China</v>
          </cell>
          <cell r="G4">
            <v>12.941330113907135</v>
          </cell>
          <cell r="H4" t="str">
            <v>Polen</v>
          </cell>
          <cell r="I4">
            <v>11.800879156255093</v>
          </cell>
          <cell r="J4" t="str">
            <v>Vereinigte Staaten von Amerika</v>
          </cell>
          <cell r="K4">
            <v>10.490713562841037</v>
          </cell>
          <cell r="L4" t="str">
            <v>Vereinigte Staaten von Amerika</v>
          </cell>
          <cell r="M4">
            <v>9.1603216156467884</v>
          </cell>
          <cell r="N4" t="str">
            <v>Polen</v>
          </cell>
          <cell r="O4">
            <v>8.7332922947624869</v>
          </cell>
          <cell r="P4" t="str">
            <v>Polen</v>
          </cell>
          <cell r="Q4">
            <v>8.9515428845457112</v>
          </cell>
          <cell r="R4" t="str">
            <v>Vereinigte Staaten von Amerika</v>
          </cell>
          <cell r="S4">
            <v>10.886898520775388</v>
          </cell>
          <cell r="T4" t="str">
            <v>Vereinigte Staaten von Amerika</v>
          </cell>
          <cell r="U4">
            <v>10.910610673125893</v>
          </cell>
          <cell r="V4" t="str">
            <v>Vereinigte Staaten von Amerika</v>
          </cell>
          <cell r="W4">
            <v>14.538793108854552</v>
          </cell>
          <cell r="X4" t="str">
            <v>Vereinigte Staaten von Amerika</v>
          </cell>
          <cell r="Y4">
            <v>12.568477311955615</v>
          </cell>
          <cell r="Z4" t="str">
            <v>Vereinigte Staaten von Amerika</v>
          </cell>
          <cell r="AA4">
            <v>15.337877654451649</v>
          </cell>
          <cell r="AB4" t="str">
            <v>Frankreich</v>
          </cell>
          <cell r="AC4">
            <v>8.4154891435752646</v>
          </cell>
          <cell r="AD4" t="str">
            <v>Vereinigte Staaten von Amerika</v>
          </cell>
          <cell r="AE4">
            <v>12.196114656554293</v>
          </cell>
          <cell r="AF4" t="str">
            <v>Niederlande</v>
          </cell>
          <cell r="AG4">
            <v>10.235053559449751</v>
          </cell>
          <cell r="AH4" t="str">
            <v>Niederlande</v>
          </cell>
          <cell r="AI4">
            <v>11.576757120281583</v>
          </cell>
          <cell r="AJ4" t="str">
            <v>Frankreich</v>
          </cell>
          <cell r="AK4">
            <v>10.212193682554851</v>
          </cell>
          <cell r="AL4" t="str">
            <v>Frankreich</v>
          </cell>
          <cell r="AM4">
            <v>15.444086678128985</v>
          </cell>
          <cell r="AN4" t="str">
            <v>Niederlande</v>
          </cell>
          <cell r="AO4">
            <v>11.357817338346331</v>
          </cell>
          <cell r="AP4" t="str">
            <v>Vereinigte Staaten von Amerika</v>
          </cell>
          <cell r="AQ4">
            <v>10.673960429464181</v>
          </cell>
        </row>
        <row r="5">
          <cell r="A5">
            <v>2</v>
          </cell>
          <cell r="B5" t="str">
            <v>Polen</v>
          </cell>
          <cell r="C5">
            <v>16.04894363467065</v>
          </cell>
          <cell r="D5" t="str">
            <v>Niederlande</v>
          </cell>
          <cell r="E5">
            <v>8.6066479512907765</v>
          </cell>
          <cell r="F5" t="str">
            <v>Vereinigte Staaten von Amerika</v>
          </cell>
          <cell r="G5">
            <v>9.2817240910612409</v>
          </cell>
          <cell r="H5" t="str">
            <v>Niederlande</v>
          </cell>
          <cell r="I5">
            <v>8.9541615205609197</v>
          </cell>
          <cell r="J5" t="str">
            <v>China</v>
          </cell>
          <cell r="K5">
            <v>6.7837082192924187</v>
          </cell>
          <cell r="L5" t="str">
            <v>China</v>
          </cell>
          <cell r="M5">
            <v>7.4522474533971064</v>
          </cell>
          <cell r="N5" t="str">
            <v>Vereinigte Staaten von Amerika</v>
          </cell>
          <cell r="O5">
            <v>8.632740874920211</v>
          </cell>
          <cell r="P5" t="str">
            <v>Vereinigte Staaten von Amerika</v>
          </cell>
          <cell r="Q5">
            <v>8.5377103958638596</v>
          </cell>
          <cell r="R5" t="str">
            <v>Frankreich</v>
          </cell>
          <cell r="S5">
            <v>7.9923002078695946</v>
          </cell>
          <cell r="T5" t="str">
            <v>Frankreich</v>
          </cell>
          <cell r="U5">
            <v>7.9983023606849546</v>
          </cell>
          <cell r="V5" t="str">
            <v>China</v>
          </cell>
          <cell r="W5">
            <v>7.4854287987490924</v>
          </cell>
          <cell r="X5" t="str">
            <v>Österreich</v>
          </cell>
          <cell r="Y5">
            <v>8.0890319630927774</v>
          </cell>
          <cell r="Z5" t="str">
            <v>Frankreich</v>
          </cell>
          <cell r="AA5">
            <v>11.762413903699164</v>
          </cell>
          <cell r="AB5" t="str">
            <v>Vereinigte Staaten von Amerika</v>
          </cell>
          <cell r="AC5">
            <v>7.4308443689661052</v>
          </cell>
          <cell r="AD5" t="str">
            <v>Frankreich</v>
          </cell>
          <cell r="AE5">
            <v>7.864544024677361</v>
          </cell>
          <cell r="AF5" t="str">
            <v>Frankreich</v>
          </cell>
          <cell r="AG5">
            <v>7.642746203098624</v>
          </cell>
          <cell r="AH5" t="str">
            <v>Frankreich</v>
          </cell>
          <cell r="AI5">
            <v>8.5603108469008706</v>
          </cell>
          <cell r="AJ5" t="str">
            <v>Vereinigte Staaten von Amerika</v>
          </cell>
          <cell r="AK5">
            <v>9.6949820850568589</v>
          </cell>
          <cell r="AL5" t="str">
            <v>Vereinigte Staaten von Amerika</v>
          </cell>
          <cell r="AM5">
            <v>14.732218208801678</v>
          </cell>
          <cell r="AN5" t="str">
            <v>Belgien (ab 1999)</v>
          </cell>
          <cell r="AO5">
            <v>9.1357983976519499</v>
          </cell>
          <cell r="AP5" t="str">
            <v>Frankreich</v>
          </cell>
          <cell r="AQ5">
            <v>7.7038638271794166</v>
          </cell>
        </row>
        <row r="6">
          <cell r="A6">
            <v>3</v>
          </cell>
          <cell r="B6" t="str">
            <v>Belgien (ab 1999)</v>
          </cell>
          <cell r="C6">
            <v>11.166817472163727</v>
          </cell>
          <cell r="D6" t="str">
            <v>Polen</v>
          </cell>
          <cell r="E6">
            <v>7.8195430724710313</v>
          </cell>
          <cell r="F6" t="str">
            <v>Vereinigtes Königreich</v>
          </cell>
          <cell r="G6">
            <v>7.9503432566162271</v>
          </cell>
          <cell r="H6" t="str">
            <v>Tschechien (ab 1993)</v>
          </cell>
          <cell r="I6">
            <v>7.730615149749652</v>
          </cell>
          <cell r="J6" t="str">
            <v>Polen</v>
          </cell>
          <cell r="K6">
            <v>6.5030382412369621</v>
          </cell>
          <cell r="L6" t="str">
            <v>Frankreich</v>
          </cell>
          <cell r="M6">
            <v>7.4494092456115562</v>
          </cell>
          <cell r="N6" t="str">
            <v>China</v>
          </cell>
          <cell r="O6">
            <v>7.5801582200501922</v>
          </cell>
          <cell r="P6" t="str">
            <v>Niederlande</v>
          </cell>
          <cell r="Q6">
            <v>7.6080498601670907</v>
          </cell>
          <cell r="R6" t="str">
            <v>Niederlande</v>
          </cell>
          <cell r="S6">
            <v>7.405622201793741</v>
          </cell>
          <cell r="T6" t="str">
            <v>Niederlande</v>
          </cell>
          <cell r="U6">
            <v>7.4326986991756758</v>
          </cell>
          <cell r="V6" t="str">
            <v>Frankreich</v>
          </cell>
          <cell r="W6">
            <v>7.4488700274325002</v>
          </cell>
          <cell r="X6" t="str">
            <v>China</v>
          </cell>
          <cell r="Y6">
            <v>7.7131133993847936</v>
          </cell>
          <cell r="Z6" t="str">
            <v>Vereinigtes Königreich</v>
          </cell>
          <cell r="AA6">
            <v>6.7617130209498164</v>
          </cell>
          <cell r="AB6" t="str">
            <v>China</v>
          </cell>
          <cell r="AC6">
            <v>6.9477304592437976</v>
          </cell>
          <cell r="AD6" t="str">
            <v>Vereinigtes Königreich</v>
          </cell>
          <cell r="AE6">
            <v>6.4548742946716491</v>
          </cell>
          <cell r="AF6" t="str">
            <v>Vereinigte Staaten von Amerika</v>
          </cell>
          <cell r="AG6">
            <v>6.8525251927558539</v>
          </cell>
          <cell r="AH6" t="str">
            <v>Vereinigte Staaten von Amerika</v>
          </cell>
          <cell r="AI6">
            <v>6.9016244005838239</v>
          </cell>
          <cell r="AJ6" t="str">
            <v>Niederlande</v>
          </cell>
          <cell r="AK6">
            <v>7.1559858322513481</v>
          </cell>
          <cell r="AL6" t="str">
            <v>Vereinigtes Königreich</v>
          </cell>
          <cell r="AM6">
            <v>7.2741948695052958</v>
          </cell>
          <cell r="AN6" t="str">
            <v>Vereinigte Staaten von Amerika</v>
          </cell>
          <cell r="AO6">
            <v>8.3006099654368732</v>
          </cell>
          <cell r="AP6" t="str">
            <v>Niederlande</v>
          </cell>
          <cell r="AQ6">
            <v>7.4233406531877435</v>
          </cell>
        </row>
        <row r="7">
          <cell r="A7">
            <v>4</v>
          </cell>
          <cell r="B7" t="str">
            <v>Vereinigte Staaten von Amerika</v>
          </cell>
          <cell r="C7">
            <v>8.790986880450502</v>
          </cell>
          <cell r="D7" t="str">
            <v>Frankreich</v>
          </cell>
          <cell r="E7">
            <v>5.8336957167201966</v>
          </cell>
          <cell r="F7" t="str">
            <v>Polen</v>
          </cell>
          <cell r="G7">
            <v>5.3790794463727876</v>
          </cell>
          <cell r="H7" t="str">
            <v>Frankreich</v>
          </cell>
          <cell r="I7">
            <v>7.1542945005459382</v>
          </cell>
          <cell r="J7" t="str">
            <v>Frankreich</v>
          </cell>
          <cell r="K7">
            <v>6.4545672299447379</v>
          </cell>
          <cell r="L7" t="str">
            <v>Polen</v>
          </cell>
          <cell r="M7">
            <v>6.9550401540536075</v>
          </cell>
          <cell r="N7" t="str">
            <v>Niederlande</v>
          </cell>
          <cell r="O7">
            <v>7.3774962988158403</v>
          </cell>
          <cell r="P7" t="str">
            <v>China</v>
          </cell>
          <cell r="Q7">
            <v>7.5771025386183615</v>
          </cell>
          <cell r="R7" t="str">
            <v>China</v>
          </cell>
          <cell r="S7">
            <v>5.8479673117582687</v>
          </cell>
          <cell r="T7" t="str">
            <v>China</v>
          </cell>
          <cell r="U7">
            <v>5.8208557272498078</v>
          </cell>
          <cell r="V7" t="str">
            <v>Schweiz</v>
          </cell>
          <cell r="W7">
            <v>7.3336925618878155</v>
          </cell>
          <cell r="X7" t="str">
            <v>Italien</v>
          </cell>
          <cell r="Y7">
            <v>6.56896850637958</v>
          </cell>
          <cell r="Z7" t="str">
            <v>Niederlande</v>
          </cell>
          <cell r="AA7">
            <v>6.0476201061258967</v>
          </cell>
          <cell r="AB7" t="str">
            <v>Indien</v>
          </cell>
          <cell r="AC7">
            <v>5.0640893659603528</v>
          </cell>
          <cell r="AD7" t="str">
            <v>Polen</v>
          </cell>
          <cell r="AE7">
            <v>5.974704858345592</v>
          </cell>
          <cell r="AF7" t="str">
            <v>Polen</v>
          </cell>
          <cell r="AG7">
            <v>6.8116786026461025</v>
          </cell>
          <cell r="AH7" t="str">
            <v>Belgien (ab 1999)</v>
          </cell>
          <cell r="AI7">
            <v>6.5337563968097729</v>
          </cell>
          <cell r="AJ7" t="str">
            <v>Italien</v>
          </cell>
          <cell r="AK7">
            <v>5.9041959674291311</v>
          </cell>
          <cell r="AL7" t="str">
            <v>Italien</v>
          </cell>
          <cell r="AM7">
            <v>6.3473424643978937</v>
          </cell>
          <cell r="AN7" t="str">
            <v>Italien</v>
          </cell>
          <cell r="AO7">
            <v>7.3821686835695868</v>
          </cell>
          <cell r="AP7" t="str">
            <v>China</v>
          </cell>
          <cell r="AQ7">
            <v>6.0262898863133536</v>
          </cell>
        </row>
        <row r="8">
          <cell r="A8">
            <v>5</v>
          </cell>
          <cell r="B8" t="str">
            <v>Tschechien (ab 1993)</v>
          </cell>
          <cell r="C8">
            <v>4.6773744421039076</v>
          </cell>
          <cell r="D8" t="str">
            <v>Dänemark</v>
          </cell>
          <cell r="E8">
            <v>5.7399793936324324</v>
          </cell>
          <cell r="F8" t="str">
            <v>Tschechien (ab 1993)</v>
          </cell>
          <cell r="G8">
            <v>5.2355791068070374</v>
          </cell>
          <cell r="H8" t="str">
            <v>Österreich</v>
          </cell>
          <cell r="I8">
            <v>6.3966177340986192</v>
          </cell>
          <cell r="J8" t="str">
            <v>Österreich</v>
          </cell>
          <cell r="K8">
            <v>5.9920059782362989</v>
          </cell>
          <cell r="L8" t="str">
            <v>Niederlande</v>
          </cell>
          <cell r="M8">
            <v>5.5356668111717608</v>
          </cell>
          <cell r="N8" t="str">
            <v>Vereinigtes Königreich</v>
          </cell>
          <cell r="O8">
            <v>5.9184201310793858</v>
          </cell>
          <cell r="P8" t="str">
            <v>Vereinigtes Königreich</v>
          </cell>
          <cell r="Q8">
            <v>6.0575897019612048</v>
          </cell>
          <cell r="R8" t="str">
            <v>Italien</v>
          </cell>
          <cell r="S8">
            <v>5.6979487926756764</v>
          </cell>
          <cell r="T8" t="str">
            <v>Italien</v>
          </cell>
          <cell r="U8">
            <v>5.7093234593772184</v>
          </cell>
          <cell r="V8" t="str">
            <v>Niederlande</v>
          </cell>
          <cell r="W8">
            <v>6.7902968601470253</v>
          </cell>
          <cell r="X8" t="str">
            <v>Frankreich</v>
          </cell>
          <cell r="Y8">
            <v>6.4893237280912679</v>
          </cell>
          <cell r="Z8" t="str">
            <v>Italien</v>
          </cell>
          <cell r="AA8">
            <v>5.6954321951511613</v>
          </cell>
          <cell r="AB8" t="str">
            <v>Türkei</v>
          </cell>
          <cell r="AC8">
            <v>4.8805038012923063</v>
          </cell>
          <cell r="AD8" t="str">
            <v>Niederlande</v>
          </cell>
          <cell r="AE8">
            <v>5.4716996874964927</v>
          </cell>
          <cell r="AF8" t="str">
            <v>Vereinigtes Königreich</v>
          </cell>
          <cell r="AG8">
            <v>6.0489291632174993</v>
          </cell>
          <cell r="AH8" t="str">
            <v>Polen</v>
          </cell>
          <cell r="AI8">
            <v>6.1628883910389378</v>
          </cell>
          <cell r="AJ8" t="str">
            <v>Polen</v>
          </cell>
          <cell r="AK8">
            <v>5.3487327823243715</v>
          </cell>
          <cell r="AL8" t="str">
            <v>Polen</v>
          </cell>
          <cell r="AM8">
            <v>4.7704302729611001</v>
          </cell>
          <cell r="AN8" t="str">
            <v>Frankreich</v>
          </cell>
          <cell r="AO8">
            <v>6.0503217999265395</v>
          </cell>
          <cell r="AP8" t="str">
            <v>Polen</v>
          </cell>
          <cell r="AQ8">
            <v>5.5411492655119607</v>
          </cell>
        </row>
        <row r="9">
          <cell r="A9">
            <v>6</v>
          </cell>
          <cell r="B9" t="str">
            <v>Frankreich</v>
          </cell>
          <cell r="C9">
            <v>3.8236395029666261</v>
          </cell>
          <cell r="D9" t="str">
            <v>Schweden</v>
          </cell>
          <cell r="E9">
            <v>4.6744293915611843</v>
          </cell>
          <cell r="F9" t="str">
            <v>Frankreich</v>
          </cell>
          <cell r="G9">
            <v>4.9419955310380477</v>
          </cell>
          <cell r="H9" t="str">
            <v>Italien</v>
          </cell>
          <cell r="I9">
            <v>5.7877393416430936</v>
          </cell>
          <cell r="J9" t="str">
            <v>Vereinigtes Königreich</v>
          </cell>
          <cell r="K9">
            <v>5.5914843605999796</v>
          </cell>
          <cell r="L9" t="str">
            <v>Italien</v>
          </cell>
          <cell r="M9">
            <v>4.8601015048489042</v>
          </cell>
          <cell r="N9" t="str">
            <v>Frankreich</v>
          </cell>
          <cell r="O9">
            <v>5.6916563897207837</v>
          </cell>
          <cell r="P9" t="str">
            <v>Frankreich</v>
          </cell>
          <cell r="Q9">
            <v>5.4372786185209456</v>
          </cell>
          <cell r="R9" t="str">
            <v>Österreich</v>
          </cell>
          <cell r="S9">
            <v>5.2345819980104906</v>
          </cell>
          <cell r="T9" t="str">
            <v>Österreich</v>
          </cell>
          <cell r="U9">
            <v>5.2664007404326707</v>
          </cell>
          <cell r="V9" t="str">
            <v>Italien</v>
          </cell>
          <cell r="W9">
            <v>5.7383845632669228</v>
          </cell>
          <cell r="X9" t="str">
            <v>Vereinigtes Königreich</v>
          </cell>
          <cell r="Y9">
            <v>5.155857947300782</v>
          </cell>
          <cell r="Z9" t="str">
            <v>China</v>
          </cell>
          <cell r="AA9">
            <v>4.4973264385221494</v>
          </cell>
          <cell r="AB9" t="str">
            <v>Vereinigtes Königreich</v>
          </cell>
          <cell r="AC9">
            <v>4.8176094720978497</v>
          </cell>
          <cell r="AD9" t="str">
            <v>Italien</v>
          </cell>
          <cell r="AE9">
            <v>5.3873086282748037</v>
          </cell>
          <cell r="AF9" t="str">
            <v>Österreich</v>
          </cell>
          <cell r="AG9">
            <v>4.8719465941149114</v>
          </cell>
          <cell r="AH9" t="str">
            <v>Italien</v>
          </cell>
          <cell r="AI9">
            <v>5.6919477616094669</v>
          </cell>
          <cell r="AJ9" t="str">
            <v>Spanien</v>
          </cell>
          <cell r="AK9">
            <v>4.7273828335473844</v>
          </cell>
          <cell r="AL9" t="str">
            <v>Niederlande</v>
          </cell>
          <cell r="AM9">
            <v>4.4145067244459595</v>
          </cell>
          <cell r="AN9" t="str">
            <v>Dänemark</v>
          </cell>
          <cell r="AO9">
            <v>5.9911234146016321</v>
          </cell>
          <cell r="AP9" t="str">
            <v>Italien</v>
          </cell>
          <cell r="AQ9">
            <v>5.5316496054396067</v>
          </cell>
        </row>
        <row r="10">
          <cell r="A10">
            <v>7</v>
          </cell>
          <cell r="B10" t="str">
            <v>Vereinigtes Königreich</v>
          </cell>
          <cell r="C10">
            <v>3.3221045947335091</v>
          </cell>
          <cell r="D10" t="str">
            <v>Vereinigtes Königreich</v>
          </cell>
          <cell r="E10">
            <v>4.5594802248865252</v>
          </cell>
          <cell r="F10" t="str">
            <v>Italien</v>
          </cell>
          <cell r="G10">
            <v>3.9392509956981527</v>
          </cell>
          <cell r="H10" t="str">
            <v>Vereinigtes Königreich</v>
          </cell>
          <cell r="I10">
            <v>5.587820451381293</v>
          </cell>
          <cell r="J10" t="str">
            <v>Niederlande</v>
          </cell>
          <cell r="K10">
            <v>5.0392463040310487</v>
          </cell>
          <cell r="L10" t="str">
            <v>Vereinigtes Königreich</v>
          </cell>
          <cell r="M10">
            <v>4.7775659434226636</v>
          </cell>
          <cell r="N10" t="str">
            <v>Tschechien (ab 1993)</v>
          </cell>
          <cell r="O10">
            <v>4.9295090734558684</v>
          </cell>
          <cell r="P10" t="str">
            <v>Tschechien (ab 1993)</v>
          </cell>
          <cell r="Q10">
            <v>5.2040736797687632</v>
          </cell>
          <cell r="R10" t="str">
            <v>Polen</v>
          </cell>
          <cell r="S10">
            <v>5.1151652078385661</v>
          </cell>
          <cell r="T10" t="str">
            <v>Polen</v>
          </cell>
          <cell r="U10">
            <v>5.0845785634291829</v>
          </cell>
          <cell r="V10" t="str">
            <v>Österreich</v>
          </cell>
          <cell r="W10">
            <v>4.7732100723864788</v>
          </cell>
          <cell r="X10" t="str">
            <v>Polen</v>
          </cell>
          <cell r="Y10">
            <v>4.8110952603458585</v>
          </cell>
          <cell r="Z10" t="str">
            <v>Ägypten</v>
          </cell>
          <cell r="AA10">
            <v>4.2334588268810531</v>
          </cell>
          <cell r="AB10" t="str">
            <v>Schiffs und Luftfahrzeugbedarf</v>
          </cell>
          <cell r="AC10">
            <v>4.1519764861204456</v>
          </cell>
          <cell r="AD10" t="str">
            <v>China</v>
          </cell>
          <cell r="AE10">
            <v>4.8668222325442736</v>
          </cell>
          <cell r="AF10" t="str">
            <v>Italien</v>
          </cell>
          <cell r="AG10">
            <v>4.4830445895023354</v>
          </cell>
          <cell r="AH10" t="str">
            <v>Österreich</v>
          </cell>
          <cell r="AI10">
            <v>4.9388783604295705</v>
          </cell>
          <cell r="AJ10" t="str">
            <v>Belgien (ab 1999)</v>
          </cell>
          <cell r="AK10">
            <v>4.6367026605353985</v>
          </cell>
          <cell r="AL10" t="str">
            <v>Österreich</v>
          </cell>
          <cell r="AM10">
            <v>3.7672841105467105</v>
          </cell>
          <cell r="AN10" t="str">
            <v>Polen</v>
          </cell>
          <cell r="AO10">
            <v>4.4732902017033069</v>
          </cell>
          <cell r="AP10" t="str">
            <v>Österreich</v>
          </cell>
          <cell r="AQ10">
            <v>5.0925923537883584</v>
          </cell>
        </row>
        <row r="11">
          <cell r="A11">
            <v>8</v>
          </cell>
          <cell r="B11" t="str">
            <v>Italien</v>
          </cell>
          <cell r="C11">
            <v>3.2514640879525913</v>
          </cell>
          <cell r="D11" t="str">
            <v>Italien</v>
          </cell>
          <cell r="E11">
            <v>3.2380443581753182</v>
          </cell>
          <cell r="F11" t="str">
            <v>Belgien (ab 1999)</v>
          </cell>
          <cell r="G11">
            <v>3.8113309790134733</v>
          </cell>
          <cell r="H11" t="str">
            <v>Belgien (ab 1999)</v>
          </cell>
          <cell r="I11">
            <v>4.6283365844025592</v>
          </cell>
          <cell r="J11" t="str">
            <v>Italien</v>
          </cell>
          <cell r="K11">
            <v>4.9335936277356778</v>
          </cell>
          <cell r="L11" t="str">
            <v>Spanien</v>
          </cell>
          <cell r="M11">
            <v>3.5779321560559212</v>
          </cell>
          <cell r="N11" t="str">
            <v>Belgien (ab 1999)</v>
          </cell>
          <cell r="O11">
            <v>4.7458916566641767</v>
          </cell>
          <cell r="P11" t="str">
            <v>Belgien (ab 1999)</v>
          </cell>
          <cell r="Q11">
            <v>5.0983342837046681</v>
          </cell>
          <cell r="R11" t="str">
            <v>Vereinigtes Königreich</v>
          </cell>
          <cell r="S11">
            <v>4.9381957419183946</v>
          </cell>
          <cell r="T11" t="str">
            <v>Vereinigtes Königreich</v>
          </cell>
          <cell r="U11">
            <v>4.9391528844093884</v>
          </cell>
          <cell r="V11" t="str">
            <v>Vereinigtes Königreich</v>
          </cell>
          <cell r="W11">
            <v>4.3423914515779112</v>
          </cell>
          <cell r="X11" t="str">
            <v>Niederlande</v>
          </cell>
          <cell r="Y11">
            <v>4.0561160333753454</v>
          </cell>
          <cell r="Z11" t="str">
            <v>Spanien</v>
          </cell>
          <cell r="AA11">
            <v>3.7530025680888315</v>
          </cell>
          <cell r="AB11" t="str">
            <v>Polen</v>
          </cell>
          <cell r="AC11">
            <v>4.0858542045175099</v>
          </cell>
          <cell r="AD11" t="str">
            <v>Spanien</v>
          </cell>
          <cell r="AE11">
            <v>4.366670913191129</v>
          </cell>
          <cell r="AF11" t="str">
            <v>Belgien (ab 1999)</v>
          </cell>
          <cell r="AG11">
            <v>4.0260176375958494</v>
          </cell>
          <cell r="AH11" t="str">
            <v>China</v>
          </cell>
          <cell r="AI11">
            <v>4.3898016345227377</v>
          </cell>
          <cell r="AJ11" t="str">
            <v>Vereinigtes Königreich</v>
          </cell>
          <cell r="AK11">
            <v>4.3155344290008459</v>
          </cell>
          <cell r="AL11" t="str">
            <v>Slowakei (ab 1993)</v>
          </cell>
          <cell r="AM11">
            <v>3.3538263384387652</v>
          </cell>
          <cell r="AN11" t="str">
            <v>China</v>
          </cell>
          <cell r="AO11">
            <v>4.1976992497517163</v>
          </cell>
          <cell r="AP11" t="str">
            <v>Vereinigtes Königreich</v>
          </cell>
          <cell r="AQ11">
            <v>5.0824392976887838</v>
          </cell>
        </row>
        <row r="12">
          <cell r="A12">
            <v>9</v>
          </cell>
          <cell r="B12" t="str">
            <v>Österreich</v>
          </cell>
          <cell r="C12">
            <v>2.879890792314499</v>
          </cell>
          <cell r="D12" t="str">
            <v>Marokko</v>
          </cell>
          <cell r="E12">
            <v>3.1415833763057788</v>
          </cell>
          <cell r="F12" t="str">
            <v>Taiwan</v>
          </cell>
          <cell r="G12">
            <v>3.6675163101374788</v>
          </cell>
          <cell r="H12" t="str">
            <v>Schweiz</v>
          </cell>
          <cell r="I12">
            <v>4.2365792331209846</v>
          </cell>
          <cell r="J12" t="str">
            <v>Tschechien (ab 1993)</v>
          </cell>
          <cell r="K12">
            <v>4.6346981147167554</v>
          </cell>
          <cell r="L12" t="str">
            <v>Österreich</v>
          </cell>
          <cell r="M12">
            <v>3.1072207838243711</v>
          </cell>
          <cell r="N12" t="str">
            <v>Italien</v>
          </cell>
          <cell r="O12">
            <v>4.327909077870153</v>
          </cell>
          <cell r="P12" t="str">
            <v>Italien</v>
          </cell>
          <cell r="Q12">
            <v>4.2438647960961688</v>
          </cell>
          <cell r="R12" t="str">
            <v>Belgien (ab 1999)</v>
          </cell>
          <cell r="S12">
            <v>4.0378174132674411</v>
          </cell>
          <cell r="T12" t="str">
            <v>Belgien (ab 1999)</v>
          </cell>
          <cell r="U12">
            <v>4.0676645471763093</v>
          </cell>
          <cell r="V12" t="str">
            <v>Polen</v>
          </cell>
          <cell r="W12">
            <v>3.5846385766170488</v>
          </cell>
          <cell r="X12" t="str">
            <v>Tschechien (ab 1993)</v>
          </cell>
          <cell r="Y12">
            <v>3.4242566479995342</v>
          </cell>
          <cell r="Z12" t="str">
            <v>Polen</v>
          </cell>
          <cell r="AA12">
            <v>3.4371244663424312</v>
          </cell>
          <cell r="AB12" t="str">
            <v>Ungarn</v>
          </cell>
          <cell r="AC12">
            <v>3.8323361993087732</v>
          </cell>
          <cell r="AD12" t="str">
            <v>Österreich</v>
          </cell>
          <cell r="AE12">
            <v>4.3468699340751691</v>
          </cell>
          <cell r="AF12" t="str">
            <v>Tschechien (ab 1993)</v>
          </cell>
          <cell r="AG12">
            <v>3.9649319092676376</v>
          </cell>
          <cell r="AH12" t="str">
            <v>Vereinigtes Königreich</v>
          </cell>
          <cell r="AI12">
            <v>4.1866568240621049</v>
          </cell>
          <cell r="AJ12" t="str">
            <v>Österreich</v>
          </cell>
          <cell r="AK12">
            <v>3.8289103619142404</v>
          </cell>
          <cell r="AL12" t="str">
            <v>Türkei</v>
          </cell>
          <cell r="AM12">
            <v>3.1357594488127338</v>
          </cell>
          <cell r="AN12" t="str">
            <v>Vereinigtes Königreich</v>
          </cell>
          <cell r="AO12">
            <v>3.2699359914190409</v>
          </cell>
          <cell r="AP12" t="str">
            <v>Belgien (ab 1999)</v>
          </cell>
          <cell r="AQ12">
            <v>4.1305385615137249</v>
          </cell>
        </row>
        <row r="13">
          <cell r="A13">
            <v>10</v>
          </cell>
          <cell r="B13" t="str">
            <v>Schweiz</v>
          </cell>
          <cell r="C13">
            <v>2.7617730970240593</v>
          </cell>
          <cell r="D13" t="str">
            <v>Finnland</v>
          </cell>
          <cell r="E13">
            <v>2.9711390456382678</v>
          </cell>
          <cell r="F13" t="str">
            <v>Schweiz</v>
          </cell>
          <cell r="G13">
            <v>3.5611548795210792</v>
          </cell>
          <cell r="H13" t="str">
            <v>Vereinigte Staaten von Amerika</v>
          </cell>
          <cell r="I13">
            <v>4.0668485673412835</v>
          </cell>
          <cell r="J13" t="str">
            <v>Schweiz</v>
          </cell>
          <cell r="K13">
            <v>3.9864418104422641</v>
          </cell>
          <cell r="L13" t="str">
            <v>Schweiz</v>
          </cell>
          <cell r="M13">
            <v>2.9185278683263198</v>
          </cell>
          <cell r="N13" t="str">
            <v>Österreich</v>
          </cell>
          <cell r="O13">
            <v>3.9188477505064876</v>
          </cell>
          <cell r="P13" t="str">
            <v>Österreich</v>
          </cell>
          <cell r="Q13">
            <v>4.0186425857291619</v>
          </cell>
          <cell r="R13" t="str">
            <v>Schweiz</v>
          </cell>
          <cell r="S13">
            <v>3.8889145295262462</v>
          </cell>
          <cell r="T13" t="str">
            <v>Schweiz</v>
          </cell>
          <cell r="U13">
            <v>3.9029508966018125</v>
          </cell>
          <cell r="V13" t="str">
            <v>Spanien</v>
          </cell>
          <cell r="W13">
            <v>3.0291181322454315</v>
          </cell>
          <cell r="X13" t="str">
            <v>Spanien</v>
          </cell>
          <cell r="Y13">
            <v>3.1223349485725218</v>
          </cell>
          <cell r="Z13" t="str">
            <v>Japan</v>
          </cell>
          <cell r="AA13">
            <v>2.9193059400833712</v>
          </cell>
          <cell r="AB13" t="str">
            <v>Niederlande</v>
          </cell>
          <cell r="AC13">
            <v>3.5629116707589672</v>
          </cell>
          <cell r="AD13" t="str">
            <v>Tschechien (ab 1993)</v>
          </cell>
          <cell r="AE13">
            <v>4.0539975777089365</v>
          </cell>
          <cell r="AF13" t="str">
            <v>Spanien</v>
          </cell>
          <cell r="AG13">
            <v>3.7111849214394983</v>
          </cell>
          <cell r="AH13" t="str">
            <v>Spanien</v>
          </cell>
          <cell r="AI13">
            <v>3.6421889367992484</v>
          </cell>
          <cell r="AJ13" t="str">
            <v>China</v>
          </cell>
          <cell r="AK13">
            <v>3.3196426418021909</v>
          </cell>
          <cell r="AL13" t="str">
            <v>Spanien</v>
          </cell>
          <cell r="AM13">
            <v>2.9263803979275926</v>
          </cell>
          <cell r="AN13" t="str">
            <v>Singapur</v>
          </cell>
          <cell r="AO13">
            <v>2.9338184293731642</v>
          </cell>
          <cell r="AP13" t="str">
            <v>Schweiz</v>
          </cell>
          <cell r="AQ13">
            <v>3.8706998209137602</v>
          </cell>
        </row>
        <row r="15">
          <cell r="C15">
            <v>0.79344094011601207</v>
          </cell>
          <cell r="E15">
            <v>0.79050254192134695</v>
          </cell>
          <cell r="G15">
            <v>0.42710345921007598</v>
          </cell>
          <cell r="I15">
            <v>0.69074711713563308</v>
          </cell>
          <cell r="K15">
            <v>1.0437460658058098</v>
          </cell>
          <cell r="M15">
            <v>1.0352153325493334</v>
          </cell>
          <cell r="O15">
            <v>0.71315479512163238</v>
          </cell>
          <cell r="Q15">
            <v>0.66743637625429153</v>
          </cell>
          <cell r="S15">
            <v>0.48633635268374736</v>
          </cell>
          <cell r="U15">
            <v>0.47754239189234726</v>
          </cell>
          <cell r="W15">
            <v>0.45497183991175916</v>
          </cell>
          <cell r="Y15">
            <v>0.3865334782908626</v>
          </cell>
          <cell r="AA15">
            <v>0.13691483662173609</v>
          </cell>
          <cell r="AC15">
            <v>9.9309834219628523E-2</v>
          </cell>
          <cell r="AE15">
            <v>0.69512020191140855</v>
          </cell>
          <cell r="AG15">
            <v>0.68577288812864656</v>
          </cell>
          <cell r="AI15">
            <v>0.53397402422203188</v>
          </cell>
          <cell r="AK15">
            <v>0.3424731041273093</v>
          </cell>
          <cell r="AM15">
            <v>0.38027728097576508</v>
          </cell>
          <cell r="AO15">
            <v>0.79691045854641873</v>
          </cell>
          <cell r="AQ15">
            <v>0.50467018770305627</v>
          </cell>
        </row>
        <row r="16">
          <cell r="C16">
            <v>20</v>
          </cell>
          <cell r="E16">
            <v>23</v>
          </cell>
          <cell r="G16">
            <v>35</v>
          </cell>
          <cell r="I16">
            <v>22</v>
          </cell>
          <cell r="K16">
            <v>23</v>
          </cell>
          <cell r="M16">
            <v>24</v>
          </cell>
          <cell r="O16">
            <v>26</v>
          </cell>
          <cell r="Q16">
            <v>28</v>
          </cell>
          <cell r="S16">
            <v>34</v>
          </cell>
          <cell r="U16">
            <v>35</v>
          </cell>
          <cell r="W16">
            <v>33</v>
          </cell>
          <cell r="Y16">
            <v>42</v>
          </cell>
          <cell r="AA16">
            <v>53</v>
          </cell>
          <cell r="AC16">
            <v>63</v>
          </cell>
          <cell r="AE16">
            <v>29</v>
          </cell>
          <cell r="AG16">
            <v>29</v>
          </cell>
          <cell r="AI16">
            <v>31</v>
          </cell>
          <cell r="AK16">
            <v>42</v>
          </cell>
          <cell r="AM16">
            <v>30</v>
          </cell>
          <cell r="AO16">
            <v>23</v>
          </cell>
          <cell r="AQ16">
            <v>32</v>
          </cell>
        </row>
      </sheetData>
      <sheetData sheetId="71">
        <row r="19">
          <cell r="A19">
            <v>1</v>
          </cell>
          <cell r="B19" t="str">
            <v>Kraftwagen und Kraftwagenteile</v>
          </cell>
          <cell r="C19">
            <v>33.360375519651583</v>
          </cell>
          <cell r="D19" t="str">
            <v>Nahrungsmittel und Futtermittel</v>
          </cell>
          <cell r="E19">
            <v>19.44179728121485</v>
          </cell>
          <cell r="F19" t="str">
            <v>Kraftwagen und Kraftwagenteile</v>
          </cell>
          <cell r="G19">
            <v>40.809690312540447</v>
          </cell>
          <cell r="H19" t="str">
            <v>Chemische Erzeugnisse</v>
          </cell>
          <cell r="I19">
            <v>23.741295892831829</v>
          </cell>
          <cell r="J19" t="str">
            <v>Kraftwagen und Kraftwagenteile</v>
          </cell>
          <cell r="K19">
            <v>14.959764465803316</v>
          </cell>
          <cell r="L19" t="str">
            <v>Maschinen</v>
          </cell>
          <cell r="M19">
            <v>16.708484317677307</v>
          </cell>
          <cell r="N19" t="str">
            <v>Kraftwagen und Kraftwagenteile</v>
          </cell>
          <cell r="O19">
            <v>23.415780191175322</v>
          </cell>
          <cell r="P19" t="str">
            <v>Kraftwagen und Kraftwagenteile</v>
          </cell>
          <cell r="Q19">
            <v>26.085840883485854</v>
          </cell>
          <cell r="R19" t="str">
            <v>Kraftwagen und Kraftwagenteile</v>
          </cell>
          <cell r="S19">
            <v>18.028956451939397</v>
          </cell>
          <cell r="T19" t="str">
            <v>Kraftwagen und Kraftwagenteile</v>
          </cell>
          <cell r="U19">
            <v>18.252714244929145</v>
          </cell>
          <cell r="V19" t="str">
            <v>Kraftwagen und Kraftwagenteile</v>
          </cell>
          <cell r="W19">
            <v>23.262511999067218</v>
          </cell>
          <cell r="X19" t="str">
            <v>Kraftwagen und Kraftwagenteile</v>
          </cell>
          <cell r="Y19">
            <v>24.533350073522296</v>
          </cell>
          <cell r="Z19" t="str">
            <v>Kraftwagen und Kraftwagenteile</v>
          </cell>
          <cell r="AA19">
            <v>53.170681297293157</v>
          </cell>
          <cell r="AB19" t="str">
            <v>Sonstige Fahrzeuge</v>
          </cell>
          <cell r="AC19">
            <v>48.506841230369581</v>
          </cell>
          <cell r="AD19" t="str">
            <v>Chemische Erzeugnisse</v>
          </cell>
          <cell r="AE19">
            <v>16.739266765481219</v>
          </cell>
          <cell r="AF19" t="str">
            <v>Kraftwagen und Kraftwagenteile</v>
          </cell>
          <cell r="AG19">
            <v>27.290752044208581</v>
          </cell>
          <cell r="AH19" t="str">
            <v>Maschinen</v>
          </cell>
          <cell r="AI19">
            <v>15.81178399911801</v>
          </cell>
          <cell r="AJ19" t="str">
            <v>Chemische Erzeugnisse</v>
          </cell>
          <cell r="AK19">
            <v>21.302702977405595</v>
          </cell>
          <cell r="AL19" t="str">
            <v>Kraftwagen und Kraftwagenteile</v>
          </cell>
          <cell r="AM19">
            <v>32.775358138080577</v>
          </cell>
          <cell r="AN19" t="str">
            <v>Pharmazeutische und ähnliche Erzeugnisse</v>
          </cell>
          <cell r="AO19">
            <v>17.097353761130289</v>
          </cell>
          <cell r="AP19" t="str">
            <v>Kraftwagen und Kraftwagenteile</v>
          </cell>
          <cell r="AQ19">
            <v>18.757581815252891</v>
          </cell>
        </row>
        <row r="20">
          <cell r="A20">
            <v>2</v>
          </cell>
          <cell r="B20" t="str">
            <v>Pharmazeutische und ähnliche Erzeugnisse</v>
          </cell>
          <cell r="C20">
            <v>9.0161474803771782</v>
          </cell>
          <cell r="D20" t="str">
            <v>Maschinen</v>
          </cell>
          <cell r="E20">
            <v>17.158698920746449</v>
          </cell>
          <cell r="F20" t="str">
            <v>Maschinen</v>
          </cell>
          <cell r="G20">
            <v>12.558269298744296</v>
          </cell>
          <cell r="H20" t="str">
            <v>Metalle</v>
          </cell>
          <cell r="I20">
            <v>11.469815078926047</v>
          </cell>
          <cell r="J20" t="str">
            <v>Maschinen</v>
          </cell>
          <cell r="K20">
            <v>14.324550068921715</v>
          </cell>
          <cell r="L20" t="str">
            <v>Pharmazeutische und ähnliche Erzeugnisse</v>
          </cell>
          <cell r="M20">
            <v>13.999966348681667</v>
          </cell>
          <cell r="N20" t="str">
            <v>Maschinen</v>
          </cell>
          <cell r="O20">
            <v>11.25610765094442</v>
          </cell>
          <cell r="P20" t="str">
            <v>Maschinen</v>
          </cell>
          <cell r="Q20">
            <v>10.518194008784048</v>
          </cell>
          <cell r="R20" t="str">
            <v>Maschinen</v>
          </cell>
          <cell r="S20">
            <v>15.782355889781851</v>
          </cell>
          <cell r="T20" t="str">
            <v>Maschinen</v>
          </cell>
          <cell r="U20">
            <v>15.767906838892493</v>
          </cell>
          <cell r="V20" t="str">
            <v>Maschinen</v>
          </cell>
          <cell r="W20">
            <v>20.244212861090709</v>
          </cell>
          <cell r="X20" t="str">
            <v>Maschinen</v>
          </cell>
          <cell r="Y20">
            <v>18.120122350196336</v>
          </cell>
          <cell r="Z20" t="str">
            <v>Metalle</v>
          </cell>
          <cell r="AA20">
            <v>9.4413522423855749</v>
          </cell>
          <cell r="AB20" t="str">
            <v>Chemische Erzeugnisse</v>
          </cell>
          <cell r="AC20">
            <v>9.0325884008632471</v>
          </cell>
          <cell r="AD20" t="str">
            <v>Pharmazeutische und ähnliche Erzeugnisse</v>
          </cell>
          <cell r="AE20">
            <v>13.140688236950341</v>
          </cell>
          <cell r="AF20" t="str">
            <v>Nahrungsmittel und Futtermittel</v>
          </cell>
          <cell r="AG20">
            <v>12.150724081958398</v>
          </cell>
          <cell r="AH20" t="str">
            <v>Chemische Erzeugnisse</v>
          </cell>
          <cell r="AI20">
            <v>15.267291533673966</v>
          </cell>
          <cell r="AJ20" t="str">
            <v>Kraftwagen und Kraftwagenteile</v>
          </cell>
          <cell r="AK20">
            <v>15.295471586381149</v>
          </cell>
          <cell r="AL20" t="str">
            <v>Maschinen</v>
          </cell>
          <cell r="AM20">
            <v>20.91736693854709</v>
          </cell>
          <cell r="AN20" t="str">
            <v>Maschinen</v>
          </cell>
          <cell r="AO20">
            <v>14.499000711210403</v>
          </cell>
          <cell r="AP20" t="str">
            <v>Maschinen</v>
          </cell>
          <cell r="AQ20">
            <v>15.179827397393437</v>
          </cell>
        </row>
        <row r="21">
          <cell r="A21">
            <v>3</v>
          </cell>
          <cell r="B21" t="str">
            <v>Kokereierzeugnisse und Mineralölerzeugnisse</v>
          </cell>
          <cell r="C21">
            <v>7.3736677715343451</v>
          </cell>
          <cell r="D21" t="str">
            <v>Erzeugnisse der Landwirtschaft und Jagd</v>
          </cell>
          <cell r="E21">
            <v>11.704436187562546</v>
          </cell>
          <cell r="F21" t="str">
            <v>Datenverarbeitungsgeräte, elektr. u. opt. Erzeugn.</v>
          </cell>
          <cell r="G21">
            <v>10.338647801301423</v>
          </cell>
          <cell r="H21" t="str">
            <v>Pharmazeutische und ähnliche Erzeugnisse</v>
          </cell>
          <cell r="I21">
            <v>10.163006723649593</v>
          </cell>
          <cell r="J21" t="str">
            <v>Datenverarbeitungsgeräte, elektr. u. opt. Erzeugn.</v>
          </cell>
          <cell r="K21">
            <v>10.862955742026346</v>
          </cell>
          <cell r="L21" t="str">
            <v>Elektrische Ausrüstungen</v>
          </cell>
          <cell r="M21">
            <v>11.537851475894728</v>
          </cell>
          <cell r="N21" t="str">
            <v>Chemische Erzeugnisse</v>
          </cell>
          <cell r="O21">
            <v>8.490301833880574</v>
          </cell>
          <cell r="P21" t="str">
            <v>Chemische Erzeugnisse</v>
          </cell>
          <cell r="Q21">
            <v>9.0635541825120089</v>
          </cell>
          <cell r="R21" t="str">
            <v>Chemische Erzeugnisse</v>
          </cell>
          <cell r="S21">
            <v>9.7297845484886896</v>
          </cell>
          <cell r="T21" t="str">
            <v>Chemische Erzeugnisse</v>
          </cell>
          <cell r="U21">
            <v>9.8152061020287729</v>
          </cell>
          <cell r="V21" t="str">
            <v>Pharmazeutische und ähnliche Erzeugnisse</v>
          </cell>
          <cell r="W21">
            <v>11.812310072813364</v>
          </cell>
          <cell r="X21" t="str">
            <v>Elektrische Ausrüstungen</v>
          </cell>
          <cell r="Y21">
            <v>9.6525718240579508</v>
          </cell>
          <cell r="Z21" t="str">
            <v>Sonstige Fahrzeuge</v>
          </cell>
          <cell r="AA21">
            <v>9.0542153190614503</v>
          </cell>
          <cell r="AB21" t="str">
            <v>Metalle</v>
          </cell>
          <cell r="AC21">
            <v>7.9479446041269224</v>
          </cell>
          <cell r="AD21" t="str">
            <v>Maschinen</v>
          </cell>
          <cell r="AE21">
            <v>11.708400683629685</v>
          </cell>
          <cell r="AF21" t="str">
            <v>Maschinen</v>
          </cell>
          <cell r="AG21">
            <v>12.120937974867346</v>
          </cell>
          <cell r="AH21" t="str">
            <v>Metalle</v>
          </cell>
          <cell r="AI21">
            <v>10.499443108169899</v>
          </cell>
          <cell r="AJ21" t="str">
            <v>Maschinen</v>
          </cell>
          <cell r="AK21">
            <v>13.652385968797839</v>
          </cell>
          <cell r="AL21" t="str">
            <v>Metalle</v>
          </cell>
          <cell r="AM21">
            <v>13.150143627110019</v>
          </cell>
          <cell r="AN21" t="str">
            <v>Chemische Erzeugnisse</v>
          </cell>
          <cell r="AO21">
            <v>13.77846484462331</v>
          </cell>
          <cell r="AP21" t="str">
            <v>Chemische Erzeugnisse</v>
          </cell>
          <cell r="AQ21">
            <v>9.638194919011255</v>
          </cell>
        </row>
        <row r="22">
          <cell r="A22">
            <v>4</v>
          </cell>
          <cell r="B22" t="str">
            <v>Metalle</v>
          </cell>
          <cell r="C22">
            <v>7.2810864588567918</v>
          </cell>
          <cell r="D22" t="str">
            <v>Chemische Erzeugnisse</v>
          </cell>
          <cell r="E22">
            <v>10.48607222558701</v>
          </cell>
          <cell r="F22" t="str">
            <v>Elektrische Ausrüstungen</v>
          </cell>
          <cell r="G22">
            <v>5.473624716615598</v>
          </cell>
          <cell r="H22" t="str">
            <v>Nahrungsmittel und Futtermittel</v>
          </cell>
          <cell r="I22">
            <v>9.0210326762715187</v>
          </cell>
          <cell r="J22" t="str">
            <v>Nahrungsmittel und Futtermittel</v>
          </cell>
          <cell r="K22">
            <v>7.4198640714983943</v>
          </cell>
          <cell r="L22" t="str">
            <v>Datenverarbeitungsgeräte, elektr. u. opt. Erzeugn.</v>
          </cell>
          <cell r="M22">
            <v>11.264197997171731</v>
          </cell>
          <cell r="N22" t="str">
            <v>Datenverarbeitungsgeräte, elektr. u. opt. Erzeugn.</v>
          </cell>
          <cell r="O22">
            <v>6.8765375211915725</v>
          </cell>
          <cell r="P22" t="str">
            <v>Nahrungsmittel und Futtermittel</v>
          </cell>
          <cell r="Q22">
            <v>6.6386204356448637</v>
          </cell>
          <cell r="R22" t="str">
            <v>Pharmazeutische und ähnliche Erzeugnisse</v>
          </cell>
          <cell r="S22">
            <v>6.9637647919738299</v>
          </cell>
          <cell r="T22" t="str">
            <v>Pharmazeutische und ähnliche Erzeugnisse</v>
          </cell>
          <cell r="U22">
            <v>6.8539890510523644</v>
          </cell>
          <cell r="V22" t="str">
            <v>Datenverarbeitungsgeräte, elektr. u. opt. Erzeugn.</v>
          </cell>
          <cell r="W22">
            <v>7.2818469569019415</v>
          </cell>
          <cell r="X22" t="str">
            <v>Datenverarbeitungsgeräte, elektr. u. opt. Erzeugn.</v>
          </cell>
          <cell r="Y22">
            <v>9.6476088004835976</v>
          </cell>
          <cell r="Z22" t="str">
            <v>Nahrungsmittel und Futtermittel</v>
          </cell>
          <cell r="AA22">
            <v>6.6743704823100307</v>
          </cell>
          <cell r="AB22" t="str">
            <v>Waren a.n.g.</v>
          </cell>
          <cell r="AC22">
            <v>7.0018446157140799</v>
          </cell>
          <cell r="AD22" t="str">
            <v>Metalle</v>
          </cell>
          <cell r="AE22">
            <v>8.3572310051612622</v>
          </cell>
          <cell r="AF22" t="str">
            <v>Chemische Erzeugnisse</v>
          </cell>
          <cell r="AG22">
            <v>8.9395313647788175</v>
          </cell>
          <cell r="AH22" t="str">
            <v>Kraftwagen und Kraftwagenteile</v>
          </cell>
          <cell r="AI22">
            <v>8.0108119791572356</v>
          </cell>
          <cell r="AJ22" t="str">
            <v>Pharmazeutische und ähnliche Erzeugnisse</v>
          </cell>
          <cell r="AK22">
            <v>9.3108804957247244</v>
          </cell>
          <cell r="AL22" t="str">
            <v>Gummi- und Kunststoffwaren</v>
          </cell>
          <cell r="AM22">
            <v>5.780012060381412</v>
          </cell>
          <cell r="AN22" t="str">
            <v>Nahrungsmittel und Futtermittel</v>
          </cell>
          <cell r="AO22">
            <v>10.501078598807087</v>
          </cell>
          <cell r="AP22" t="str">
            <v>Pharmazeutische und ähnliche Erzeugnisse</v>
          </cell>
          <cell r="AQ22">
            <v>6.7439880918541268</v>
          </cell>
        </row>
        <row r="23">
          <cell r="A23">
            <v>5</v>
          </cell>
          <cell r="B23" t="str">
            <v>Nahrungsmittel und Futtermittel</v>
          </cell>
          <cell r="C23">
            <v>6.3916383681798115</v>
          </cell>
          <cell r="D23" t="str">
            <v>Metallerzeugnisse</v>
          </cell>
          <cell r="E23">
            <v>5.9257117343315597</v>
          </cell>
          <cell r="F23" t="str">
            <v>Chemische Erzeugnisse</v>
          </cell>
          <cell r="G23">
            <v>5.4263852237989738</v>
          </cell>
          <cell r="H23" t="str">
            <v>Maschinen</v>
          </cell>
          <cell r="I23">
            <v>8.2231387345628946</v>
          </cell>
          <cell r="J23" t="str">
            <v>Elektrische Ausrüstungen</v>
          </cell>
          <cell r="K23">
            <v>6.8789507314743981</v>
          </cell>
          <cell r="L23" t="str">
            <v>Sonstige Fahrzeuge</v>
          </cell>
          <cell r="M23">
            <v>11.039249113344646</v>
          </cell>
          <cell r="N23" t="str">
            <v>Nahrungsmittel und Futtermittel</v>
          </cell>
          <cell r="O23">
            <v>6.6890828118910175</v>
          </cell>
          <cell r="P23" t="str">
            <v>Datenverarbeitungsgeräte, elektr. u. opt. Erzeugn.</v>
          </cell>
          <cell r="Q23">
            <v>6.2827204171480799</v>
          </cell>
          <cell r="R23" t="str">
            <v>Elektrische Ausrüstungen</v>
          </cell>
          <cell r="S23">
            <v>6.3686656117175309</v>
          </cell>
          <cell r="T23" t="str">
            <v>Elektrische Ausrüstungen</v>
          </cell>
          <cell r="U23">
            <v>6.2880182334939985</v>
          </cell>
          <cell r="V23" t="str">
            <v>Elektrische Ausrüstungen</v>
          </cell>
          <cell r="W23">
            <v>7.2787608476430883</v>
          </cell>
          <cell r="X23" t="str">
            <v>Chemische Erzeugnisse</v>
          </cell>
          <cell r="Y23">
            <v>5.9347647667780574</v>
          </cell>
          <cell r="Z23" t="str">
            <v>Waren a.n.g.</v>
          </cell>
          <cell r="AA23">
            <v>6.4169173287402588</v>
          </cell>
          <cell r="AB23" t="str">
            <v>Maschinen</v>
          </cell>
          <cell r="AC23">
            <v>4.9927047909087747</v>
          </cell>
          <cell r="AD23" t="str">
            <v>Kraftwagen und Kraftwagenteile</v>
          </cell>
          <cell r="AE23">
            <v>7.8448619348203739</v>
          </cell>
          <cell r="AF23" t="str">
            <v>Elektrische Ausrüstungen</v>
          </cell>
          <cell r="AG23">
            <v>4.5818346649967641</v>
          </cell>
          <cell r="AH23" t="str">
            <v>Nahrungsmittel und Futtermittel</v>
          </cell>
          <cell r="AI23">
            <v>6.1091056143510407</v>
          </cell>
          <cell r="AJ23" t="str">
            <v>Gummi- und Kunststoffwaren</v>
          </cell>
          <cell r="AK23">
            <v>5.8095995979436532</v>
          </cell>
          <cell r="AL23" t="str">
            <v>Nahrungsmittel und Futtermittel</v>
          </cell>
          <cell r="AM23">
            <v>4.4867536169656628</v>
          </cell>
          <cell r="AN23" t="str">
            <v>Waren a.n.g.</v>
          </cell>
          <cell r="AO23">
            <v>7.545415617784422</v>
          </cell>
          <cell r="AP23" t="str">
            <v>Datenverarbeitungsgeräte, elektr. u. opt. Erzeugn.</v>
          </cell>
          <cell r="AQ23">
            <v>6.2264135339712885</v>
          </cell>
        </row>
        <row r="24">
          <cell r="A24">
            <v>6</v>
          </cell>
          <cell r="B24" t="str">
            <v>Chemische Erzeugnisse</v>
          </cell>
          <cell r="C24">
            <v>6.3789273139194718</v>
          </cell>
          <cell r="D24" t="str">
            <v>Metalle</v>
          </cell>
          <cell r="E24">
            <v>5.4972284030932839</v>
          </cell>
          <cell r="F24" t="str">
            <v>Metallerzeugnisse</v>
          </cell>
          <cell r="G24">
            <v>2.9586778067381196</v>
          </cell>
          <cell r="H24" t="str">
            <v>Kokereierzeugnisse und Mineralölerzeugnisse</v>
          </cell>
          <cell r="I24">
            <v>7.3074398876810873</v>
          </cell>
          <cell r="J24" t="str">
            <v>Gummi- und Kunststoffwaren</v>
          </cell>
          <cell r="K24">
            <v>6.0796033726022554</v>
          </cell>
          <cell r="L24" t="str">
            <v>Waren a.n.g.</v>
          </cell>
          <cell r="M24">
            <v>7.5066929897417962</v>
          </cell>
          <cell r="N24" t="str">
            <v>Pharmazeutische und ähnliche Erzeugnisse</v>
          </cell>
          <cell r="O24">
            <v>6.1929197287421678</v>
          </cell>
          <cell r="P24" t="str">
            <v>Metalle</v>
          </cell>
          <cell r="Q24">
            <v>5.8040390251769001</v>
          </cell>
          <cell r="R24" t="str">
            <v>Datenverarbeitungsgeräte, elektr. u. opt. Erzeugn.</v>
          </cell>
          <cell r="S24">
            <v>6.2088823316094164</v>
          </cell>
          <cell r="T24" t="str">
            <v>Datenverarbeitungsgeräte, elektr. u. opt. Erzeugn.</v>
          </cell>
          <cell r="U24">
            <v>6.1300115064480849</v>
          </cell>
          <cell r="V24" t="str">
            <v>Chemische Erzeugnisse</v>
          </cell>
          <cell r="W24">
            <v>4.8343581984224056</v>
          </cell>
          <cell r="X24" t="str">
            <v>Nahrungsmittel und Futtermittel</v>
          </cell>
          <cell r="Y24">
            <v>4.4387162782498306</v>
          </cell>
          <cell r="Z24" t="str">
            <v>Datenverarbeitungsgeräte, elektr. u. opt. Erzeugn.</v>
          </cell>
          <cell r="AA24">
            <v>5.4850695588955389</v>
          </cell>
          <cell r="AB24" t="str">
            <v>Kokereierzeugnisse und Mineralölerzeugnisse</v>
          </cell>
          <cell r="AC24">
            <v>4.5593044913518996</v>
          </cell>
          <cell r="AD24" t="str">
            <v>Datenverarbeitungsgeräte, elektr. u. opt. Erzeugn.</v>
          </cell>
          <cell r="AE24">
            <v>7.5131567899146896</v>
          </cell>
          <cell r="AF24" t="str">
            <v>Gummi- und Kunststoffwaren</v>
          </cell>
          <cell r="AG24">
            <v>4.3408116330270694</v>
          </cell>
          <cell r="AH24" t="str">
            <v>Pharmazeutische und ähnliche Erzeugnisse</v>
          </cell>
          <cell r="AI24">
            <v>6.0548874680199827</v>
          </cell>
          <cell r="AJ24" t="str">
            <v>Nahrungsmittel und Futtermittel</v>
          </cell>
          <cell r="AK24">
            <v>4.8184028243272037</v>
          </cell>
          <cell r="AL24" t="str">
            <v>Metallerzeugnisse</v>
          </cell>
          <cell r="AM24">
            <v>3.960535858796721</v>
          </cell>
          <cell r="AN24" t="str">
            <v>Datenverarbeitungsgeräte, elektr. u. opt. Erzeugn.</v>
          </cell>
          <cell r="AO24">
            <v>5.4189484565416484</v>
          </cell>
          <cell r="AP24" t="str">
            <v>Elektrische Ausrüstungen</v>
          </cell>
          <cell r="AQ24">
            <v>6.1217582386513332</v>
          </cell>
        </row>
        <row r="25">
          <cell r="A25">
            <v>7</v>
          </cell>
          <cell r="B25" t="str">
            <v>Sonstige Fahrzeuge</v>
          </cell>
          <cell r="C25">
            <v>4.487425150713765</v>
          </cell>
          <cell r="D25" t="str">
            <v>Holz und Holz- Kork- Korb- Flechtwaren ohne Möbel</v>
          </cell>
          <cell r="E25">
            <v>5.3226618757887074</v>
          </cell>
          <cell r="F25" t="str">
            <v>Nahrungsmittel und Futtermittel</v>
          </cell>
          <cell r="G25">
            <v>2.9247542650434859</v>
          </cell>
          <cell r="H25" t="str">
            <v>Papier, Pappe und Waren daraus</v>
          </cell>
          <cell r="I25">
            <v>4.4079351310795349</v>
          </cell>
          <cell r="J25" t="str">
            <v>Metalle</v>
          </cell>
          <cell r="K25">
            <v>5.6567375235990376</v>
          </cell>
          <cell r="L25" t="str">
            <v>Nahrungsmittel und Futtermittel</v>
          </cell>
          <cell r="M25">
            <v>7.0619447120815355</v>
          </cell>
          <cell r="N25" t="str">
            <v>Metalle</v>
          </cell>
          <cell r="O25">
            <v>5.2883662634542343</v>
          </cell>
          <cell r="P25" t="str">
            <v>Pharmazeutische und ähnliche Erzeugnisse</v>
          </cell>
          <cell r="Q25">
            <v>5.1363298124612413</v>
          </cell>
          <cell r="R25" t="str">
            <v>Metalle</v>
          </cell>
          <cell r="S25">
            <v>5.5203579608188846</v>
          </cell>
          <cell r="T25" t="str">
            <v>Metalle</v>
          </cell>
          <cell r="U25">
            <v>5.5834233899832277</v>
          </cell>
          <cell r="V25" t="str">
            <v>Metallerzeugnisse</v>
          </cell>
          <cell r="W25">
            <v>3.8743653149280433</v>
          </cell>
          <cell r="X25" t="str">
            <v>Waren a.n.g.</v>
          </cell>
          <cell r="Y25">
            <v>3.3610181558024776</v>
          </cell>
          <cell r="Z25" t="str">
            <v>Maschinen</v>
          </cell>
          <cell r="AA25">
            <v>2.1939860881301629</v>
          </cell>
          <cell r="AB25" t="str">
            <v>Nahrungsmittel und Futtermittel</v>
          </cell>
          <cell r="AC25">
            <v>4.4230948508222863</v>
          </cell>
          <cell r="AD25" t="str">
            <v>Elektrische Ausrüstungen</v>
          </cell>
          <cell r="AE25">
            <v>7.3848147026580433</v>
          </cell>
          <cell r="AF25" t="str">
            <v>Metalle</v>
          </cell>
          <cell r="AG25">
            <v>4.2163045179272185</v>
          </cell>
          <cell r="AH25" t="str">
            <v>Elektrische Ausrüstungen</v>
          </cell>
          <cell r="AI25">
            <v>5.6832668269985467</v>
          </cell>
          <cell r="AJ25" t="str">
            <v>Metalle</v>
          </cell>
          <cell r="AK25">
            <v>4.5258835083156104</v>
          </cell>
          <cell r="AL25" t="str">
            <v>Waren a.n.g.</v>
          </cell>
          <cell r="AM25">
            <v>3.1096036049918396</v>
          </cell>
          <cell r="AN25" t="str">
            <v>Kraftwagen und Kraftwagenteile</v>
          </cell>
          <cell r="AO25">
            <v>5.0118562375376507</v>
          </cell>
          <cell r="AP25" t="str">
            <v>Metalle</v>
          </cell>
          <cell r="AQ25">
            <v>5.5280827770049275</v>
          </cell>
        </row>
        <row r="26">
          <cell r="A26">
            <v>8</v>
          </cell>
          <cell r="B26" t="str">
            <v>Papier, Pappe und Waren daraus</v>
          </cell>
          <cell r="C26">
            <v>3.7493845396356473</v>
          </cell>
          <cell r="D26" t="str">
            <v>Waren a.n.g.</v>
          </cell>
          <cell r="E26">
            <v>3.9883589664894306</v>
          </cell>
          <cell r="F26" t="str">
            <v>Metalle</v>
          </cell>
          <cell r="G26">
            <v>2.7683463965196333</v>
          </cell>
          <cell r="H26" t="str">
            <v>Gummi- und Kunststoffwaren</v>
          </cell>
          <cell r="I26">
            <v>4.1893007044367723</v>
          </cell>
          <cell r="J26" t="str">
            <v>Pharmazeutische und ähnliche Erzeugnisse</v>
          </cell>
          <cell r="K26">
            <v>5.1308871390671067</v>
          </cell>
          <cell r="L26" t="str">
            <v>Chemische Erzeugnisse</v>
          </cell>
          <cell r="M26">
            <v>4.2545924618771584</v>
          </cell>
          <cell r="N26" t="str">
            <v>Elektrische Ausrüstungen</v>
          </cell>
          <cell r="O26">
            <v>5.0451794221902464</v>
          </cell>
          <cell r="P26" t="str">
            <v>Elektrische Ausrüstungen</v>
          </cell>
          <cell r="Q26">
            <v>4.1664743041572381</v>
          </cell>
          <cell r="R26" t="str">
            <v>Nahrungsmittel und Futtermittel</v>
          </cell>
          <cell r="S26">
            <v>5.2697867526370628</v>
          </cell>
          <cell r="T26" t="str">
            <v>Nahrungsmittel und Futtermittel</v>
          </cell>
          <cell r="U26">
            <v>5.241826287567843</v>
          </cell>
          <cell r="V26" t="str">
            <v>Metalle</v>
          </cell>
          <cell r="W26">
            <v>3.6993554381601084</v>
          </cell>
          <cell r="X26" t="str">
            <v>Gummi- und Kunststoffwaren</v>
          </cell>
          <cell r="Y26">
            <v>2.9758721495433944</v>
          </cell>
          <cell r="Z26" t="str">
            <v>Getränke</v>
          </cell>
          <cell r="AA26">
            <v>1.1378166437439365</v>
          </cell>
          <cell r="AB26" t="str">
            <v>Kraftwagen und Kraftwagenteile</v>
          </cell>
          <cell r="AC26">
            <v>2.5952046685919723</v>
          </cell>
          <cell r="AD26" t="str">
            <v>Gummi- und Kunststoffwaren</v>
          </cell>
          <cell r="AE26">
            <v>4.8076405143661507</v>
          </cell>
          <cell r="AF26" t="str">
            <v>Sonstige Fahrzeuge</v>
          </cell>
          <cell r="AG26">
            <v>2.8596454059501024</v>
          </cell>
          <cell r="AH26" t="str">
            <v>Metallerzeugnisse</v>
          </cell>
          <cell r="AI26">
            <v>5.2085230917255352</v>
          </cell>
          <cell r="AJ26" t="str">
            <v>Metallerzeugnisse</v>
          </cell>
          <cell r="AK26">
            <v>3.5626570228906473</v>
          </cell>
          <cell r="AL26" t="str">
            <v>Pharmazeutische und ähnliche Erzeugnisse</v>
          </cell>
          <cell r="AM26">
            <v>2.9200848522528475</v>
          </cell>
          <cell r="AN26" t="str">
            <v>Elektrische Ausrüstungen</v>
          </cell>
          <cell r="AO26">
            <v>3.5372163215762886</v>
          </cell>
          <cell r="AP26" t="str">
            <v>Nahrungsmittel und Futtermittel</v>
          </cell>
          <cell r="AQ26">
            <v>5.3845204843645149</v>
          </cell>
        </row>
        <row r="27">
          <cell r="A27">
            <v>9</v>
          </cell>
          <cell r="B27" t="str">
            <v>Gummi- und Kunststoffwaren</v>
          </cell>
          <cell r="C27">
            <v>3.4592129552080215</v>
          </cell>
          <cell r="D27" t="str">
            <v>Kraftwagen und Kraftwagenteile</v>
          </cell>
          <cell r="E27">
            <v>3.2183745733022286</v>
          </cell>
          <cell r="F27" t="str">
            <v>Energieversorgung</v>
          </cell>
          <cell r="G27">
            <v>2.1050734854907485</v>
          </cell>
          <cell r="H27" t="str">
            <v>Kraftwagen und Kraftwagenteile</v>
          </cell>
          <cell r="I27">
            <v>3.9398069924789518</v>
          </cell>
          <cell r="J27" t="str">
            <v>Metallerzeugnisse</v>
          </cell>
          <cell r="K27">
            <v>4.7138465022888143</v>
          </cell>
          <cell r="L27" t="str">
            <v>Kraftwagen und Kraftwagenteile</v>
          </cell>
          <cell r="M27">
            <v>3.6869450189552131</v>
          </cell>
          <cell r="N27" t="str">
            <v>Gummi- und Kunststoffwaren</v>
          </cell>
          <cell r="O27">
            <v>3.0018570667852256</v>
          </cell>
          <cell r="P27" t="str">
            <v>Gummi- und Kunststoffwaren</v>
          </cell>
          <cell r="Q27">
            <v>3.2088060092467714</v>
          </cell>
          <cell r="R27" t="str">
            <v>Sonstige Fahrzeuge</v>
          </cell>
          <cell r="S27">
            <v>4.0525078615551244</v>
          </cell>
          <cell r="T27" t="str">
            <v>Sonstige Fahrzeuge</v>
          </cell>
          <cell r="U27">
            <v>3.9435037786901903</v>
          </cell>
          <cell r="V27" t="str">
            <v>Waren a.n.g.</v>
          </cell>
          <cell r="W27">
            <v>3.0833478980833786</v>
          </cell>
          <cell r="X27" t="str">
            <v>Metallerzeugnisse</v>
          </cell>
          <cell r="Y27">
            <v>2.7105766230083495</v>
          </cell>
          <cell r="Z27" t="str">
            <v>Chemische Erzeugnisse</v>
          </cell>
          <cell r="AA27">
            <v>1.0970202628225072</v>
          </cell>
          <cell r="AB27" t="str">
            <v>Datenverarbeitungsgeräte, elektr. u. opt. Erzeugn.</v>
          </cell>
          <cell r="AC27">
            <v>1.9571471719322715</v>
          </cell>
          <cell r="AD27" t="str">
            <v>Waren a.n.g.</v>
          </cell>
          <cell r="AE27">
            <v>4.6926668561276088</v>
          </cell>
          <cell r="AF27" t="str">
            <v>Datenverarbeitungsgeräte, elektr. u. opt. Erzeugn.</v>
          </cell>
          <cell r="AG27">
            <v>2.748578719456221</v>
          </cell>
          <cell r="AH27" t="str">
            <v>Datenverarbeitungsgeräte, elektr. u. opt. Erzeugn.</v>
          </cell>
          <cell r="AI27">
            <v>5.0698647191311315</v>
          </cell>
          <cell r="AJ27" t="str">
            <v>Glas und -waren, Keramik, Steine und Erden</v>
          </cell>
          <cell r="AK27">
            <v>2.7479429991900126</v>
          </cell>
          <cell r="AL27" t="str">
            <v>Elektrische Ausrüstungen</v>
          </cell>
          <cell r="AM27">
            <v>1.9768991226996875</v>
          </cell>
          <cell r="AN27" t="str">
            <v>Kokereierzeugnisse und Mineralölerzeugnisse</v>
          </cell>
          <cell r="AO27">
            <v>2.7701472631890902</v>
          </cell>
          <cell r="AP27" t="str">
            <v>Sonstige Fahrzeuge</v>
          </cell>
          <cell r="AQ27">
            <v>3.7819630538107227</v>
          </cell>
        </row>
        <row r="28">
          <cell r="A28">
            <v>10</v>
          </cell>
          <cell r="B28" t="str">
            <v>Waren a.n.g.</v>
          </cell>
          <cell r="C28">
            <v>2.8077682518895268</v>
          </cell>
          <cell r="D28" t="str">
            <v>Elektrische Ausrüstungen</v>
          </cell>
          <cell r="E28">
            <v>3.070009860371266</v>
          </cell>
          <cell r="F28" t="str">
            <v>Pharmazeutische und ähnliche Erzeugnisse</v>
          </cell>
          <cell r="G28">
            <v>2.0020595577987055</v>
          </cell>
          <cell r="H28" t="str">
            <v>Glas und -waren, Keramik, Steine und Erden</v>
          </cell>
          <cell r="I28">
            <v>2.9067012456034891</v>
          </cell>
          <cell r="J28" t="str">
            <v>Chemische Erzeugnisse</v>
          </cell>
          <cell r="K28">
            <v>4.392503451791451</v>
          </cell>
          <cell r="L28" t="str">
            <v>Metallerzeugnisse</v>
          </cell>
          <cell r="M28">
            <v>2.2847987714035409</v>
          </cell>
          <cell r="N28" t="str">
            <v>Metallerzeugnisse</v>
          </cell>
          <cell r="O28">
            <v>2.9699100020393927</v>
          </cell>
          <cell r="P28" t="str">
            <v>Metallerzeugnisse</v>
          </cell>
          <cell r="Q28">
            <v>3.0626315718032826</v>
          </cell>
          <cell r="R28" t="str">
            <v>Gummi- und Kunststoffwaren</v>
          </cell>
          <cell r="S28">
            <v>3.475708363214673</v>
          </cell>
          <cell r="T28" t="str">
            <v>Gummi- und Kunststoffwaren</v>
          </cell>
          <cell r="U28">
            <v>3.506957953146931</v>
          </cell>
          <cell r="V28" t="str">
            <v>Gummi- und Kunststoffwaren</v>
          </cell>
          <cell r="W28">
            <v>2.9681884089275319</v>
          </cell>
          <cell r="X28" t="str">
            <v>Pharmazeutische und ähnliche Erzeugnisse</v>
          </cell>
          <cell r="Y28">
            <v>2.674172279503737</v>
          </cell>
          <cell r="Z28" t="str">
            <v>Antwortausfälle, Befreiungen, Kleinsendungen</v>
          </cell>
          <cell r="AA28">
            <v>1.038427351004295</v>
          </cell>
          <cell r="AB28" t="str">
            <v>Bekleidung</v>
          </cell>
          <cell r="AC28">
            <v>1.2784171130428739</v>
          </cell>
          <cell r="AD28" t="str">
            <v>Nahrungsmittel und Futtermittel</v>
          </cell>
          <cell r="AE28">
            <v>4.6407129789429211</v>
          </cell>
          <cell r="AF28" t="str">
            <v>Waren a.n.g.</v>
          </cell>
          <cell r="AG28">
            <v>2.3235498196667019</v>
          </cell>
          <cell r="AH28" t="str">
            <v>Gummi- und Kunststoffwaren</v>
          </cell>
          <cell r="AI28">
            <v>4.0197459640778987</v>
          </cell>
          <cell r="AJ28" t="str">
            <v>Elektrische Ausrüstungen</v>
          </cell>
          <cell r="AK28">
            <v>2.7086843966424459</v>
          </cell>
          <cell r="AL28" t="str">
            <v>Kokereierzeugnisse und Mineralölerzeugnisse</v>
          </cell>
          <cell r="AM28">
            <v>1.6089324617572314</v>
          </cell>
          <cell r="AN28" t="str">
            <v>Gummi- und Kunststoffwaren</v>
          </cell>
          <cell r="AO28">
            <v>2.5622190573361228</v>
          </cell>
          <cell r="AP28" t="str">
            <v>Waren a.n.g.</v>
          </cell>
          <cell r="AQ28">
            <v>3.5162543649448286</v>
          </cell>
        </row>
        <row r="31">
          <cell r="B31">
            <v>24.252680933015352</v>
          </cell>
          <cell r="D31">
            <v>16.550665825492754</v>
          </cell>
          <cell r="F31">
            <v>32.021296880182362</v>
          </cell>
          <cell r="H31">
            <v>27.567964108356279</v>
          </cell>
          <cell r="J31">
            <v>24.243061357574327</v>
          </cell>
          <cell r="L31">
            <v>8.6433953695094523</v>
          </cell>
          <cell r="N31">
            <v>21.221403863874784</v>
          </cell>
          <cell r="P31">
            <v>26.425931503234036</v>
          </cell>
          <cell r="R31">
            <v>29.750629583795803</v>
          </cell>
          <cell r="T31">
            <v>30.929198559162135</v>
          </cell>
          <cell r="V31">
            <v>40.702349785843687</v>
          </cell>
          <cell r="X31">
            <v>29.450083313401699</v>
          </cell>
          <cell r="Z31">
            <v>56.158718082647752</v>
          </cell>
          <cell r="AB31">
            <v>37.300746430347957</v>
          </cell>
          <cell r="AD31">
            <v>23.141512388719093</v>
          </cell>
          <cell r="AF31">
            <v>27.366861083875143</v>
          </cell>
          <cell r="AH31">
            <v>27.156448486462526</v>
          </cell>
          <cell r="AJ31">
            <v>34.250509367582133</v>
          </cell>
          <cell r="AL31">
            <v>45.263931296560607</v>
          </cell>
          <cell r="AN31">
            <v>24.169879974194686</v>
          </cell>
          <cell r="AP31">
            <v>29.520195858369835</v>
          </cell>
        </row>
      </sheetData>
      <sheetData sheetId="72">
        <row r="143">
          <cell r="A143">
            <v>2019</v>
          </cell>
          <cell r="B143">
            <v>24.161851269052722</v>
          </cell>
          <cell r="C143">
            <v>19.445087164173398</v>
          </cell>
          <cell r="D143">
            <v>2.8905668066358516</v>
          </cell>
          <cell r="E143">
            <v>36.282908955197094</v>
          </cell>
          <cell r="F143">
            <v>26.467388134950443</v>
          </cell>
          <cell r="G143">
            <v>34.353731058780475</v>
          </cell>
          <cell r="H143">
            <v>23.299736731132985</v>
          </cell>
          <cell r="I143">
            <v>18.762176248215969</v>
          </cell>
          <cell r="J143">
            <v>20.657788949599407</v>
          </cell>
          <cell r="K143">
            <v>19.924691114551297</v>
          </cell>
          <cell r="L143">
            <v>10.098565116845878</v>
          </cell>
          <cell r="M143">
            <v>3.9937155582699333</v>
          </cell>
          <cell r="N143">
            <v>90.462473795623737</v>
          </cell>
          <cell r="O143">
            <v>26.870465240120993</v>
          </cell>
          <cell r="P143">
            <v>18.202105518350738</v>
          </cell>
          <cell r="Q143">
            <v>22.878691788902302</v>
          </cell>
          <cell r="R143">
            <v>30.917139561034912</v>
          </cell>
          <cell r="S143">
            <v>29.197880974789577</v>
          </cell>
          <cell r="T143">
            <v>48.608194385474647</v>
          </cell>
          <cell r="U143">
            <v>35.226129055999259</v>
          </cell>
          <cell r="V143">
            <v>20.449007083828661</v>
          </cell>
        </row>
        <row r="144">
          <cell r="A144">
            <v>2020</v>
          </cell>
          <cell r="B144">
            <v>26.554570155654801</v>
          </cell>
          <cell r="C144">
            <v>21.411449925452334</v>
          </cell>
          <cell r="D144">
            <v>5.7408253468603725</v>
          </cell>
          <cell r="E144">
            <v>36.911466737151407</v>
          </cell>
          <cell r="F144">
            <v>28.177438957220417</v>
          </cell>
          <cell r="G144">
            <v>38.158324621901272</v>
          </cell>
          <cell r="H144">
            <v>25.927083850931172</v>
          </cell>
          <cell r="I144">
            <v>20.878062194692298</v>
          </cell>
          <cell r="J144">
            <v>22.818536862802357</v>
          </cell>
          <cell r="K144">
            <v>21.981425807637798</v>
          </cell>
          <cell r="L144">
            <v>11.241997777658367</v>
          </cell>
          <cell r="M144">
            <v>5.0337107787182349</v>
          </cell>
          <cell r="N144">
            <v>122.66186415987789</v>
          </cell>
          <cell r="O144">
            <v>29.392328860439239</v>
          </cell>
          <cell r="P144">
            <v>20.882830356528242</v>
          </cell>
          <cell r="Q144">
            <v>25.849964779270739</v>
          </cell>
          <cell r="R144">
            <v>32.569780693917721</v>
          </cell>
          <cell r="S144">
            <v>30.378477149428711</v>
          </cell>
          <cell r="T144">
            <v>50.951303979284127</v>
          </cell>
          <cell r="U144">
            <v>36.514044940951443</v>
          </cell>
          <cell r="V144">
            <v>22.602380329814643</v>
          </cell>
        </row>
        <row r="145">
          <cell r="A145">
            <v>2021</v>
          </cell>
          <cell r="B145">
            <v>25.287400942473713</v>
          </cell>
          <cell r="C145">
            <v>20.342642108143931</v>
          </cell>
          <cell r="D145">
            <v>6.2821164713254314</v>
          </cell>
          <cell r="E145">
            <v>36.187472691881361</v>
          </cell>
          <cell r="F145">
            <v>27.793512521379455</v>
          </cell>
          <cell r="G145">
            <v>37.313042900013109</v>
          </cell>
          <cell r="H145">
            <v>25.429710962533893</v>
          </cell>
          <cell r="I145">
            <v>20.500540878099009</v>
          </cell>
          <cell r="J145">
            <v>21.459511943307902</v>
          </cell>
          <cell r="K145">
            <v>20.597458635439811</v>
          </cell>
          <cell r="L145">
            <v>10.629456572833449</v>
          </cell>
          <cell r="M145">
            <v>5.1568083337974597</v>
          </cell>
          <cell r="N145">
            <v>104.36449881940658</v>
          </cell>
          <cell r="O145">
            <v>26.35783661742563</v>
          </cell>
          <cell r="P145">
            <v>19.164326930727647</v>
          </cell>
          <cell r="Q145">
            <v>24.783734367728954</v>
          </cell>
          <cell r="R145">
            <v>30.986973094290143</v>
          </cell>
          <cell r="S145">
            <v>25.196505425028558</v>
          </cell>
          <cell r="T145">
            <v>47.48375974524911</v>
          </cell>
          <cell r="U145">
            <v>35.937094807453214</v>
          </cell>
          <cell r="V145">
            <v>21.35346722138523</v>
          </cell>
        </row>
        <row r="146">
          <cell r="A146">
            <v>2022</v>
          </cell>
          <cell r="B146">
            <v>22.486851722982319</v>
          </cell>
          <cell r="C146">
            <v>18.131805745731281</v>
          </cell>
          <cell r="D146">
            <v>5.608904497942774</v>
          </cell>
          <cell r="E146">
            <v>34.64184262120564</v>
          </cell>
          <cell r="F146">
            <v>24.689122725978617</v>
          </cell>
          <cell r="G146">
            <v>34.478582476321094</v>
          </cell>
          <cell r="H146">
            <v>23.301843139097766</v>
          </cell>
          <cell r="I146">
            <v>18.708232731655595</v>
          </cell>
          <cell r="J146">
            <v>19.358778835096004</v>
          </cell>
          <cell r="K146">
            <v>18.529588178613096</v>
          </cell>
          <cell r="L146">
            <v>9.4223801842559336</v>
          </cell>
          <cell r="M146">
            <v>4.9240876516394891</v>
          </cell>
          <cell r="N146">
            <v>60.979718711067243</v>
          </cell>
          <cell r="O146">
            <v>22.420664191811422</v>
          </cell>
          <cell r="P146">
            <v>17.0508854455943</v>
          </cell>
          <cell r="Q146">
            <v>22.923209119436166</v>
          </cell>
          <cell r="R146">
            <v>29.072044479185216</v>
          </cell>
          <cell r="S146">
            <v>23.629500336084323</v>
          </cell>
          <cell r="T146">
            <v>41.922499542056116</v>
          </cell>
          <cell r="U146">
            <v>33.312569667966457</v>
          </cell>
          <cell r="V146">
            <v>19.285727182915853</v>
          </cell>
        </row>
        <row r="147">
          <cell r="A147">
            <v>2023</v>
          </cell>
          <cell r="B147">
            <v>21.549763015185881</v>
          </cell>
          <cell r="C147">
            <v>15.343517650871307</v>
          </cell>
          <cell r="D147">
            <v>5.6506438111737172</v>
          </cell>
          <cell r="E147">
            <v>32.106353901660071</v>
          </cell>
          <cell r="F147">
            <v>22.59800402213909</v>
          </cell>
          <cell r="G147">
            <v>32.39905776764266</v>
          </cell>
          <cell r="H147">
            <v>21.785738277395378</v>
          </cell>
          <cell r="I147">
            <v>17.394214570520976</v>
          </cell>
          <cell r="J147">
            <v>18.269580791132565</v>
          </cell>
          <cell r="K147">
            <v>17.480763520663338</v>
          </cell>
          <cell r="L147">
            <v>8.608433155909994</v>
          </cell>
          <cell r="M147">
            <v>4.7084545698899163</v>
          </cell>
          <cell r="N147">
            <v>59.652259047482204</v>
          </cell>
          <cell r="O147">
            <v>21.576610192141409</v>
          </cell>
          <cell r="P147">
            <v>16.58318316909261</v>
          </cell>
          <cell r="Q147">
            <v>20.790181162974442</v>
          </cell>
          <cell r="R147">
            <v>27.892335332958179</v>
          </cell>
          <cell r="S147">
            <v>22.482253467513853</v>
          </cell>
          <cell r="T147">
            <v>38.511792507245865</v>
          </cell>
          <cell r="U147">
            <v>31.268956172728295</v>
          </cell>
          <cell r="V147">
            <v>18.170393772627126</v>
          </cell>
        </row>
      </sheetData>
      <sheetData sheetId="73">
        <row r="137">
          <cell r="A137">
            <v>2019</v>
          </cell>
          <cell r="B137">
            <v>-5.0450851343217158</v>
          </cell>
          <cell r="C137">
            <v>-5.6386105598396927</v>
          </cell>
          <cell r="D137">
            <v>-5.0196885658095773</v>
          </cell>
          <cell r="E137">
            <v>-7.1227025298516677</v>
          </cell>
          <cell r="F137">
            <v>-5.8687850226024683</v>
          </cell>
          <cell r="G137">
            <v>1.3026505000192772</v>
          </cell>
          <cell r="H137">
            <v>-4.0555660268386839</v>
          </cell>
          <cell r="I137">
            <v>-5.6181612014755302</v>
          </cell>
          <cell r="J137">
            <v>-1.2894673753485815</v>
          </cell>
          <cell r="K137">
            <v>-1.4311783410197563</v>
          </cell>
          <cell r="L137">
            <v>-0.234281320173886</v>
          </cell>
          <cell r="M137">
            <v>-0.46455430075685106</v>
          </cell>
          <cell r="N137">
            <v>-0.81367084302163628</v>
          </cell>
          <cell r="O137">
            <v>1.8793893990725599</v>
          </cell>
          <cell r="P137">
            <v>-1.0525821080159219</v>
          </cell>
          <cell r="Q137">
            <v>-2.6251785797445879</v>
          </cell>
          <cell r="R137">
            <v>-2.0116013791799476</v>
          </cell>
          <cell r="S137">
            <v>-2.5544252005319152</v>
          </cell>
          <cell r="T137">
            <v>-5.6124317031085331</v>
          </cell>
          <cell r="U137">
            <v>-3.5538401437396798</v>
          </cell>
          <cell r="V137">
            <v>-1.9427637232253812</v>
          </cell>
        </row>
        <row r="138">
          <cell r="A138">
            <v>2020</v>
          </cell>
          <cell r="B138">
            <v>-6.1884470184232461</v>
          </cell>
          <cell r="C138">
            <v>-6.084664632024734</v>
          </cell>
          <cell r="D138">
            <v>-7.0634298907406059</v>
          </cell>
          <cell r="E138">
            <v>-8.0864529629529738</v>
          </cell>
          <cell r="F138">
            <v>-6.6931288578940835</v>
          </cell>
          <cell r="G138">
            <v>0.28662672255569588</v>
          </cell>
          <cell r="H138">
            <v>-5.2535808141591822</v>
          </cell>
          <cell r="I138">
            <v>-6.8768235711971339</v>
          </cell>
          <cell r="J138">
            <v>-1.7887086191889954</v>
          </cell>
          <cell r="K138">
            <v>-1.9023233633499881</v>
          </cell>
          <cell r="L138">
            <v>-0.71898775315786689</v>
          </cell>
          <cell r="M138">
            <v>-1.1119774969807639</v>
          </cell>
          <cell r="N138">
            <v>-1.7380036611201382</v>
          </cell>
          <cell r="O138">
            <v>1.1476506946989673</v>
          </cell>
          <cell r="P138">
            <v>-1.6949052851254496</v>
          </cell>
          <cell r="Q138">
            <v>-2.8581555451230631</v>
          </cell>
          <cell r="R138">
            <v>-2.4684446083817506</v>
          </cell>
          <cell r="S138">
            <v>-2.8165493084110507</v>
          </cell>
          <cell r="T138">
            <v>-5.7121749798820627</v>
          </cell>
          <cell r="U138">
            <v>-3.7171639624616999</v>
          </cell>
          <cell r="V138">
            <v>-2.5544224078260651</v>
          </cell>
        </row>
        <row r="139">
          <cell r="A139">
            <v>2021</v>
          </cell>
          <cell r="B139">
            <v>-7.2468800183075759</v>
          </cell>
          <cell r="C139">
            <v>-7.6395109272877715</v>
          </cell>
          <cell r="D139">
            <v>-7.8580790188179073</v>
          </cell>
          <cell r="E139">
            <v>-9.7771508467477002</v>
          </cell>
          <cell r="F139">
            <v>-9.1995932940814829</v>
          </cell>
          <cell r="G139">
            <v>0.39828047444957199</v>
          </cell>
          <cell r="H139">
            <v>-6.2983931128242725</v>
          </cell>
          <cell r="I139">
            <v>-8.2673284139083538</v>
          </cell>
          <cell r="J139">
            <v>-1.7674439311229457</v>
          </cell>
          <cell r="K139">
            <v>-1.8860276644638052</v>
          </cell>
          <cell r="L139">
            <v>-0.49343867823218301</v>
          </cell>
          <cell r="M139">
            <v>-1.0383334501138648</v>
          </cell>
          <cell r="N139">
            <v>-1.7824050526539259</v>
          </cell>
          <cell r="O139">
            <v>1.1725619426216283</v>
          </cell>
          <cell r="P139">
            <v>-1.7049338061157728</v>
          </cell>
          <cell r="Q139">
            <v>-2.9349141246921797</v>
          </cell>
          <cell r="R139">
            <v>-2.4908674052853654</v>
          </cell>
          <cell r="S139">
            <v>-2.9060768255364247</v>
          </cell>
          <cell r="T139">
            <v>-6.0386301453461764</v>
          </cell>
          <cell r="U139">
            <v>-3.9411062802594943</v>
          </cell>
          <cell r="V139">
            <v>-2.7428575302380227</v>
          </cell>
        </row>
        <row r="140">
          <cell r="A140">
            <v>2022</v>
          </cell>
          <cell r="B140">
            <v>-7.8117724032303633</v>
          </cell>
          <cell r="C140">
            <v>-8.9870839607376105</v>
          </cell>
          <cell r="D140">
            <v>-7.5616724692384958</v>
          </cell>
          <cell r="E140">
            <v>-10.457090802902549</v>
          </cell>
          <cell r="F140">
            <v>-8.812690198337469</v>
          </cell>
          <cell r="G140">
            <v>-1.0340757977828856</v>
          </cell>
          <cell r="H140">
            <v>-6.8014343823131318</v>
          </cell>
          <cell r="I140">
            <v>-8.5112452476540703</v>
          </cell>
          <cell r="J140">
            <v>-3.0988037033137514</v>
          </cell>
          <cell r="K140">
            <v>-3.2124044930166602</v>
          </cell>
          <cell r="L140">
            <v>-1.7963927533709143</v>
          </cell>
          <cell r="M140">
            <v>-2.0733522180159993</v>
          </cell>
          <cell r="N140">
            <v>-3.1924708813746578</v>
          </cell>
          <cell r="O140">
            <v>-0.43939522559447824</v>
          </cell>
          <cell r="P140">
            <v>-2.8381623186696783</v>
          </cell>
          <cell r="Q140">
            <v>-4.591745027640405</v>
          </cell>
          <cell r="R140">
            <v>-3.8642726366351461</v>
          </cell>
          <cell r="S140">
            <v>-4.1630190344699427</v>
          </cell>
          <cell r="T140">
            <v>-7.69108472142476</v>
          </cell>
          <cell r="U140">
            <v>-5.6998173362408853</v>
          </cell>
          <cell r="V140">
            <v>-3.9084708356369884</v>
          </cell>
        </row>
        <row r="141">
          <cell r="A141">
            <v>2023</v>
          </cell>
          <cell r="B141">
            <v>-8.0445064442947896</v>
          </cell>
          <cell r="C141">
            <v>-8.7952949405885015</v>
          </cell>
          <cell r="D141">
            <v>-7.8022850544682978</v>
          </cell>
          <cell r="E141">
            <v>-10.09211049594153</v>
          </cell>
          <cell r="F141">
            <v>-8.5558996421436735</v>
          </cell>
          <cell r="G141">
            <v>-1.1536804074694247</v>
          </cell>
          <cell r="H141">
            <v>-6.8104828059167177</v>
          </cell>
          <cell r="I141">
            <v>-8.5037737429742126</v>
          </cell>
          <cell r="J141">
            <v>-3.1700352366084372</v>
          </cell>
          <cell r="K141">
            <v>-3.281656710661824</v>
          </cell>
          <cell r="L141">
            <v>-1.9249816393910135</v>
          </cell>
          <cell r="M141">
            <v>-2.2363715651138572</v>
          </cell>
          <cell r="N141">
            <v>-2.7770156590004773</v>
          </cell>
          <cell r="O141">
            <v>-0.63362159172053767</v>
          </cell>
          <cell r="P141">
            <v>-3.0237504807284097</v>
          </cell>
          <cell r="Q141">
            <v>-4.6491184285933107</v>
          </cell>
          <cell r="R141">
            <v>-3.8823048181010904</v>
          </cell>
          <cell r="S141">
            <v>-4.0236081743483583</v>
          </cell>
          <cell r="T141">
            <v>-6.8351138246241234</v>
          </cell>
          <cell r="U141">
            <v>-5.8881034030812298</v>
          </cell>
          <cell r="V141">
            <v>-3.9653287909436106</v>
          </cell>
        </row>
      </sheetData>
      <sheetData sheetId="74">
        <row r="100">
          <cell r="A100">
            <v>2019</v>
          </cell>
          <cell r="B100">
            <v>9.1040384917189954</v>
          </cell>
          <cell r="C100">
            <v>4.9990459361541717</v>
          </cell>
          <cell r="D100">
            <v>3.8312088921739975</v>
          </cell>
          <cell r="E100">
            <v>1.1028583472023372</v>
          </cell>
          <cell r="F100">
            <v>1.5769816795135487</v>
          </cell>
          <cell r="G100">
            <v>6.3521985234987044</v>
          </cell>
          <cell r="H100">
            <v>4.6673180744547125</v>
          </cell>
          <cell r="I100">
            <v>4.1759631532193886</v>
          </cell>
          <cell r="J100">
            <v>3.893433171771115</v>
          </cell>
          <cell r="K100">
            <v>3.7590125824672067</v>
          </cell>
          <cell r="L100">
            <v>3.4084007850634426</v>
          </cell>
          <cell r="M100">
            <v>4.4690642787893715</v>
          </cell>
          <cell r="N100">
            <v>-1.1347409594572009</v>
          </cell>
          <cell r="O100">
            <v>2.7128058752337036</v>
          </cell>
          <cell r="P100">
            <v>4.5431336422415685</v>
          </cell>
          <cell r="Q100">
            <v>4.385187432993475</v>
          </cell>
          <cell r="R100">
            <v>2.6341231094692867</v>
          </cell>
          <cell r="S100">
            <v>4.9924511673424838</v>
          </cell>
          <cell r="T100">
            <v>2.1867142443900969</v>
          </cell>
          <cell r="U100">
            <v>6.0412179255324467</v>
          </cell>
          <cell r="V100">
            <v>3.9360732411453454</v>
          </cell>
        </row>
        <row r="101">
          <cell r="A101">
            <v>2020</v>
          </cell>
          <cell r="B101">
            <v>9.8207705418047713</v>
          </cell>
          <cell r="C101">
            <v>7.8169269616566099</v>
          </cell>
          <cell r="D101">
            <v>3.542663520038106</v>
          </cell>
          <cell r="E101">
            <v>1.7547845189518099</v>
          </cell>
          <cell r="F101">
            <v>0.66625666256662563</v>
          </cell>
          <cell r="G101">
            <v>-0.53398203878596806</v>
          </cell>
          <cell r="H101">
            <v>3.4044578065688298</v>
          </cell>
          <cell r="I101">
            <v>4.5583936312893361</v>
          </cell>
          <cell r="J101">
            <v>2.310154020318139</v>
          </cell>
          <cell r="K101">
            <v>2.4658569490036366</v>
          </cell>
          <cell r="L101">
            <v>1.2199912464006701</v>
          </cell>
          <cell r="M101">
            <v>2.5309804865196623</v>
          </cell>
          <cell r="N101">
            <v>0.71841402391187448</v>
          </cell>
          <cell r="O101">
            <v>2.1931318268458364</v>
          </cell>
          <cell r="P101">
            <v>2.5530087112281672</v>
          </cell>
          <cell r="Q101">
            <v>4.2874208524957442</v>
          </cell>
          <cell r="R101">
            <v>1.3498252380244058</v>
          </cell>
          <cell r="S101">
            <v>4.2303169295437888</v>
          </cell>
          <cell r="T101">
            <v>2.9184962235105369</v>
          </cell>
          <cell r="U101">
            <v>6.5575766581227271</v>
          </cell>
          <cell r="V101">
            <v>2.6484930882280051</v>
          </cell>
        </row>
        <row r="102">
          <cell r="A102">
            <v>2021</v>
          </cell>
          <cell r="B102">
            <v>10.0016966071802</v>
          </cell>
          <cell r="C102">
            <v>8.1038283217471232</v>
          </cell>
          <cell r="D102">
            <v>4.6486741142901726</v>
          </cell>
          <cell r="E102">
            <v>4.5927091374635687</v>
          </cell>
          <cell r="F102">
            <v>4.0103095221205454</v>
          </cell>
          <cell r="G102">
            <v>4.4244002637041717</v>
          </cell>
          <cell r="H102">
            <v>5.6909297939774595</v>
          </cell>
          <cell r="I102">
            <v>6.0633108977480692</v>
          </cell>
          <cell r="J102">
            <v>3.5844839980973866</v>
          </cell>
          <cell r="K102">
            <v>3.5384945794007656</v>
          </cell>
          <cell r="L102">
            <v>2.6852097874695549</v>
          </cell>
          <cell r="M102">
            <v>4.0104613064048067</v>
          </cell>
          <cell r="N102">
            <v>-3.0355434271417976</v>
          </cell>
          <cell r="O102">
            <v>-3.777235894317256E-2</v>
          </cell>
          <cell r="P102">
            <v>2.1553566316062409</v>
          </cell>
          <cell r="Q102">
            <v>6.1288352942262643</v>
          </cell>
          <cell r="R102">
            <v>2.5586495257678337</v>
          </cell>
          <cell r="S102">
            <v>5.0516302744855617</v>
          </cell>
          <cell r="T102">
            <v>4.5200728256557872</v>
          </cell>
          <cell r="U102">
            <v>7.8911275390544633</v>
          </cell>
          <cell r="V102">
            <v>3.9564723733023874</v>
          </cell>
        </row>
        <row r="103">
          <cell r="A103">
            <v>2022</v>
          </cell>
          <cell r="B103">
            <v>21.726063998384664</v>
          </cell>
          <cell r="C103">
            <v>19.935558712384296</v>
          </cell>
          <cell r="D103">
            <v>18.340407870240863</v>
          </cell>
          <cell r="E103">
            <v>18.529827158407823</v>
          </cell>
          <cell r="F103">
            <v>17.503559025523465</v>
          </cell>
          <cell r="G103">
            <v>22.759892604649384</v>
          </cell>
          <cell r="H103">
            <v>19.958696808819926</v>
          </cell>
          <cell r="I103">
            <v>19.128244715810929</v>
          </cell>
          <cell r="J103">
            <v>17.152173464303491</v>
          </cell>
          <cell r="K103">
            <v>16.843638222895198</v>
          </cell>
          <cell r="L103">
            <v>15.910091096144146</v>
          </cell>
          <cell r="M103">
            <v>16.768236063204395</v>
          </cell>
          <cell r="N103">
            <v>15.437866553835667</v>
          </cell>
          <cell r="O103">
            <v>21.050394841724287</v>
          </cell>
          <cell r="P103">
            <v>18.000251923756331</v>
          </cell>
          <cell r="Q103">
            <v>18.833725462932094</v>
          </cell>
          <cell r="R103">
            <v>15.714745693925872</v>
          </cell>
          <cell r="S103">
            <v>17.058336466788521</v>
          </cell>
          <cell r="T103">
            <v>18.096074255676164</v>
          </cell>
          <cell r="U103">
            <v>16.620495786070308</v>
          </cell>
          <cell r="V103">
            <v>17.447781265397893</v>
          </cell>
        </row>
        <row r="104">
          <cell r="A104">
            <v>2023</v>
          </cell>
          <cell r="B104">
            <v>11.554885901999546</v>
          </cell>
          <cell r="C104">
            <v>9.8727707265291595</v>
          </cell>
          <cell r="D104">
            <v>8.8596417653944552</v>
          </cell>
          <cell r="E104">
            <v>7.3747042512677563</v>
          </cell>
          <cell r="F104">
            <v>6.5906539558508985</v>
          </cell>
          <cell r="G104">
            <v>8.6837442110580518</v>
          </cell>
          <cell r="H104">
            <v>8.8518020428945086</v>
          </cell>
          <cell r="I104">
            <v>8.9021079902311726</v>
          </cell>
          <cell r="J104">
            <v>7.6565775836537187</v>
          </cell>
          <cell r="K104">
            <v>7.599715640808931</v>
          </cell>
          <cell r="L104">
            <v>7.3876217204789549</v>
          </cell>
          <cell r="M104">
            <v>7.3966665005120449</v>
          </cell>
          <cell r="N104">
            <v>12.899404676360817</v>
          </cell>
          <cell r="O104">
            <v>10.45712248510069</v>
          </cell>
          <cell r="P104">
            <v>7.6627796340970047</v>
          </cell>
          <cell r="Q104">
            <v>7.6222535169466736</v>
          </cell>
          <cell r="R104">
            <v>6.7372046458392632</v>
          </cell>
          <cell r="S104">
            <v>7.8881814005869657</v>
          </cell>
          <cell r="T104">
            <v>8.8752810639869715</v>
          </cell>
          <cell r="U104">
            <v>10.520285261061431</v>
          </cell>
          <cell r="V104">
            <v>7.8422939068100357</v>
          </cell>
        </row>
        <row r="126">
          <cell r="A126">
            <v>2019</v>
          </cell>
          <cell r="B126">
            <v>6.482962209539096</v>
          </cell>
          <cell r="C126">
            <v>2.3705534253999767</v>
          </cell>
          <cell r="D126">
            <v>1.0598892650076541</v>
          </cell>
          <cell r="E126">
            <v>-1.2659251291815954</v>
          </cell>
          <cell r="F126">
            <v>-1.7645171639396855</v>
          </cell>
          <cell r="G126">
            <v>-1.87932764203033</v>
          </cell>
          <cell r="H126">
            <v>0.68015665643211065</v>
          </cell>
          <cell r="I126">
            <v>1.4265687870895924</v>
          </cell>
          <cell r="J126">
            <v>-0.2535704462213369</v>
          </cell>
          <cell r="K126">
            <v>-0.16469037469594056</v>
          </cell>
          <cell r="L126">
            <v>-0.80117535789922278</v>
          </cell>
          <cell r="M126">
            <v>0.25212337420306918</v>
          </cell>
          <cell r="N126">
            <v>-2.8544452817353618</v>
          </cell>
          <cell r="O126">
            <v>7.5370780862979173E-2</v>
          </cell>
          <cell r="P126">
            <v>-0.52716727643782124</v>
          </cell>
          <cell r="Q126">
            <v>-0.39897206169031957</v>
          </cell>
          <cell r="R126">
            <v>-0.31538574050654361</v>
          </cell>
          <cell r="S126">
            <v>0.60913968739469659</v>
          </cell>
          <cell r="T126">
            <v>-1.2086602784672367</v>
          </cell>
          <cell r="U126">
            <v>2.4918601648206722</v>
          </cell>
        </row>
        <row r="127">
          <cell r="A127">
            <v>2020</v>
          </cell>
          <cell r="B127">
            <v>7.693702151845927</v>
          </cell>
          <cell r="C127">
            <v>5.3514976488950303</v>
          </cell>
          <cell r="D127">
            <v>1.3423690648883884</v>
          </cell>
          <cell r="E127">
            <v>-0.28294129128188861</v>
          </cell>
          <cell r="F127">
            <v>-1.6447182820452058</v>
          </cell>
          <cell r="G127">
            <v>-5.2440963349414611</v>
          </cell>
          <cell r="H127">
            <v>0.62793058218453224</v>
          </cell>
          <cell r="I127">
            <v>2.3483941386831013</v>
          </cell>
          <cell r="J127">
            <v>-0.41601825124017389</v>
          </cell>
          <cell r="K127">
            <v>-0.15170392803885877</v>
          </cell>
          <cell r="L127">
            <v>-1.2699835043563976</v>
          </cell>
          <cell r="M127">
            <v>0.17095045406572723</v>
          </cell>
          <cell r="N127">
            <v>-3.9799255435117953</v>
          </cell>
          <cell r="O127">
            <v>-1.9368970509215262</v>
          </cell>
          <cell r="P127">
            <v>-1.1405876402902926</v>
          </cell>
          <cell r="Q127">
            <v>0.89316579390049278</v>
          </cell>
          <cell r="R127">
            <v>-0.29186465330047351</v>
          </cell>
          <cell r="S127">
            <v>0.52634829755865697</v>
          </cell>
          <cell r="T127">
            <v>-0.39474792452906776</v>
          </cell>
          <cell r="U127">
            <v>3.9500241459156253</v>
          </cell>
        </row>
        <row r="128">
          <cell r="A128">
            <v>2021</v>
          </cell>
          <cell r="B128">
            <v>6.6234755195366297</v>
          </cell>
          <cell r="C128">
            <v>4.4321205834756388</v>
          </cell>
          <cell r="D128">
            <v>0.79259807228296886</v>
          </cell>
          <cell r="E128">
            <v>0.36506267445650947</v>
          </cell>
          <cell r="F128">
            <v>-1.0635832683076776</v>
          </cell>
          <cell r="G128">
            <v>-2.5174486076528693</v>
          </cell>
          <cell r="H128">
            <v>1.0176588980192016</v>
          </cell>
          <cell r="I128">
            <v>2.0570402969084003</v>
          </cell>
          <cell r="J128">
            <v>-0.36319588278816667</v>
          </cell>
          <cell r="K128">
            <v>-0.24524027864164363</v>
          </cell>
          <cell r="L128">
            <v>-1.0967403444515096</v>
          </cell>
          <cell r="M128">
            <v>3.1158363064238057E-2</v>
          </cell>
          <cell r="N128">
            <v>-3.9363287763324912</v>
          </cell>
          <cell r="O128">
            <v>-5.0318178163583447</v>
          </cell>
          <cell r="P128">
            <v>-1.3148851159644148</v>
          </cell>
          <cell r="Q128">
            <v>0.90253225548474869</v>
          </cell>
          <cell r="R128">
            <v>-0.4349213261574662</v>
          </cell>
          <cell r="S128">
            <v>0.69178376370343686</v>
          </cell>
          <cell r="T128">
            <v>-2.9496424829887E-2</v>
          </cell>
          <cell r="U128">
            <v>4.581613199654373</v>
          </cell>
        </row>
        <row r="129">
          <cell r="A129">
            <v>2022</v>
          </cell>
          <cell r="B129">
            <v>5.5930302539383652</v>
          </cell>
          <cell r="C129">
            <v>3.3350434537270437</v>
          </cell>
          <cell r="D129">
            <v>0.2384011915631073</v>
          </cell>
          <cell r="E129">
            <v>0.31084305043095611</v>
          </cell>
          <cell r="F129">
            <v>-1.1355829365088734</v>
          </cell>
          <cell r="G129">
            <v>-3.0591745368185337</v>
          </cell>
          <cell r="H129">
            <v>0.46560386088787892</v>
          </cell>
          <cell r="I129">
            <v>1.5105717285843392</v>
          </cell>
          <cell r="J129">
            <v>-0.26572240352649662</v>
          </cell>
          <cell r="K129">
            <v>-0.1120273972793376</v>
          </cell>
          <cell r="L129">
            <v>-0.89971390186968025</v>
          </cell>
          <cell r="M129">
            <v>0.40028053540403358</v>
          </cell>
          <cell r="N129">
            <v>-5.9133434411104453</v>
          </cell>
          <cell r="O129">
            <v>-2.4895503486598445</v>
          </cell>
          <cell r="P129">
            <v>-0.8987592833825383</v>
          </cell>
          <cell r="Q129">
            <v>0.42517990355083984</v>
          </cell>
          <cell r="R129">
            <v>-0.23635950024883742</v>
          </cell>
          <cell r="S129">
            <v>0.79630895916539268</v>
          </cell>
          <cell r="T129">
            <v>-8.8100641311909686E-2</v>
          </cell>
          <cell r="U129">
            <v>3.1348314530245047</v>
          </cell>
        </row>
        <row r="130">
          <cell r="A130">
            <v>2023</v>
          </cell>
          <cell r="B130">
            <v>5.2591683399384896</v>
          </cell>
          <cell r="C130">
            <v>2.7348004430168098</v>
          </cell>
          <cell r="D130">
            <v>0.35823949618566636</v>
          </cell>
          <cell r="E130">
            <v>-4.7649679555904989E-2</v>
          </cell>
          <cell r="F130">
            <v>-1.8264505037559386</v>
          </cell>
          <cell r="G130">
            <v>-4.4485471259761757</v>
          </cell>
          <cell r="H130">
            <v>-7.8885665485457626E-2</v>
          </cell>
          <cell r="I130">
            <v>1.2291162104664564</v>
          </cell>
          <cell r="J130">
            <v>-0.21538394979881556</v>
          </cell>
          <cell r="K130">
            <v>1.8955714433394479E-2</v>
          </cell>
          <cell r="L130">
            <v>-0.39649904068965391</v>
          </cell>
          <cell r="M130">
            <v>0.47637624530153033</v>
          </cell>
          <cell r="N130">
            <v>-1.1047093133817896</v>
          </cell>
          <cell r="O130">
            <v>-1.165232736309304</v>
          </cell>
          <cell r="P130">
            <v>-0.64773470784199139</v>
          </cell>
          <cell r="Q130">
            <v>-3.2867227805086052E-2</v>
          </cell>
          <cell r="R130">
            <v>-0.24421651148054335</v>
          </cell>
          <cell r="S130">
            <v>0.50229137457287842</v>
          </cell>
          <cell r="T130">
            <v>-0.35529306141839428</v>
          </cell>
          <cell r="U130">
            <v>3.2043226941442571</v>
          </cell>
        </row>
        <row r="152">
          <cell r="A152">
            <v>2019</v>
          </cell>
          <cell r="B152">
            <v>2.6210762821798994</v>
          </cell>
          <cell r="C152">
            <v>2.6284925107541954</v>
          </cell>
          <cell r="D152">
            <v>2.7713196271663434</v>
          </cell>
          <cell r="E152">
            <v>2.3687834763839328</v>
          </cell>
          <cell r="F152">
            <v>3.341498843453234</v>
          </cell>
          <cell r="G152">
            <v>8.2315261655290346</v>
          </cell>
          <cell r="H152">
            <v>3.9871614180226018</v>
          </cell>
          <cell r="I152">
            <v>2.7493943661297964</v>
          </cell>
          <cell r="J152">
            <v>4.1470036179924517</v>
          </cell>
          <cell r="K152">
            <v>3.923702957163147</v>
          </cell>
          <cell r="L152">
            <v>4.2095761429626659</v>
          </cell>
          <cell r="M152">
            <v>4.216940904586302</v>
          </cell>
          <cell r="N152">
            <v>1.7197043222781609</v>
          </cell>
          <cell r="O152">
            <v>2.6374350943707245</v>
          </cell>
          <cell r="P152">
            <v>5.0703009186793899</v>
          </cell>
          <cell r="Q152">
            <v>4.7841594946837942</v>
          </cell>
          <cell r="R152">
            <v>2.9495088499758304</v>
          </cell>
          <cell r="S152">
            <v>4.3833114799477872</v>
          </cell>
          <cell r="T152">
            <v>3.3953745228573338</v>
          </cell>
          <cell r="U152">
            <v>3.549357760711775</v>
          </cell>
          <cell r="V152">
            <v>3.9360732411453454</v>
          </cell>
        </row>
        <row r="153">
          <cell r="A153">
            <v>2020</v>
          </cell>
          <cell r="B153">
            <v>2.1270683899588438</v>
          </cell>
          <cell r="C153">
            <v>2.4654293127615792</v>
          </cell>
          <cell r="D153">
            <v>2.2002944551497174</v>
          </cell>
          <cell r="E153">
            <v>2.0377258102336984</v>
          </cell>
          <cell r="F153">
            <v>2.3109749446118313</v>
          </cell>
          <cell r="G153">
            <v>4.7101142961554929</v>
          </cell>
          <cell r="H153">
            <v>2.7765272243842976</v>
          </cell>
          <cell r="I153">
            <v>2.2099994926062343</v>
          </cell>
          <cell r="J153">
            <v>2.7261722715583128</v>
          </cell>
          <cell r="K153">
            <v>2.6175608770424956</v>
          </cell>
          <cell r="L153">
            <v>2.4899747507570678</v>
          </cell>
          <cell r="M153">
            <v>2.3600300324539347</v>
          </cell>
          <cell r="N153">
            <v>4.6983395674236696</v>
          </cell>
          <cell r="O153">
            <v>4.130028877767363</v>
          </cell>
          <cell r="P153">
            <v>3.69359635151846</v>
          </cell>
          <cell r="Q153">
            <v>3.3942550585952516</v>
          </cell>
          <cell r="R153">
            <v>1.6416898913248792</v>
          </cell>
          <cell r="S153">
            <v>3.7039686319851315</v>
          </cell>
          <cell r="T153">
            <v>3.3132441480396047</v>
          </cell>
          <cell r="U153">
            <v>2.6075525122071017</v>
          </cell>
          <cell r="V153">
            <v>2.6484930882280051</v>
          </cell>
        </row>
        <row r="154">
          <cell r="A154">
            <v>2021</v>
          </cell>
          <cell r="B154">
            <v>3.3782210876435705</v>
          </cell>
          <cell r="C154">
            <v>3.6717077382714853</v>
          </cell>
          <cell r="D154">
            <v>3.8560760420072038</v>
          </cell>
          <cell r="E154">
            <v>4.2276464630070585</v>
          </cell>
          <cell r="F154">
            <v>5.0738927904282232</v>
          </cell>
          <cell r="G154">
            <v>6.941848871357041</v>
          </cell>
          <cell r="H154">
            <v>4.6732708959582583</v>
          </cell>
          <cell r="I154">
            <v>4.0062706008396685</v>
          </cell>
          <cell r="J154">
            <v>3.9476798808855533</v>
          </cell>
          <cell r="K154">
            <v>3.7837348580424091</v>
          </cell>
          <cell r="L154">
            <v>3.7819501319210644</v>
          </cell>
          <cell r="M154">
            <v>3.9793029433405689</v>
          </cell>
          <cell r="N154">
            <v>0.90078534919069375</v>
          </cell>
          <cell r="O154">
            <v>4.9940454574151723</v>
          </cell>
          <cell r="P154">
            <v>3.4702417475706557</v>
          </cell>
          <cell r="Q154">
            <v>5.2263030387415155</v>
          </cell>
          <cell r="R154">
            <v>2.9935708519252997</v>
          </cell>
          <cell r="S154">
            <v>4.3598465107821252</v>
          </cell>
          <cell r="T154">
            <v>4.549569250485674</v>
          </cell>
          <cell r="U154">
            <v>3.3095143394000903</v>
          </cell>
          <cell r="V154">
            <v>3.9564723733023874</v>
          </cell>
        </row>
        <row r="155">
          <cell r="A155">
            <v>2022</v>
          </cell>
          <cell r="B155">
            <v>16.133033744446298</v>
          </cell>
          <cell r="C155">
            <v>16.600515258657254</v>
          </cell>
          <cell r="D155">
            <v>18.102006678677757</v>
          </cell>
          <cell r="E155">
            <v>18.218984107976869</v>
          </cell>
          <cell r="F155">
            <v>18.63914196203234</v>
          </cell>
          <cell r="G155">
            <v>25.819067141467919</v>
          </cell>
          <cell r="H155">
            <v>19.493092947932048</v>
          </cell>
          <cell r="I155">
            <v>17.617672987226591</v>
          </cell>
          <cell r="J155">
            <v>17.417895867829991</v>
          </cell>
          <cell r="K155">
            <v>16.955665620174535</v>
          </cell>
          <cell r="L155">
            <v>16.809804998013828</v>
          </cell>
          <cell r="M155">
            <v>16.367955527800358</v>
          </cell>
          <cell r="N155">
            <v>21.35120999494611</v>
          </cell>
          <cell r="O155">
            <v>23.539945190384131</v>
          </cell>
          <cell r="P155">
            <v>18.899011207138869</v>
          </cell>
          <cell r="Q155">
            <v>18.408545559381256</v>
          </cell>
          <cell r="R155">
            <v>15.95110519417471</v>
          </cell>
          <cell r="S155">
            <v>16.262027507623127</v>
          </cell>
          <cell r="T155">
            <v>18.184174896988072</v>
          </cell>
          <cell r="U155">
            <v>13.485664333045801</v>
          </cell>
          <cell r="V155">
            <v>17.447781265397893</v>
          </cell>
        </row>
        <row r="156">
          <cell r="A156">
            <v>2023</v>
          </cell>
          <cell r="B156">
            <v>6.295717562061057</v>
          </cell>
          <cell r="C156">
            <v>7.1379702835123506</v>
          </cell>
          <cell r="D156">
            <v>8.5014022692087892</v>
          </cell>
          <cell r="E156">
            <v>7.422353930823661</v>
          </cell>
          <cell r="F156">
            <v>8.4171044596068363</v>
          </cell>
          <cell r="G156">
            <v>13.132291337034228</v>
          </cell>
          <cell r="H156">
            <v>8.9306877083799652</v>
          </cell>
          <cell r="I156">
            <v>7.6729917797647156</v>
          </cell>
          <cell r="J156">
            <v>7.8719615334525344</v>
          </cell>
          <cell r="K156">
            <v>7.5807599263755359</v>
          </cell>
          <cell r="L156">
            <v>7.7841207611686087</v>
          </cell>
          <cell r="M156">
            <v>6.9202902552105146</v>
          </cell>
          <cell r="N156">
            <v>14.004113989742606</v>
          </cell>
          <cell r="O156">
            <v>11.622355221409995</v>
          </cell>
          <cell r="P156">
            <v>8.3105143419389957</v>
          </cell>
          <cell r="Q156">
            <v>7.65512074475176</v>
          </cell>
          <cell r="R156">
            <v>6.9814211573198071</v>
          </cell>
          <cell r="S156">
            <v>7.3858900260140867</v>
          </cell>
          <cell r="T156">
            <v>9.230574125405365</v>
          </cell>
          <cell r="U156">
            <v>7.3159625669171753</v>
          </cell>
          <cell r="V156">
            <v>7.8422939068100357</v>
          </cell>
        </row>
      </sheetData>
      <sheetData sheetId="75">
        <row r="177">
          <cell r="B177">
            <v>17.863982424492967</v>
          </cell>
          <cell r="C177">
            <v>17.086374815356507</v>
          </cell>
          <cell r="D177">
            <v>17.930179108681333</v>
          </cell>
          <cell r="E177">
            <v>16.760702611712372</v>
          </cell>
          <cell r="F177">
            <v>17.212878332947177</v>
          </cell>
          <cell r="G177">
            <v>18.383587070815409</v>
          </cell>
          <cell r="H177">
            <v>17.690243630662707</v>
          </cell>
          <cell r="I177">
            <v>17.486229610350879</v>
          </cell>
          <cell r="J177">
            <v>18.880608656224453</v>
          </cell>
          <cell r="K177">
            <v>18.907637055412838</v>
          </cell>
          <cell r="L177">
            <v>19.355456541599217</v>
          </cell>
          <cell r="M177">
            <v>18.788660900915012</v>
          </cell>
          <cell r="N177">
            <v>19.350463598778916</v>
          </cell>
          <cell r="O177">
            <v>18.943765270609788</v>
          </cell>
          <cell r="P177">
            <v>19.020698053113609</v>
          </cell>
          <cell r="Q177">
            <v>18.844649846687151</v>
          </cell>
          <cell r="R177">
            <v>18.947180300063494</v>
          </cell>
          <cell r="S177">
            <v>18.608064699503995</v>
          </cell>
          <cell r="T177">
            <v>17.172478198742265</v>
          </cell>
          <cell r="U177">
            <v>18.311310909311317</v>
          </cell>
          <cell r="V177">
            <v>18.672650974533962</v>
          </cell>
        </row>
        <row r="212">
          <cell r="B212">
            <v>56.162545254112018</v>
          </cell>
          <cell r="C212">
            <v>55.504578144674312</v>
          </cell>
          <cell r="D212">
            <v>55.242337945031053</v>
          </cell>
          <cell r="E212">
            <v>55.189525172878483</v>
          </cell>
          <cell r="F212">
            <v>55.321650976182937</v>
          </cell>
          <cell r="G212">
            <v>62.477197211322363</v>
          </cell>
          <cell r="H212">
            <v>57.062172950984277</v>
          </cell>
          <cell r="I212">
            <v>55.468819923523093</v>
          </cell>
          <cell r="J212">
            <v>59.513225648358073</v>
          </cell>
          <cell r="K212">
            <v>59.352042695869443</v>
          </cell>
          <cell r="L212">
            <v>59.485537017151138</v>
          </cell>
          <cell r="M212">
            <v>59.952038587702006</v>
          </cell>
          <cell r="N212">
            <v>59.913186414385436</v>
          </cell>
          <cell r="O212">
            <v>63.069859731820543</v>
          </cell>
          <cell r="P212">
            <v>59.602099450087799</v>
          </cell>
          <cell r="Q212">
            <v>58.29665708682483</v>
          </cell>
          <cell r="R212">
            <v>59.30550375412377</v>
          </cell>
          <cell r="S212">
            <v>58.506803246320203</v>
          </cell>
          <cell r="T212">
            <v>57.904909732980812</v>
          </cell>
          <cell r="U212">
            <v>57.995524857425941</v>
          </cell>
          <cell r="V212">
            <v>58.910043005273018</v>
          </cell>
        </row>
        <row r="247">
          <cell r="B247">
            <v>25.973472321395018</v>
          </cell>
          <cell r="C247">
            <v>27.409047039969174</v>
          </cell>
          <cell r="D247">
            <v>26.827482946287617</v>
          </cell>
          <cell r="E247">
            <v>28.049772215409153</v>
          </cell>
          <cell r="F247">
            <v>27.465470690869886</v>
          </cell>
          <cell r="G247">
            <v>19.139215717862232</v>
          </cell>
          <cell r="H247">
            <v>25.247583418353013</v>
          </cell>
          <cell r="I247">
            <v>27.044950466126021</v>
          </cell>
          <cell r="J247">
            <v>21.60616569541747</v>
          </cell>
          <cell r="K247">
            <v>21.740320248717723</v>
          </cell>
          <cell r="L247">
            <v>21.159006441249641</v>
          </cell>
          <cell r="M247">
            <v>21.259300511382982</v>
          </cell>
          <cell r="N247">
            <v>20.736349986835645</v>
          </cell>
          <cell r="O247">
            <v>17.986374997569666</v>
          </cell>
          <cell r="P247">
            <v>21.377202496798585</v>
          </cell>
          <cell r="Q247">
            <v>22.858693066488016</v>
          </cell>
          <cell r="R247">
            <v>21.747315945812744</v>
          </cell>
          <cell r="S247">
            <v>22.885132054175799</v>
          </cell>
          <cell r="T247">
            <v>24.922612068276916</v>
          </cell>
          <cell r="U247">
            <v>23.693164233262742</v>
          </cell>
          <cell r="V247">
            <v>22.417306020193024</v>
          </cell>
        </row>
      </sheetData>
      <sheetData sheetId="76">
        <row r="3">
          <cell r="A3">
            <v>2019</v>
          </cell>
        </row>
        <row r="4">
          <cell r="A4">
            <v>2020</v>
          </cell>
        </row>
        <row r="5">
          <cell r="A5">
            <v>2021</v>
          </cell>
        </row>
        <row r="6">
          <cell r="A6">
            <v>2022</v>
          </cell>
        </row>
        <row r="7">
          <cell r="A7">
            <v>2023</v>
          </cell>
        </row>
        <row r="10">
          <cell r="B10">
            <v>76.814929181659082</v>
          </cell>
          <cell r="C10">
            <v>73.975043849702629</v>
          </cell>
          <cell r="D10">
            <v>76.440122709854634</v>
          </cell>
          <cell r="E10">
            <v>76.635444815953463</v>
          </cell>
          <cell r="F10">
            <v>75.425544974057175</v>
          </cell>
          <cell r="G10">
            <v>95.962763741519126</v>
          </cell>
          <cell r="H10">
            <v>80.182396982782549</v>
          </cell>
          <cell r="I10" t="str">
            <v>.</v>
          </cell>
          <cell r="J10" t="str">
            <v>.</v>
          </cell>
          <cell r="K10">
            <v>100</v>
          </cell>
          <cell r="L10">
            <v>106.49448491865792</v>
          </cell>
          <cell r="M10">
            <v>100.65144305058915</v>
          </cell>
          <cell r="N10">
            <v>101.50218092060335</v>
          </cell>
          <cell r="O10">
            <v>108.3600831201676</v>
          </cell>
          <cell r="P10">
            <v>104.55934818303305</v>
          </cell>
          <cell r="Q10">
            <v>92.484253516847204</v>
          </cell>
          <cell r="R10">
            <v>98.631554078816364</v>
          </cell>
          <cell r="S10">
            <v>95.112467177245534</v>
          </cell>
          <cell r="T10">
            <v>98.379465502086418</v>
          </cell>
          <cell r="U10">
            <v>88.881909013603007</v>
          </cell>
          <cell r="V10">
            <v>96.469838761256284</v>
          </cell>
        </row>
        <row r="11">
          <cell r="B11">
            <v>78.313206550874696</v>
          </cell>
          <cell r="C11">
            <v>75.575393620736349</v>
          </cell>
          <cell r="D11">
            <v>77.44931825514665</v>
          </cell>
          <cell r="E11">
            <v>77.798674072586934</v>
          </cell>
          <cell r="F11">
            <v>76.237251855008196</v>
          </cell>
          <cell r="G11">
            <v>98.408506197807455</v>
          </cell>
          <cell r="H11">
            <v>81.645067333301284</v>
          </cell>
          <cell r="I11" t="str">
            <v>.</v>
          </cell>
          <cell r="J11" t="str">
            <v>.</v>
          </cell>
          <cell r="K11">
            <v>100</v>
          </cell>
          <cell r="L11">
            <v>105.94588655526942</v>
          </cell>
          <cell r="M11">
            <v>100.8966768023482</v>
          </cell>
          <cell r="N11">
            <v>101.62547124696306</v>
          </cell>
          <cell r="O11">
            <v>109.10879849074639</v>
          </cell>
          <cell r="P11">
            <v>104.76382273244526</v>
          </cell>
          <cell r="Q11">
            <v>92.722983527573362</v>
          </cell>
          <cell r="R11">
            <v>98.493310565539517</v>
          </cell>
          <cell r="S11">
            <v>95.239672174203406</v>
          </cell>
          <cell r="T11">
            <v>97.61976141286047</v>
          </cell>
          <cell r="U11">
            <v>89.544748213479792</v>
          </cell>
          <cell r="V11">
            <v>96.793861625013292</v>
          </cell>
        </row>
        <row r="12">
          <cell r="B12">
            <v>79.389358875072901</v>
          </cell>
          <cell r="C12">
            <v>76.816880542819135</v>
          </cell>
          <cell r="D12">
            <v>78.80122288663209</v>
          </cell>
          <cell r="E12">
            <v>78.748636576218829</v>
          </cell>
          <cell r="F12">
            <v>77.420966859393232</v>
          </cell>
          <cell r="G12">
            <v>100.16278108070478</v>
          </cell>
          <cell r="H12">
            <v>82.930645141326451</v>
          </cell>
          <cell r="I12" t="str">
            <v>.</v>
          </cell>
          <cell r="J12" t="str">
            <v>.</v>
          </cell>
          <cell r="K12">
            <v>100</v>
          </cell>
          <cell r="L12">
            <v>106.0002991937467</v>
          </cell>
          <cell r="M12">
            <v>101.03465780374154</v>
          </cell>
          <cell r="N12">
            <v>101.17975487713002</v>
          </cell>
          <cell r="O12">
            <v>109.29288268664352</v>
          </cell>
          <cell r="P12">
            <v>104.77675946229472</v>
          </cell>
          <cell r="Q12">
            <v>92.838142630433865</v>
          </cell>
          <cell r="R12">
            <v>98.363707191432241</v>
          </cell>
          <cell r="S12">
            <v>95.130184419445072</v>
          </cell>
          <cell r="T12">
            <v>96.922509678357898</v>
          </cell>
          <cell r="U12">
            <v>89.745791177061719</v>
          </cell>
          <cell r="V12">
            <v>96.966187390470438</v>
          </cell>
        </row>
        <row r="13">
          <cell r="B13">
            <v>80.257455713491737</v>
          </cell>
          <cell r="C13">
            <v>78.21176569071325</v>
          </cell>
          <cell r="D13">
            <v>80.281774055513594</v>
          </cell>
          <cell r="E13">
            <v>79.770254098347635</v>
          </cell>
          <cell r="F13">
            <v>78.481947247514881</v>
          </cell>
          <cell r="G13">
            <v>101.44371612070104</v>
          </cell>
          <cell r="H13">
            <v>84.140865847393769</v>
          </cell>
          <cell r="I13" t="str">
            <v>.</v>
          </cell>
          <cell r="J13" t="str">
            <v>.</v>
          </cell>
          <cell r="K13">
            <v>100</v>
          </cell>
          <cell r="L13">
            <v>106.00431449447878</v>
          </cell>
          <cell r="M13">
            <v>101.07766967832018</v>
          </cell>
          <cell r="N13">
            <v>100.76821181320237</v>
          </cell>
          <cell r="O13">
            <v>109.99577066476618</v>
          </cell>
          <cell r="P13">
            <v>104.96349105874555</v>
          </cell>
          <cell r="Q13">
            <v>92.966642259067811</v>
          </cell>
          <cell r="R13">
            <v>98.279349622608905</v>
          </cell>
          <cell r="S13">
            <v>95.140061504325558</v>
          </cell>
          <cell r="T13">
            <v>96.504495127055804</v>
          </cell>
          <cell r="U13">
            <v>90.225188712172113</v>
          </cell>
          <cell r="V13">
            <v>97.174873959254853</v>
          </cell>
        </row>
        <row r="14">
          <cell r="B14">
            <v>81.410891091425569</v>
          </cell>
          <cell r="C14">
            <v>79.481968758997581</v>
          </cell>
          <cell r="D14">
            <v>81.648534496547626</v>
          </cell>
          <cell r="E14">
            <v>80.879361019613683</v>
          </cell>
          <cell r="F14">
            <v>79.762332588601609</v>
          </cell>
          <cell r="G14">
            <v>102.16478447037287</v>
          </cell>
          <cell r="H14">
            <v>85.404808371828537</v>
          </cell>
          <cell r="I14" t="str">
            <v>.</v>
          </cell>
          <cell r="J14" t="str">
            <v>.</v>
          </cell>
          <cell r="K14">
            <v>100</v>
          </cell>
          <cell r="L14">
            <v>106.05594440679222</v>
          </cell>
          <cell r="M14">
            <v>101.28772492738707</v>
          </cell>
          <cell r="N14">
            <v>101.12946199369847</v>
          </cell>
          <cell r="O14">
            <v>110.42407688472591</v>
          </cell>
          <cell r="P14">
            <v>104.85978751410681</v>
          </cell>
          <cell r="Q14">
            <v>93.048948145465943</v>
          </cell>
          <cell r="R14">
            <v>98.023247734064498</v>
          </cell>
          <cell r="S14">
            <v>95.108107781153237</v>
          </cell>
          <cell r="T14">
            <v>96.730676995895394</v>
          </cell>
          <cell r="U14">
            <v>90.475375920809512</v>
          </cell>
          <cell r="V14">
            <v>97.380696025110936</v>
          </cell>
        </row>
        <row r="16">
          <cell r="A16" t="str">
            <v>Lohnverteilung: Anteile Gering-/Hochverdiener, 2023</v>
          </cell>
        </row>
        <row r="17">
          <cell r="A17" t="str">
            <v>Niedriglohnsektor (unter 2530 Euro/Monat) nach OECD-Abgrenzung</v>
          </cell>
          <cell r="B17">
            <v>24.54448584144669</v>
          </cell>
          <cell r="C17">
            <v>26.511456885217335</v>
          </cell>
          <cell r="D17">
            <v>24.669298526287001</v>
          </cell>
          <cell r="E17">
            <v>24.322735367566199</v>
          </cell>
          <cell r="F17">
            <v>25.733342585816356</v>
          </cell>
          <cell r="G17">
            <v>14.272627337785927</v>
          </cell>
          <cell r="H17">
            <v>22.177321776290945</v>
          </cell>
          <cell r="I17" t="str">
            <v>.</v>
          </cell>
          <cell r="J17" t="str">
            <v>.</v>
          </cell>
          <cell r="K17">
            <v>13.801021410463809</v>
          </cell>
          <cell r="L17">
            <v>11.62074697659996</v>
          </cell>
          <cell r="M17">
            <v>12.77327236865788</v>
          </cell>
          <cell r="N17">
            <v>14.416426871685843</v>
          </cell>
          <cell r="O17">
            <v>11.505932225582187</v>
          </cell>
          <cell r="P17">
            <v>13.060425641056579</v>
          </cell>
          <cell r="Q17">
            <v>16.570887178706034</v>
          </cell>
          <cell r="R17">
            <v>14.672468901246305</v>
          </cell>
          <cell r="S17">
            <v>15.75151856622605</v>
          </cell>
          <cell r="T17">
            <v>15.446449626267277</v>
          </cell>
          <cell r="U17">
            <v>17.211860485919583</v>
          </cell>
          <cell r="V17">
            <v>15.287171715990651</v>
          </cell>
        </row>
        <row r="18">
          <cell r="A18" t="str">
            <v>über 6000 Euro/Monat</v>
          </cell>
          <cell r="B18">
            <v>7.9618220061891121</v>
          </cell>
          <cell r="C18">
            <v>6.5599504108040163</v>
          </cell>
          <cell r="D18">
            <v>9.0330435979547143</v>
          </cell>
          <cell r="E18">
            <v>6.7736784263563843</v>
          </cell>
          <cell r="F18">
            <v>6.3357546408393866</v>
          </cell>
          <cell r="G18">
            <v>20.985122375117335</v>
          </cell>
          <cell r="H18">
            <v>11.170423011046282</v>
          </cell>
          <cell r="I18" t="str">
            <v>.</v>
          </cell>
          <cell r="J18" t="str">
            <v>.</v>
          </cell>
          <cell r="K18">
            <v>18.670701976493852</v>
          </cell>
          <cell r="L18">
            <v>22.104977277591672</v>
          </cell>
          <cell r="M18">
            <v>20.578908622193811</v>
          </cell>
          <cell r="N18">
            <v>18.385378501775548</v>
          </cell>
          <cell r="O18">
            <v>25.619989926497578</v>
          </cell>
          <cell r="P18">
            <v>22.87859296118209</v>
          </cell>
          <cell r="Q18">
            <v>13.255183209858565</v>
          </cell>
          <cell r="R18">
            <v>16.484287890717216</v>
          </cell>
          <cell r="S18">
            <v>14.347959284193342</v>
          </cell>
          <cell r="T18">
            <v>12.61214596669922</v>
          </cell>
          <cell r="U18">
            <v>11.493077242971673</v>
          </cell>
          <cell r="V18">
            <v>17.340371008223556</v>
          </cell>
        </row>
      </sheetData>
      <sheetData sheetId="77">
        <row r="10">
          <cell r="A10" t="str">
            <v>mit akademischem Berufsabschluss</v>
          </cell>
        </row>
        <row r="11">
          <cell r="A11">
            <v>2019</v>
          </cell>
          <cell r="B11">
            <v>13.51</v>
          </cell>
          <cell r="C11">
            <v>12.9</v>
          </cell>
          <cell r="D11">
            <v>17.440000000000001</v>
          </cell>
          <cell r="E11">
            <v>12.76</v>
          </cell>
          <cell r="F11">
            <v>13.42</v>
          </cell>
          <cell r="G11">
            <v>27.68</v>
          </cell>
          <cell r="H11">
            <v>17.88</v>
          </cell>
          <cell r="I11">
            <v>14.655246671764415</v>
          </cell>
          <cell r="J11">
            <v>17.154039510225296</v>
          </cell>
          <cell r="K11">
            <v>16.559999999999999</v>
          </cell>
          <cell r="L11">
            <v>18.14</v>
          </cell>
          <cell r="M11">
            <v>17.5</v>
          </cell>
          <cell r="N11">
            <v>17.86</v>
          </cell>
          <cell r="O11">
            <v>24.51</v>
          </cell>
          <cell r="P11">
            <v>19.72</v>
          </cell>
          <cell r="Q11">
            <v>13.09</v>
          </cell>
          <cell r="R11">
            <v>15.64</v>
          </cell>
          <cell r="S11">
            <v>12.33</v>
          </cell>
          <cell r="T11">
            <v>12.23</v>
          </cell>
          <cell r="U11">
            <v>11.74</v>
          </cell>
          <cell r="V11">
            <v>16.809999999999999</v>
          </cell>
        </row>
        <row r="12">
          <cell r="A12">
            <v>2020</v>
          </cell>
          <cell r="B12">
            <v>13.91</v>
          </cell>
          <cell r="C12">
            <v>13.21</v>
          </cell>
          <cell r="D12">
            <v>17.78</v>
          </cell>
          <cell r="E12">
            <v>12.95</v>
          </cell>
          <cell r="F12">
            <v>13.78</v>
          </cell>
          <cell r="G12">
            <v>28.91</v>
          </cell>
          <cell r="H12">
            <v>18.47</v>
          </cell>
          <cell r="I12">
            <v>14.986008782685985</v>
          </cell>
          <cell r="J12">
            <v>17.808601246317401</v>
          </cell>
          <cell r="K12">
            <v>17.18</v>
          </cell>
          <cell r="L12">
            <v>18.79</v>
          </cell>
          <cell r="M12">
            <v>18.190000000000001</v>
          </cell>
          <cell r="N12">
            <v>18.559999999999999</v>
          </cell>
          <cell r="O12">
            <v>25.45</v>
          </cell>
          <cell r="P12">
            <v>20.45</v>
          </cell>
          <cell r="Q12">
            <v>13.53</v>
          </cell>
          <cell r="R12">
            <v>16.21</v>
          </cell>
          <cell r="S12">
            <v>12.84</v>
          </cell>
          <cell r="T12">
            <v>12.71</v>
          </cell>
          <cell r="U12">
            <v>12.25</v>
          </cell>
          <cell r="V12">
            <v>17.420000000000002</v>
          </cell>
        </row>
        <row r="13">
          <cell r="A13">
            <v>2021</v>
          </cell>
          <cell r="B13">
            <v>14.26</v>
          </cell>
          <cell r="C13">
            <v>13.44</v>
          </cell>
          <cell r="D13">
            <v>18.07</v>
          </cell>
          <cell r="E13">
            <v>13.16</v>
          </cell>
          <cell r="F13">
            <v>14.11</v>
          </cell>
          <cell r="G13">
            <v>30.53</v>
          </cell>
          <cell r="H13">
            <v>19.14</v>
          </cell>
          <cell r="I13">
            <v>15.270879880740955</v>
          </cell>
          <cell r="J13">
            <v>18.51866689541863</v>
          </cell>
          <cell r="K13">
            <v>17.829999999999998</v>
          </cell>
          <cell r="L13">
            <v>19.43</v>
          </cell>
          <cell r="M13">
            <v>18.91</v>
          </cell>
          <cell r="N13">
            <v>19.18</v>
          </cell>
          <cell r="O13">
            <v>26.51</v>
          </cell>
          <cell r="P13">
            <v>21.27</v>
          </cell>
          <cell r="Q13">
            <v>14.02</v>
          </cell>
          <cell r="R13">
            <v>16.809999999999999</v>
          </cell>
          <cell r="S13">
            <v>13.36</v>
          </cell>
          <cell r="T13">
            <v>13.34</v>
          </cell>
          <cell r="U13">
            <v>12.84</v>
          </cell>
          <cell r="V13">
            <v>18.07</v>
          </cell>
        </row>
        <row r="14">
          <cell r="A14">
            <v>2022</v>
          </cell>
          <cell r="B14">
            <v>14.58</v>
          </cell>
          <cell r="C14">
            <v>13.6</v>
          </cell>
          <cell r="D14">
            <v>18.39</v>
          </cell>
          <cell r="E14">
            <v>13.24</v>
          </cell>
          <cell r="F14">
            <v>14.46</v>
          </cell>
          <cell r="G14">
            <v>31.69</v>
          </cell>
          <cell r="H14">
            <v>19.73</v>
          </cell>
          <cell r="I14">
            <v>15.535677283447759</v>
          </cell>
          <cell r="J14">
            <v>19.212127070211</v>
          </cell>
          <cell r="K14">
            <v>18.48</v>
          </cell>
          <cell r="L14">
            <v>20.14</v>
          </cell>
          <cell r="M14">
            <v>19.61</v>
          </cell>
          <cell r="N14">
            <v>19.739999999999998</v>
          </cell>
          <cell r="O14">
            <v>27.54</v>
          </cell>
          <cell r="P14">
            <v>22.08</v>
          </cell>
          <cell r="Q14">
            <v>14.45</v>
          </cell>
          <cell r="R14">
            <v>17.38</v>
          </cell>
          <cell r="S14">
            <v>13.87</v>
          </cell>
          <cell r="T14">
            <v>13.84</v>
          </cell>
          <cell r="U14">
            <v>13.45</v>
          </cell>
          <cell r="V14">
            <v>18.71</v>
          </cell>
        </row>
        <row r="16">
          <cell r="A16" t="str">
            <v>mit beruflichem Abschluss</v>
          </cell>
        </row>
        <row r="17">
          <cell r="A17">
            <v>2019</v>
          </cell>
          <cell r="B17">
            <v>68.19</v>
          </cell>
          <cell r="C17">
            <v>70.63</v>
          </cell>
          <cell r="D17">
            <v>69.38</v>
          </cell>
          <cell r="E17">
            <v>72.94</v>
          </cell>
          <cell r="F17">
            <v>73.44</v>
          </cell>
          <cell r="G17">
            <v>47.39</v>
          </cell>
          <cell r="H17">
            <v>64.89</v>
          </cell>
          <cell r="I17">
            <v>70.630516233977602</v>
          </cell>
          <cell r="J17">
            <v>59.908406467079004</v>
          </cell>
          <cell r="K17">
            <v>60.61</v>
          </cell>
          <cell r="L17">
            <v>60.58</v>
          </cell>
          <cell r="M17">
            <v>62.1</v>
          </cell>
          <cell r="N17">
            <v>57.95</v>
          </cell>
          <cell r="O17">
            <v>51.42</v>
          </cell>
          <cell r="P17">
            <v>56.18</v>
          </cell>
          <cell r="Q17">
            <v>64.87</v>
          </cell>
          <cell r="R17">
            <v>58.98</v>
          </cell>
          <cell r="S17">
            <v>64.66</v>
          </cell>
          <cell r="T17">
            <v>65.63</v>
          </cell>
          <cell r="U17">
            <v>64.760000000000005</v>
          </cell>
          <cell r="V17">
            <v>61.4</v>
          </cell>
        </row>
        <row r="18">
          <cell r="A18">
            <v>2020</v>
          </cell>
          <cell r="B18">
            <v>68.099999999999994</v>
          </cell>
          <cell r="C18">
            <v>70.58</v>
          </cell>
          <cell r="D18">
            <v>69.09</v>
          </cell>
          <cell r="E18">
            <v>72.78</v>
          </cell>
          <cell r="F18">
            <v>73.13</v>
          </cell>
          <cell r="G18">
            <v>46.78</v>
          </cell>
          <cell r="H18">
            <v>64.5</v>
          </cell>
          <cell r="I18">
            <v>70.418947296294874</v>
          </cell>
          <cell r="J18">
            <v>59.684270916649389</v>
          </cell>
          <cell r="K18">
            <v>60.42</v>
          </cell>
          <cell r="L18">
            <v>60.36</v>
          </cell>
          <cell r="M18">
            <v>61.96</v>
          </cell>
          <cell r="N18">
            <v>57.79</v>
          </cell>
          <cell r="O18">
            <v>51.04</v>
          </cell>
          <cell r="P18">
            <v>55.83</v>
          </cell>
          <cell r="Q18">
            <v>64.72</v>
          </cell>
          <cell r="R18">
            <v>58.79</v>
          </cell>
          <cell r="S18">
            <v>64.53</v>
          </cell>
          <cell r="T18">
            <v>65.53</v>
          </cell>
          <cell r="U18">
            <v>64.64</v>
          </cell>
          <cell r="V18">
            <v>61.17</v>
          </cell>
        </row>
        <row r="19">
          <cell r="A19">
            <v>2021</v>
          </cell>
          <cell r="B19">
            <v>67.41</v>
          </cell>
          <cell r="C19">
            <v>70.25</v>
          </cell>
          <cell r="D19">
            <v>68.73</v>
          </cell>
          <cell r="E19">
            <v>72.28</v>
          </cell>
          <cell r="F19">
            <v>72.540000000000006</v>
          </cell>
          <cell r="G19">
            <v>45.5</v>
          </cell>
          <cell r="H19">
            <v>63.74</v>
          </cell>
          <cell r="I19">
            <v>69.931794000631811</v>
          </cell>
          <cell r="J19">
            <v>59.244129684174375</v>
          </cell>
          <cell r="K19">
            <v>60.03</v>
          </cell>
          <cell r="L19">
            <v>60.01</v>
          </cell>
          <cell r="M19">
            <v>61.62</v>
          </cell>
          <cell r="N19">
            <v>57.43</v>
          </cell>
          <cell r="O19">
            <v>50.37</v>
          </cell>
          <cell r="P19">
            <v>55.35</v>
          </cell>
          <cell r="Q19">
            <v>64.52</v>
          </cell>
          <cell r="R19">
            <v>58.35</v>
          </cell>
          <cell r="S19">
            <v>64</v>
          </cell>
          <cell r="T19">
            <v>65.25</v>
          </cell>
          <cell r="U19">
            <v>64.42</v>
          </cell>
          <cell r="V19">
            <v>60.72</v>
          </cell>
        </row>
        <row r="20">
          <cell r="A20">
            <v>2022</v>
          </cell>
          <cell r="B20">
            <v>66.7</v>
          </cell>
          <cell r="C20">
            <v>69.69</v>
          </cell>
          <cell r="D20">
            <v>68.09</v>
          </cell>
          <cell r="E20">
            <v>71.77</v>
          </cell>
          <cell r="F20">
            <v>71.75</v>
          </cell>
          <cell r="G20">
            <v>43.97</v>
          </cell>
          <cell r="H20">
            <v>62.71</v>
          </cell>
          <cell r="I20">
            <v>69.279375490825444</v>
          </cell>
          <cell r="J20">
            <v>58.56280650028252</v>
          </cell>
          <cell r="K20">
            <v>59.42</v>
          </cell>
          <cell r="L20">
            <v>59.43</v>
          </cell>
          <cell r="M20">
            <v>60.92</v>
          </cell>
          <cell r="N20">
            <v>56.86</v>
          </cell>
          <cell r="O20">
            <v>49.46</v>
          </cell>
          <cell r="P20">
            <v>54.62</v>
          </cell>
          <cell r="Q20">
            <v>64.06</v>
          </cell>
          <cell r="R20">
            <v>57.82</v>
          </cell>
          <cell r="S20">
            <v>63.36</v>
          </cell>
          <cell r="T20">
            <v>64.709999999999994</v>
          </cell>
          <cell r="U20">
            <v>63.92</v>
          </cell>
          <cell r="V20">
            <v>60.03</v>
          </cell>
        </row>
        <row r="22">
          <cell r="A22" t="str">
            <v>ohne Abschluss/ohne Angabe</v>
          </cell>
        </row>
        <row r="23">
          <cell r="A23">
            <v>2019</v>
          </cell>
          <cell r="B23">
            <v>18.300000000000004</v>
          </cell>
          <cell r="C23">
            <v>16.470000000000006</v>
          </cell>
          <cell r="D23">
            <v>13.180000000000003</v>
          </cell>
          <cell r="E23">
            <v>14.300000000000002</v>
          </cell>
          <cell r="F23">
            <v>13.140000000000002</v>
          </cell>
          <cell r="G23">
            <v>24.93</v>
          </cell>
          <cell r="H23">
            <v>17.23</v>
          </cell>
          <cell r="I23">
            <v>14.714237094257983</v>
          </cell>
          <cell r="J23">
            <v>22.9375540226957</v>
          </cell>
          <cell r="K23">
            <v>22.830000000000002</v>
          </cell>
          <cell r="L23">
            <v>21.28</v>
          </cell>
          <cell r="M23">
            <v>20.399999999999999</v>
          </cell>
          <cell r="N23">
            <v>24.189999999999998</v>
          </cell>
          <cell r="O23">
            <v>24.069999999999997</v>
          </cell>
          <cell r="P23">
            <v>24.1</v>
          </cell>
          <cell r="Q23">
            <v>22.039999999999996</v>
          </cell>
          <cell r="R23">
            <v>25.380000000000003</v>
          </cell>
          <cell r="S23">
            <v>23.010000000000005</v>
          </cell>
          <cell r="T23">
            <v>22.140000000000004</v>
          </cell>
          <cell r="U23">
            <v>23.499999999999993</v>
          </cell>
          <cell r="V23">
            <v>21.790000000000003</v>
          </cell>
        </row>
        <row r="24">
          <cell r="A24">
            <v>2020</v>
          </cell>
          <cell r="B24">
            <v>17.990000000000006</v>
          </cell>
          <cell r="C24">
            <v>16.21</v>
          </cell>
          <cell r="D24">
            <v>13.129999999999995</v>
          </cell>
          <cell r="E24">
            <v>14.27</v>
          </cell>
          <cell r="F24">
            <v>13.090000000000005</v>
          </cell>
          <cell r="G24">
            <v>24.31</v>
          </cell>
          <cell r="H24">
            <v>17.03</v>
          </cell>
          <cell r="I24">
            <v>14.59504392101914</v>
          </cell>
          <cell r="J24">
            <v>22.50712783703321</v>
          </cell>
          <cell r="K24">
            <v>22.4</v>
          </cell>
          <cell r="L24">
            <v>20.85</v>
          </cell>
          <cell r="M24">
            <v>19.849999999999998</v>
          </cell>
          <cell r="N24">
            <v>23.650000000000002</v>
          </cell>
          <cell r="O24">
            <v>23.51</v>
          </cell>
          <cell r="P24">
            <v>23.720000000000002</v>
          </cell>
          <cell r="Q24">
            <v>21.75</v>
          </cell>
          <cell r="R24">
            <v>25</v>
          </cell>
          <cell r="S24">
            <v>22.63</v>
          </cell>
          <cell r="T24">
            <v>21.759999999999998</v>
          </cell>
          <cell r="U24">
            <v>23.11</v>
          </cell>
          <cell r="V24">
            <v>21.409999999999997</v>
          </cell>
        </row>
        <row r="25">
          <cell r="A25">
            <v>2021</v>
          </cell>
          <cell r="B25">
            <v>18.330000000000005</v>
          </cell>
          <cell r="C25">
            <v>16.310000000000002</v>
          </cell>
          <cell r="D25">
            <v>13.199999999999996</v>
          </cell>
          <cell r="E25">
            <v>14.559999999999999</v>
          </cell>
          <cell r="F25">
            <v>13.349999999999994</v>
          </cell>
          <cell r="G25">
            <v>23.97</v>
          </cell>
          <cell r="H25">
            <v>17.119999999999997</v>
          </cell>
          <cell r="I25">
            <v>14.797326118627234</v>
          </cell>
          <cell r="J25">
            <v>22.237203420406995</v>
          </cell>
          <cell r="K25">
            <v>22.14</v>
          </cell>
          <cell r="L25">
            <v>20.560000000000002</v>
          </cell>
          <cell r="M25">
            <v>19.470000000000002</v>
          </cell>
          <cell r="N25">
            <v>23.39</v>
          </cell>
          <cell r="O25">
            <v>23.12</v>
          </cell>
          <cell r="P25">
            <v>23.38</v>
          </cell>
          <cell r="Q25">
            <v>21.460000000000004</v>
          </cell>
          <cell r="R25">
            <v>24.84</v>
          </cell>
          <cell r="S25">
            <v>22.64</v>
          </cell>
          <cell r="T25">
            <v>21.41</v>
          </cell>
          <cell r="U25">
            <v>22.74</v>
          </cell>
          <cell r="V25">
            <v>21.21</v>
          </cell>
        </row>
        <row r="26">
          <cell r="A26">
            <v>2022</v>
          </cell>
          <cell r="B26">
            <v>18.72</v>
          </cell>
          <cell r="C26">
            <v>16.71</v>
          </cell>
          <cell r="D26">
            <v>13.519999999999996</v>
          </cell>
          <cell r="E26">
            <v>14.990000000000004</v>
          </cell>
          <cell r="F26">
            <v>13.79</v>
          </cell>
          <cell r="G26">
            <v>24.34</v>
          </cell>
          <cell r="H26">
            <v>17.559999999999999</v>
          </cell>
          <cell r="I26">
            <v>15.184947225726797</v>
          </cell>
          <cell r="J26">
            <v>22.22506642950648</v>
          </cell>
          <cell r="K26">
            <v>22.099999999999998</v>
          </cell>
          <cell r="L26">
            <v>20.43</v>
          </cell>
          <cell r="M26">
            <v>19.47</v>
          </cell>
          <cell r="N26">
            <v>23.400000000000002</v>
          </cell>
          <cell r="O26">
            <v>23</v>
          </cell>
          <cell r="P26">
            <v>23.300000000000004</v>
          </cell>
          <cell r="Q26">
            <v>21.49</v>
          </cell>
          <cell r="R26">
            <v>24.8</v>
          </cell>
          <cell r="S26">
            <v>22.770000000000003</v>
          </cell>
          <cell r="T26">
            <v>21.450000000000006</v>
          </cell>
          <cell r="U26">
            <v>22.63</v>
          </cell>
          <cell r="V26">
            <v>21.259999999999998</v>
          </cell>
        </row>
        <row r="29">
          <cell r="A29">
            <v>2019</v>
          </cell>
          <cell r="B29">
            <v>5.41</v>
          </cell>
          <cell r="C29">
            <v>4.78</v>
          </cell>
          <cell r="D29">
            <v>11.030000000000001</v>
          </cell>
          <cell r="E29">
            <v>8.8000000000000007</v>
          </cell>
          <cell r="F29">
            <v>11.420000000000002</v>
          </cell>
          <cell r="G29">
            <v>7.95</v>
          </cell>
          <cell r="H29">
            <v>8.66</v>
          </cell>
          <cell r="I29">
            <v>8.90574719998075</v>
          </cell>
          <cell r="J29">
            <v>14.019977114807372</v>
          </cell>
          <cell r="K29">
            <v>14.360000000000001</v>
          </cell>
          <cell r="L29">
            <v>21.290000000000003</v>
          </cell>
          <cell r="M29">
            <v>16.95</v>
          </cell>
          <cell r="N29">
            <v>12.01</v>
          </cell>
          <cell r="O29">
            <v>9.15</v>
          </cell>
          <cell r="P29">
            <v>13.65</v>
          </cell>
          <cell r="Q29">
            <v>9.85</v>
          </cell>
          <cell r="R29">
            <v>12.14</v>
          </cell>
          <cell r="S29">
            <v>10.68</v>
          </cell>
          <cell r="T29">
            <v>14.73</v>
          </cell>
          <cell r="U29">
            <v>8.73</v>
          </cell>
          <cell r="V29">
            <v>13.31</v>
          </cell>
        </row>
        <row r="30">
          <cell r="A30">
            <v>2020</v>
          </cell>
          <cell r="B30">
            <v>5.44</v>
          </cell>
          <cell r="C30">
            <v>4.82</v>
          </cell>
          <cell r="D30">
            <v>10.98</v>
          </cell>
          <cell r="E30">
            <v>8.9</v>
          </cell>
          <cell r="F30">
            <v>11.23</v>
          </cell>
          <cell r="G30">
            <v>8.14</v>
          </cell>
          <cell r="H30">
            <v>8.6900000000000013</v>
          </cell>
          <cell r="I30">
            <v>8.8823231076102385</v>
          </cell>
          <cell r="J30">
            <v>14.00047596873266</v>
          </cell>
          <cell r="K30">
            <v>14.330000000000002</v>
          </cell>
          <cell r="L30">
            <v>21.380000000000003</v>
          </cell>
          <cell r="M30">
            <v>16.72</v>
          </cell>
          <cell r="N30">
            <v>12.16</v>
          </cell>
          <cell r="O30">
            <v>9.32</v>
          </cell>
          <cell r="P30">
            <v>13.57</v>
          </cell>
          <cell r="Q30">
            <v>9.86</v>
          </cell>
          <cell r="R30">
            <v>12.04</v>
          </cell>
          <cell r="S30">
            <v>11.47</v>
          </cell>
          <cell r="T30">
            <v>14.32</v>
          </cell>
          <cell r="U30">
            <v>8.77</v>
          </cell>
          <cell r="V30">
            <v>13.290000000000001</v>
          </cell>
        </row>
        <row r="31">
          <cell r="A31">
            <v>2021</v>
          </cell>
          <cell r="B31">
            <v>5.48</v>
          </cell>
          <cell r="C31">
            <v>4.93</v>
          </cell>
          <cell r="D31">
            <v>11.2</v>
          </cell>
          <cell r="E31">
            <v>8.81</v>
          </cell>
          <cell r="F31">
            <v>11.049999999999999</v>
          </cell>
          <cell r="G31">
            <v>8.1000000000000014</v>
          </cell>
          <cell r="H31">
            <v>8.7200000000000006</v>
          </cell>
          <cell r="I31">
            <v>8.9250163410712595</v>
          </cell>
          <cell r="J31">
            <v>13.802009207346643</v>
          </cell>
          <cell r="K31">
            <v>14.14</v>
          </cell>
          <cell r="L31">
            <v>21.09</v>
          </cell>
          <cell r="M31">
            <v>16.47</v>
          </cell>
          <cell r="N31">
            <v>11.98</v>
          </cell>
          <cell r="O31">
            <v>9.36</v>
          </cell>
          <cell r="P31">
            <v>13.450000000000001</v>
          </cell>
          <cell r="Q31">
            <v>9.7200000000000006</v>
          </cell>
          <cell r="R31">
            <v>11.83</v>
          </cell>
          <cell r="S31">
            <v>11.25</v>
          </cell>
          <cell r="T31">
            <v>14.32</v>
          </cell>
          <cell r="U31">
            <v>8.7800000000000011</v>
          </cell>
          <cell r="V31">
            <v>13.13</v>
          </cell>
        </row>
        <row r="32">
          <cell r="A32">
            <v>2022</v>
          </cell>
          <cell r="B32">
            <v>5.9</v>
          </cell>
          <cell r="C32">
            <v>4.8499999999999996</v>
          </cell>
          <cell r="D32">
            <v>11.33</v>
          </cell>
          <cell r="E32">
            <v>8.81</v>
          </cell>
          <cell r="F32">
            <v>11.139999999999999</v>
          </cell>
          <cell r="G32">
            <v>8.35</v>
          </cell>
          <cell r="H32">
            <v>8.8699999999999992</v>
          </cell>
          <cell r="I32">
            <v>9.0488345972055484</v>
          </cell>
          <cell r="J32">
            <v>13.822058957299159</v>
          </cell>
          <cell r="K32">
            <v>14.139999999999999</v>
          </cell>
          <cell r="L32">
            <v>21.25</v>
          </cell>
          <cell r="M32">
            <v>16.53</v>
          </cell>
          <cell r="N32">
            <v>11.97</v>
          </cell>
          <cell r="O32">
            <v>9.4700000000000006</v>
          </cell>
          <cell r="P32">
            <v>13.41</v>
          </cell>
          <cell r="Q32">
            <v>9.68</v>
          </cell>
          <cell r="R32">
            <v>11.76</v>
          </cell>
          <cell r="S32">
            <v>11.280000000000001</v>
          </cell>
          <cell r="T32">
            <v>14.16</v>
          </cell>
          <cell r="U32">
            <v>8.8099999999999987</v>
          </cell>
          <cell r="V32">
            <v>13.169999999999998</v>
          </cell>
        </row>
      </sheetData>
      <sheetData sheetId="78">
        <row r="33">
          <cell r="A33" t="str">
            <v>MINT-Fächer</v>
          </cell>
          <cell r="B33">
            <v>53.038430055332654</v>
          </cell>
          <cell r="C33">
            <v>77.811318578778838</v>
          </cell>
          <cell r="D33">
            <v>158.06432219940035</v>
          </cell>
          <cell r="E33">
            <v>70.883295778636608</v>
          </cell>
          <cell r="F33">
            <v>100.11523654705434</v>
          </cell>
          <cell r="G33">
            <v>124.84695151807507</v>
          </cell>
          <cell r="H33">
            <v>106.7207451352662</v>
          </cell>
          <cell r="I33">
            <v>101.34698795223451</v>
          </cell>
          <cell r="J33">
            <v>101.29577933777357</v>
          </cell>
          <cell r="K33">
            <v>100</v>
          </cell>
          <cell r="L33">
            <v>112.22671416471933</v>
          </cell>
          <cell r="M33">
            <v>106.23847607595384</v>
          </cell>
          <cell r="N33">
            <v>204.98570800835884</v>
          </cell>
          <cell r="O33">
            <v>172.51880026424686</v>
          </cell>
          <cell r="P33">
            <v>91.837382073297476</v>
          </cell>
          <cell r="Q33">
            <v>85.693335960462932</v>
          </cell>
          <cell r="R33">
            <v>101.92865392514597</v>
          </cell>
          <cell r="S33">
            <v>72.011762434701708</v>
          </cell>
          <cell r="T33">
            <v>68.780609729767576</v>
          </cell>
          <cell r="U33">
            <v>49.648633683194355</v>
          </cell>
          <cell r="V33">
            <v>101.30343982365247</v>
          </cell>
        </row>
        <row r="34">
          <cell r="A34" t="str">
            <v>Humanmedizin</v>
          </cell>
          <cell r="B34">
            <v>2.106678853492741</v>
          </cell>
          <cell r="C34">
            <v>157.24397490367605</v>
          </cell>
          <cell r="D34">
            <v>101.87035340592763</v>
          </cell>
          <cell r="E34">
            <v>134.28035537564566</v>
          </cell>
          <cell r="F34">
            <v>78.47421047516201</v>
          </cell>
          <cell r="G34">
            <v>159.19537831262775</v>
          </cell>
          <cell r="H34">
            <v>106.10517715171903</v>
          </cell>
          <cell r="I34">
            <v>90.365874408945089</v>
          </cell>
          <cell r="J34">
            <v>103.08706474729483</v>
          </cell>
          <cell r="K34">
            <v>100</v>
          </cell>
          <cell r="L34">
            <v>112.38135695232954</v>
          </cell>
          <cell r="M34">
            <v>108.17944672558122</v>
          </cell>
          <cell r="N34">
            <v>5.7159715691633073</v>
          </cell>
          <cell r="O34">
            <v>188.93544288972024</v>
          </cell>
          <cell r="P34">
            <v>80.393474651830672</v>
          </cell>
          <cell r="Q34">
            <v>64.543474877663385</v>
          </cell>
          <cell r="R34">
            <v>100.82676137558559</v>
          </cell>
          <cell r="S34">
            <v>62.14483146770349</v>
          </cell>
          <cell r="T34">
            <v>180.21905442475875</v>
          </cell>
          <cell r="U34">
            <v>142.08733935533496</v>
          </cell>
          <cell r="V34">
            <v>101.18405487335724</v>
          </cell>
        </row>
        <row r="35">
          <cell r="A35" t="str">
            <v>sonstige</v>
          </cell>
          <cell r="B35">
            <v>83.872044850620568</v>
          </cell>
          <cell r="C35">
            <v>65.153097835602352</v>
          </cell>
          <cell r="D35">
            <v>89.342685079115086</v>
          </cell>
          <cell r="E35">
            <v>84.70416882865149</v>
          </cell>
          <cell r="F35">
            <v>160.72879732794843</v>
          </cell>
          <cell r="G35">
            <v>149.57042272808147</v>
          </cell>
          <cell r="H35">
            <v>108.5248803878218</v>
          </cell>
          <cell r="I35">
            <v>96.356378423086824</v>
          </cell>
          <cell r="J35">
            <v>102.58511912372926</v>
          </cell>
          <cell r="K35">
            <v>100</v>
          </cell>
          <cell r="L35">
            <v>97.468374282792723</v>
          </cell>
          <cell r="M35">
            <v>87.889033334489241</v>
          </cell>
          <cell r="N35">
            <v>189.3327844869836</v>
          </cell>
          <cell r="O35">
            <v>156.17450208908542</v>
          </cell>
          <cell r="P35">
            <v>122.04588544424853</v>
          </cell>
          <cell r="Q35">
            <v>85.565539327098122</v>
          </cell>
          <cell r="R35">
            <v>113.81679998602876</v>
          </cell>
          <cell r="S35">
            <v>74.705422176478294</v>
          </cell>
          <cell r="T35">
            <v>83.262004123942219</v>
          </cell>
          <cell r="U35">
            <v>56.378382640500327</v>
          </cell>
          <cell r="V35">
            <v>101.65333878397709</v>
          </cell>
        </row>
        <row r="36">
          <cell r="A36" t="str">
            <v>insg</v>
          </cell>
          <cell r="B36">
            <v>38.459888146769799</v>
          </cell>
          <cell r="C36">
            <v>112.50427238465446</v>
          </cell>
          <cell r="D36">
            <v>107.30760002358255</v>
          </cell>
          <cell r="E36">
            <v>106.64607109972557</v>
          </cell>
          <cell r="F36">
            <v>109.95472573277216</v>
          </cell>
          <cell r="G36">
            <v>150.03957012202102</v>
          </cell>
          <cell r="H36">
            <v>107.02762646450125</v>
          </cell>
          <cell r="I36">
            <v>94.276158435042916</v>
          </cell>
          <cell r="J36">
            <v>102.60958536454736</v>
          </cell>
          <cell r="K36">
            <v>100</v>
          </cell>
          <cell r="L36">
            <v>107.32208230599294</v>
          </cell>
          <cell r="M36">
            <v>100.99821770641684</v>
          </cell>
          <cell r="N36">
            <v>101.95399246844148</v>
          </cell>
          <cell r="O36">
            <v>175.05608083942113</v>
          </cell>
          <cell r="P36">
            <v>96.418162679207967</v>
          </cell>
          <cell r="Q36">
            <v>75.275402938178161</v>
          </cell>
          <cell r="R36">
            <v>105.40002105174133</v>
          </cell>
          <cell r="S36">
            <v>68.080688266212064</v>
          </cell>
          <cell r="T36">
            <v>128.33240447569668</v>
          </cell>
          <cell r="U36">
            <v>97.264394820202824</v>
          </cell>
          <cell r="V36">
            <v>101.36295723394102</v>
          </cell>
        </row>
        <row r="39">
          <cell r="A39" t="str">
            <v>MINT-Fächer</v>
          </cell>
          <cell r="B39">
            <v>0.43832567852063292</v>
          </cell>
          <cell r="C39">
            <v>0.65995320256851187</v>
          </cell>
          <cell r="D39">
            <v>1.2604985505840005</v>
          </cell>
          <cell r="E39">
            <v>0.59457825700835254</v>
          </cell>
          <cell r="F39">
            <v>0.85617244885010879</v>
          </cell>
          <cell r="G39">
            <v>0.74407787869518083</v>
          </cell>
          <cell r="H39">
            <v>0.81019821915207157</v>
          </cell>
          <cell r="I39">
            <v>0.83737350479686046</v>
          </cell>
          <cell r="J39">
            <v>0.60185927834079567</v>
          </cell>
          <cell r="K39">
            <v>0.59405981629815385</v>
          </cell>
          <cell r="L39">
            <v>0.62614923075304585</v>
          </cell>
          <cell r="M39">
            <v>0.56444373976246143</v>
          </cell>
          <cell r="N39">
            <v>1.0791439820028561</v>
          </cell>
          <cell r="O39">
            <v>0.62524710154011176</v>
          </cell>
          <cell r="P39">
            <v>0.51299754673549391</v>
          </cell>
          <cell r="Q39">
            <v>0.58441716679390809</v>
          </cell>
          <cell r="R39">
            <v>0.66421941399991236</v>
          </cell>
          <cell r="S39">
            <v>0.49729275468868001</v>
          </cell>
          <cell r="T39">
            <v>0.50189568037044041</v>
          </cell>
          <cell r="U39">
            <v>0.36806620854092531</v>
          </cell>
          <cell r="V39">
            <v>0.62830582360239473</v>
          </cell>
        </row>
        <row r="40">
          <cell r="A40" t="str">
            <v>Humanmedizin</v>
          </cell>
          <cell r="B40">
            <v>4.9655458761585558E-2</v>
          </cell>
          <cell r="C40">
            <v>3.8037046622281463</v>
          </cell>
          <cell r="D40">
            <v>2.3169609777990972</v>
          </cell>
          <cell r="E40">
            <v>3.2124768940292223</v>
          </cell>
          <cell r="F40">
            <v>1.9140374676576219</v>
          </cell>
          <cell r="G40">
            <v>2.7060344153484546</v>
          </cell>
          <cell r="H40">
            <v>2.2974254069717679</v>
          </cell>
          <cell r="I40">
            <v>2.129488181559112</v>
          </cell>
          <cell r="J40">
            <v>1.7469086417812227</v>
          </cell>
          <cell r="K40">
            <v>1.6943088760233225</v>
          </cell>
          <cell r="L40">
            <v>1.7882913870959161</v>
          </cell>
          <cell r="M40">
            <v>1.639253024412775</v>
          </cell>
          <cell r="N40">
            <v>8.5823906809900583E-2</v>
          </cell>
          <cell r="O40">
            <v>1.9529499044151277</v>
          </cell>
          <cell r="P40">
            <v>1.2807931669989863</v>
          </cell>
          <cell r="Q40">
            <v>1.255424694935261</v>
          </cell>
          <cell r="R40">
            <v>1.8739306008050691</v>
          </cell>
          <cell r="S40">
            <v>1.2239850568523669</v>
          </cell>
          <cell r="T40">
            <v>3.7506846624813868</v>
          </cell>
          <cell r="U40">
            <v>3.0042525438421719</v>
          </cell>
          <cell r="V40">
            <v>1.7898695577033696</v>
          </cell>
        </row>
        <row r="41">
          <cell r="A41" t="str">
            <v>sonstige</v>
          </cell>
          <cell r="B41">
            <v>1.3600285052853738</v>
          </cell>
          <cell r="C41">
            <v>1.0842513259521653</v>
          </cell>
          <cell r="D41">
            <v>1.3979512407942223</v>
          </cell>
          <cell r="E41">
            <v>1.3941016226218144</v>
          </cell>
          <cell r="F41">
            <v>2.6969897241096081</v>
          </cell>
          <cell r="G41">
            <v>1.7490841252764902</v>
          </cell>
          <cell r="H41">
            <v>1.6165765600961997</v>
          </cell>
          <cell r="I41">
            <v>1.5621163000765521</v>
          </cell>
          <cell r="J41">
            <v>1.1959485681070328</v>
          </cell>
          <cell r="K41">
            <v>1.1656138596242565</v>
          </cell>
          <cell r="L41">
            <v>1.067013347771367</v>
          </cell>
          <cell r="M41">
            <v>0.9162163598413775</v>
          </cell>
          <cell r="N41">
            <v>1.95571766737953</v>
          </cell>
          <cell r="O41">
            <v>1.1105801683358409</v>
          </cell>
          <cell r="P41">
            <v>1.3376529810042646</v>
          </cell>
          <cell r="Q41">
            <v>1.1449837759285064</v>
          </cell>
          <cell r="R41">
            <v>1.4552787016138886</v>
          </cell>
          <cell r="S41">
            <v>1.0122443054488148</v>
          </cell>
          <cell r="T41">
            <v>1.1921168395178956</v>
          </cell>
          <cell r="U41">
            <v>0.82007917797204066</v>
          </cell>
          <cell r="V41">
            <v>1.2370665572983974</v>
          </cell>
        </row>
        <row r="42">
          <cell r="A42" t="str">
            <v>insg</v>
          </cell>
          <cell r="B42">
            <v>1.8480096425675923</v>
          </cell>
          <cell r="C42">
            <v>5.5479091907488236</v>
          </cell>
          <cell r="D42">
            <v>4.9754107691773202</v>
          </cell>
          <cell r="E42">
            <v>5.2011567736593882</v>
          </cell>
          <cell r="F42">
            <v>5.4671996406173387</v>
          </cell>
          <cell r="G42">
            <v>5.199196419320125</v>
          </cell>
          <cell r="H42">
            <v>4.72420018622004</v>
          </cell>
          <cell r="I42">
            <v>4.5289779864325252</v>
          </cell>
          <cell r="J42">
            <v>3.5447164882290512</v>
          </cell>
          <cell r="K42">
            <v>3.453982551945733</v>
          </cell>
          <cell r="L42">
            <v>3.4814539656203287</v>
          </cell>
          <cell r="M42">
            <v>3.1199131240166138</v>
          </cell>
          <cell r="N42">
            <v>3.1206855561922864</v>
          </cell>
          <cell r="O42">
            <v>3.6887771742910807</v>
          </cell>
          <cell r="P42">
            <v>3.1314436947387447</v>
          </cell>
          <cell r="Q42">
            <v>2.9848256376576758</v>
          </cell>
          <cell r="R42">
            <v>3.9934287164188702</v>
          </cell>
          <cell r="S42">
            <v>2.7335221169898616</v>
          </cell>
          <cell r="T42">
            <v>5.4446971823697226</v>
          </cell>
          <cell r="U42">
            <v>4.1923979303551375</v>
          </cell>
          <cell r="V42">
            <v>3.6552419386041617</v>
          </cell>
        </row>
        <row r="70">
          <cell r="A70">
            <v>2019</v>
          </cell>
          <cell r="B70">
            <v>102.0663298964735</v>
          </cell>
          <cell r="C70">
            <v>75.396341235975484</v>
          </cell>
          <cell r="D70">
            <v>141.22143464462505</v>
          </cell>
          <cell r="E70">
            <v>70.580364527934108</v>
          </cell>
          <cell r="F70">
            <v>98.363288982307253</v>
          </cell>
          <cell r="G70">
            <v>122.2205853637391</v>
          </cell>
          <cell r="H70">
            <v>115.27518781711181</v>
          </cell>
          <cell r="I70">
            <v>112.0306850774386</v>
          </cell>
          <cell r="J70">
            <v>101.73309265354902</v>
          </cell>
          <cell r="K70">
            <v>100</v>
          </cell>
          <cell r="L70">
            <v>105.52654845561248</v>
          </cell>
          <cell r="M70">
            <v>101.33786283139163</v>
          </cell>
          <cell r="N70">
            <v>177.9483158425036</v>
          </cell>
          <cell r="O70">
            <v>88.164750071160796</v>
          </cell>
          <cell r="P70">
            <v>94.336484928104596</v>
          </cell>
          <cell r="Q70">
            <v>114.77403314290203</v>
          </cell>
          <cell r="R70">
            <v>92.960491582949913</v>
          </cell>
          <cell r="S70">
            <v>84.643825923265013</v>
          </cell>
          <cell r="T70">
            <v>67.524849893840639</v>
          </cell>
          <cell r="U70">
            <v>87.942162912385797</v>
          </cell>
          <cell r="V70">
            <v>101.49974440140983</v>
          </cell>
        </row>
        <row r="71">
          <cell r="A71">
            <v>2020</v>
          </cell>
          <cell r="B71">
            <v>114.43336856354949</v>
          </cell>
          <cell r="C71">
            <v>78.292283603552647</v>
          </cell>
          <cell r="D71">
            <v>143.23769267237898</v>
          </cell>
          <cell r="E71">
            <v>66.191653377791752</v>
          </cell>
          <cell r="F71">
            <v>96.724638947444248</v>
          </cell>
          <cell r="G71">
            <v>113.4484335451736</v>
          </cell>
          <cell r="H71">
            <v>113.99190797072782</v>
          </cell>
          <cell r="I71">
            <v>114.25147299599365</v>
          </cell>
          <cell r="J71">
            <v>101.07474457184455</v>
          </cell>
          <cell r="K71">
            <v>100</v>
          </cell>
          <cell r="L71">
            <v>103.82019122268278</v>
          </cell>
          <cell r="M71">
            <v>100.66437902094781</v>
          </cell>
          <cell r="N71">
            <v>165.18767308189874</v>
          </cell>
          <cell r="O71">
            <v>87.940626640704195</v>
          </cell>
          <cell r="P71">
            <v>99.719645431893369</v>
          </cell>
          <cell r="Q71">
            <v>118.75502221560694</v>
          </cell>
          <cell r="R71">
            <v>92.744697444619234</v>
          </cell>
          <cell r="S71">
            <v>85.307433020148252</v>
          </cell>
          <cell r="T71">
            <v>63.478056898592882</v>
          </cell>
          <cell r="U71">
            <v>87.397907344864421</v>
          </cell>
          <cell r="V71">
            <v>101.14679617280538</v>
          </cell>
        </row>
        <row r="72">
          <cell r="A72">
            <v>2021</v>
          </cell>
          <cell r="B72">
            <v>110.89897347251237</v>
          </cell>
          <cell r="C72">
            <v>86.188417209012286</v>
          </cell>
          <cell r="D72">
            <v>140.3667451663199</v>
          </cell>
          <cell r="E72">
            <v>68.604054100223863</v>
          </cell>
          <cell r="F72">
            <v>91.388612213801864</v>
          </cell>
          <cell r="G72">
            <v>119.41188529516786</v>
          </cell>
          <cell r="H72">
            <v>114.14538483202557</v>
          </cell>
          <cell r="I72">
            <v>111.61376309483033</v>
          </cell>
          <cell r="J72">
            <v>101.57396406264144</v>
          </cell>
          <cell r="K72">
            <v>100</v>
          </cell>
          <cell r="L72">
            <v>104.408359707275</v>
          </cell>
          <cell r="M72">
            <v>99.073344831990894</v>
          </cell>
          <cell r="N72">
            <v>168.25519837719139</v>
          </cell>
          <cell r="O72">
            <v>87.632915821453835</v>
          </cell>
          <cell r="P72">
            <v>91.966411658778483</v>
          </cell>
          <cell r="Q72">
            <v>120.74082401861411</v>
          </cell>
          <cell r="R72">
            <v>93.661290030709893</v>
          </cell>
          <cell r="S72">
            <v>91.927891695780033</v>
          </cell>
          <cell r="T72">
            <v>70.395232379651389</v>
          </cell>
          <cell r="U72">
            <v>88.018115451438248</v>
          </cell>
          <cell r="V72">
            <v>101.28824270440127</v>
          </cell>
        </row>
        <row r="73">
          <cell r="A73">
            <v>2022</v>
          </cell>
          <cell r="B73">
            <v>110.25071436811969</v>
          </cell>
          <cell r="C73">
            <v>79.290879617917625</v>
          </cell>
          <cell r="D73">
            <v>150.3353643400084</v>
          </cell>
          <cell r="E73">
            <v>86.981539205547435</v>
          </cell>
          <cell r="F73">
            <v>87.69861702257586</v>
          </cell>
          <cell r="G73">
            <v>123.37323841973978</v>
          </cell>
          <cell r="H73">
            <v>118.87706966559273</v>
          </cell>
          <cell r="I73">
            <v>116.70008685347048</v>
          </cell>
          <cell r="J73">
            <v>101.90278188034571</v>
          </cell>
          <cell r="K73">
            <v>100</v>
          </cell>
          <cell r="L73">
            <v>105.19531575806931</v>
          </cell>
          <cell r="M73">
            <v>98.616126786833561</v>
          </cell>
          <cell r="N73">
            <v>156.1436946579386</v>
          </cell>
          <cell r="O73">
            <v>84.095300992008035</v>
          </cell>
          <cell r="P73">
            <v>99.404912385564828</v>
          </cell>
          <cell r="Q73">
            <v>119.16040624469781</v>
          </cell>
          <cell r="R73">
            <v>94.134390430405929</v>
          </cell>
          <cell r="S73">
            <v>88.003375094812924</v>
          </cell>
          <cell r="T73">
            <v>68.785689598451256</v>
          </cell>
          <cell r="U73">
            <v>93.865486249020265</v>
          </cell>
          <cell r="V73">
            <v>102.56005478048986</v>
          </cell>
        </row>
      </sheetData>
      <sheetData sheetId="79">
        <row r="32">
          <cell r="A32">
            <v>2019</v>
          </cell>
          <cell r="B32">
            <v>31.341569093730477</v>
          </cell>
          <cell r="C32">
            <v>33.15448128565103</v>
          </cell>
          <cell r="D32">
            <v>43.16680525838791</v>
          </cell>
          <cell r="E32">
            <v>31.044370106238283</v>
          </cell>
          <cell r="F32">
            <v>28.885433978448503</v>
          </cell>
          <cell r="G32">
            <v>36.126844365905853</v>
          </cell>
          <cell r="H32">
            <v>35.328742353710609</v>
          </cell>
          <cell r="I32">
            <v>34.846525808412615</v>
          </cell>
          <cell r="J32">
            <v>38.325695328532895</v>
          </cell>
          <cell r="K32">
            <v>38.507263655490981</v>
          </cell>
          <cell r="L32">
            <v>40.537769518592917</v>
          </cell>
          <cell r="M32">
            <v>39.389918405455873</v>
          </cell>
          <cell r="N32">
            <v>37.931952505191418</v>
          </cell>
          <cell r="O32">
            <v>27.75902739974596</v>
          </cell>
          <cell r="P32">
            <v>38.907551911122866</v>
          </cell>
          <cell r="Q32">
            <v>39.487403912017662</v>
          </cell>
          <cell r="R32">
            <v>39.85442799766961</v>
          </cell>
          <cell r="S32">
            <v>34.13068181818182</v>
          </cell>
          <cell r="T32">
            <v>22.815921350825114</v>
          </cell>
          <cell r="U32">
            <v>35.485010443543437</v>
          </cell>
          <cell r="V32">
            <v>37.935711224541677</v>
          </cell>
        </row>
        <row r="33">
          <cell r="A33">
            <v>2020</v>
          </cell>
          <cell r="B33">
            <v>31.769238368072706</v>
          </cell>
          <cell r="C33">
            <v>33.101632976412567</v>
          </cell>
          <cell r="D33">
            <v>42.901762474901467</v>
          </cell>
          <cell r="E33">
            <v>30.974062562480686</v>
          </cell>
          <cell r="F33">
            <v>25.570369756945883</v>
          </cell>
          <cell r="G33">
            <v>35.879370778403477</v>
          </cell>
          <cell r="H33">
            <v>34.371147631864964</v>
          </cell>
          <cell r="I33">
            <v>33.509197777287412</v>
          </cell>
          <cell r="J33">
            <v>37.955234313167146</v>
          </cell>
          <cell r="K33">
            <v>38.128025892182968</v>
          </cell>
          <cell r="L33">
            <v>40.358816515542244</v>
          </cell>
          <cell r="M33">
            <v>39.442309830617361</v>
          </cell>
          <cell r="N33">
            <v>37.895128300483449</v>
          </cell>
          <cell r="O33">
            <v>27.365906884434633</v>
          </cell>
          <cell r="P33">
            <v>38.38735420733375</v>
          </cell>
          <cell r="Q33">
            <v>38.897766261186689</v>
          </cell>
          <cell r="R33">
            <v>39.213859360702465</v>
          </cell>
          <cell r="S33">
            <v>34.258031121607196</v>
          </cell>
          <cell r="T33">
            <v>23.095260799084581</v>
          </cell>
          <cell r="U33">
            <v>35.145572936157471</v>
          </cell>
          <cell r="V33">
            <v>37.42828563131232</v>
          </cell>
        </row>
        <row r="34">
          <cell r="A34">
            <v>2021</v>
          </cell>
          <cell r="B34">
            <v>32.319987308386381</v>
          </cell>
          <cell r="C34">
            <v>33.415841584158414</v>
          </cell>
          <cell r="D34">
            <v>41.365435041716331</v>
          </cell>
          <cell r="E34">
            <v>30.155301861565359</v>
          </cell>
          <cell r="F34">
            <v>23.606718931560444</v>
          </cell>
          <cell r="G34">
            <v>36.349972193413599</v>
          </cell>
          <cell r="H34">
            <v>33.143687658168069</v>
          </cell>
          <cell r="I34">
            <v>31.494301458269973</v>
          </cell>
          <cell r="J34">
            <v>37.74662170567187</v>
          </cell>
          <cell r="K34">
            <v>37.866124571093458</v>
          </cell>
          <cell r="L34">
            <v>39.336451470119741</v>
          </cell>
          <cell r="M34">
            <v>40.42559520120961</v>
          </cell>
          <cell r="N34">
            <v>37.27132524994682</v>
          </cell>
          <cell r="O34">
            <v>27.462424115553695</v>
          </cell>
          <cell r="P34">
            <v>37.510147687888349</v>
          </cell>
          <cell r="Q34">
            <v>38.092695700811028</v>
          </cell>
          <cell r="R34">
            <v>38.765224807441165</v>
          </cell>
          <cell r="S34">
            <v>35.016748701121138</v>
          </cell>
          <cell r="T34">
            <v>24.242424242424242</v>
          </cell>
          <cell r="U34">
            <v>35.43421390875686</v>
          </cell>
          <cell r="V34">
            <v>36.915921613909433</v>
          </cell>
        </row>
        <row r="35">
          <cell r="A35">
            <v>2022</v>
          </cell>
          <cell r="B35">
            <v>32.200439177827455</v>
          </cell>
          <cell r="C35">
            <v>33.226607925001922</v>
          </cell>
          <cell r="D35">
            <v>42.207276986435936</v>
          </cell>
          <cell r="E35">
            <v>31.69107856191744</v>
          </cell>
          <cell r="F35">
            <v>23.777998366928703</v>
          </cell>
          <cell r="G35">
            <v>35.744031706635141</v>
          </cell>
          <cell r="H35">
            <v>33.481560024038629</v>
          </cell>
          <cell r="I35">
            <v>32.252218156231763</v>
          </cell>
          <cell r="J35">
            <v>37.783455590723712</v>
          </cell>
          <cell r="K35">
            <v>37.959419293758756</v>
          </cell>
          <cell r="L35">
            <v>39.873006811401964</v>
          </cell>
          <cell r="M35">
            <v>39.870820856739833</v>
          </cell>
          <cell r="N35">
            <v>37.365282272083014</v>
          </cell>
          <cell r="O35">
            <v>27.427587943917388</v>
          </cell>
          <cell r="P35">
            <v>37.833147484957699</v>
          </cell>
          <cell r="Q35">
            <v>39.356438153371933</v>
          </cell>
          <cell r="R35">
            <v>38.798532498871907</v>
          </cell>
          <cell r="S35">
            <v>34.710061126714024</v>
          </cell>
          <cell r="T35">
            <v>23.769436155175121</v>
          </cell>
          <cell r="U35">
            <v>34.722078076119026</v>
          </cell>
          <cell r="V35">
            <v>37.078025707744786</v>
          </cell>
        </row>
        <row r="36">
          <cell r="A36">
            <v>2023</v>
          </cell>
          <cell r="B36">
            <v>34.604025802440354</v>
          </cell>
          <cell r="C36">
            <v>33.103206493891754</v>
          </cell>
          <cell r="D36">
            <v>40.943892347550367</v>
          </cell>
          <cell r="E36">
            <v>30.753474245554557</v>
          </cell>
          <cell r="F36">
            <v>22.97452661615392</v>
          </cell>
          <cell r="G36">
            <v>35.860107762921572</v>
          </cell>
          <cell r="H36">
            <v>32.842699469205492</v>
          </cell>
          <cell r="I36">
            <v>31.303783618737434</v>
          </cell>
          <cell r="J36">
            <v>37.444941039493784</v>
          </cell>
          <cell r="K36">
            <v>37.584582090949731</v>
          </cell>
          <cell r="L36">
            <v>39.45578618626142</v>
          </cell>
          <cell r="M36">
            <v>40.779349530940188</v>
          </cell>
          <cell r="N36">
            <v>36.913807352901969</v>
          </cell>
          <cell r="O36">
            <v>27.277453981299004</v>
          </cell>
          <cell r="P36">
            <v>37.148499531739894</v>
          </cell>
          <cell r="Q36">
            <v>37.850467289719624</v>
          </cell>
          <cell r="R36">
            <v>37.78203055032084</v>
          </cell>
          <cell r="S36">
            <v>35.489115948467351</v>
          </cell>
          <cell r="T36">
            <v>24.765188834154351</v>
          </cell>
          <cell r="U36">
            <v>35.126074007079481</v>
          </cell>
          <cell r="V36">
            <v>36.603492438581455</v>
          </cell>
        </row>
        <row r="39">
          <cell r="A39">
            <v>2019</v>
          </cell>
          <cell r="B39">
            <v>17.492593861469942</v>
          </cell>
          <cell r="C39">
            <v>10.426379808819316</v>
          </cell>
          <cell r="D39">
            <v>17.096301002532023</v>
          </cell>
          <cell r="E39">
            <v>15.540565378818513</v>
          </cell>
          <cell r="F39">
            <v>15.008309655283334</v>
          </cell>
          <cell r="G39">
            <v>21.529732021103275</v>
          </cell>
          <cell r="H39">
            <v>17.848843919516792</v>
          </cell>
          <cell r="I39">
            <v>15.624836064814957</v>
          </cell>
          <cell r="J39">
            <v>14.061888875210949</v>
          </cell>
          <cell r="K39">
            <v>13.445237811072841</v>
          </cell>
          <cell r="L39">
            <v>13.562925051612165</v>
          </cell>
          <cell r="M39">
            <v>14.71568766745149</v>
          </cell>
          <cell r="N39">
            <v>17.302060593152653</v>
          </cell>
          <cell r="O39">
            <v>12.970422790782072</v>
          </cell>
          <cell r="P39">
            <v>14.683620836246151</v>
          </cell>
          <cell r="Q39">
            <v>11.928704619834082</v>
          </cell>
          <cell r="R39">
            <v>13.036646920225408</v>
          </cell>
          <cell r="S39">
            <v>13.091720779220777</v>
          </cell>
          <cell r="T39">
            <v>15.385106450892144</v>
          </cell>
          <cell r="U39">
            <v>8.1521071384690984</v>
          </cell>
          <cell r="V39">
            <v>14.237081419235716</v>
          </cell>
        </row>
        <row r="40">
          <cell r="A40">
            <v>2020</v>
          </cell>
          <cell r="B40">
            <v>17.245875728538969</v>
          </cell>
          <cell r="C40">
            <v>10.331961871661854</v>
          </cell>
          <cell r="D40">
            <v>16.65799062988027</v>
          </cell>
          <cell r="E40">
            <v>15.891451733100679</v>
          </cell>
          <cell r="F40">
            <v>14.548051840503499</v>
          </cell>
          <cell r="G40">
            <v>21.268572517437985</v>
          </cell>
          <cell r="H40">
            <v>17.488930710258149</v>
          </cell>
          <cell r="I40">
            <v>15.32886459966241</v>
          </cell>
          <cell r="J40">
            <v>13.985346805373917</v>
          </cell>
          <cell r="K40">
            <v>13.37910268092117</v>
          </cell>
          <cell r="L40">
            <v>12.469844438898594</v>
          </cell>
          <cell r="M40">
            <v>15.081849742404962</v>
          </cell>
          <cell r="N40">
            <v>17.475960261382351</v>
          </cell>
          <cell r="O40">
            <v>12.572921051953296</v>
          </cell>
          <cell r="P40">
            <v>14.675368954264284</v>
          </cell>
          <cell r="Q40">
            <v>12.049713284867678</v>
          </cell>
          <cell r="R40">
            <v>13.134128765565665</v>
          </cell>
          <cell r="S40">
            <v>13.379541263627834</v>
          </cell>
          <cell r="T40">
            <v>15.412733225263024</v>
          </cell>
          <cell r="U40">
            <v>7.935034802784223</v>
          </cell>
          <cell r="V40">
            <v>14.144581873515062</v>
          </cell>
        </row>
        <row r="41">
          <cell r="A41">
            <v>2021</v>
          </cell>
          <cell r="B41">
            <v>21.498403632974401</v>
          </cell>
          <cell r="C41">
            <v>10.807712350182387</v>
          </cell>
          <cell r="D41">
            <v>17.631466030989273</v>
          </cell>
          <cell r="E41">
            <v>17.933422469059618</v>
          </cell>
          <cell r="F41">
            <v>16.275905687852088</v>
          </cell>
          <cell r="G41">
            <v>23.657643304123894</v>
          </cell>
          <cell r="H41">
            <v>19.280889468282993</v>
          </cell>
          <cell r="I41">
            <v>17.0293870523771</v>
          </cell>
          <cell r="J41">
            <v>15.485598094041354</v>
          </cell>
          <cell r="K41">
            <v>14.786365530403708</v>
          </cell>
          <cell r="L41">
            <v>13.27322603108551</v>
          </cell>
          <cell r="M41">
            <v>18.290926667245031</v>
          </cell>
          <cell r="N41">
            <v>18.714103382259093</v>
          </cell>
          <cell r="O41">
            <v>13.899937199078922</v>
          </cell>
          <cell r="P41">
            <v>15.868642083242266</v>
          </cell>
          <cell r="Q41">
            <v>13.050110594157577</v>
          </cell>
          <cell r="R41">
            <v>14.107166653340798</v>
          </cell>
          <cell r="S41">
            <v>14.845672682526661</v>
          </cell>
          <cell r="T41">
            <v>16.578108395324122</v>
          </cell>
          <cell r="U41">
            <v>8.6207678698341166</v>
          </cell>
          <cell r="V41">
            <v>15.69071004906065</v>
          </cell>
        </row>
        <row r="42">
          <cell r="A42">
            <v>2022</v>
          </cell>
          <cell r="B42">
            <v>18.750123642406376</v>
          </cell>
          <cell r="C42">
            <v>10.670833226607925</v>
          </cell>
          <cell r="D42">
            <v>17.200664979030492</v>
          </cell>
          <cell r="E42">
            <v>17.18986556737136</v>
          </cell>
          <cell r="F42">
            <v>15.267615555804609</v>
          </cell>
          <cell r="G42">
            <v>22.634142513084381</v>
          </cell>
          <cell r="H42">
            <v>18.390586252391774</v>
          </cell>
          <cell r="I42">
            <v>16.084797667371181</v>
          </cell>
          <cell r="J42">
            <v>14.813247745368011</v>
          </cell>
          <cell r="K42">
            <v>14.138452468568637</v>
          </cell>
          <cell r="L42">
            <v>12.850714441627348</v>
          </cell>
          <cell r="M42">
            <v>16.768046722264842</v>
          </cell>
          <cell r="N42">
            <v>18.102318615783702</v>
          </cell>
          <cell r="O42">
            <v>13.292754596591386</v>
          </cell>
          <cell r="P42">
            <v>15.162182836743938</v>
          </cell>
          <cell r="Q42">
            <v>12.819524857284812</v>
          </cell>
          <cell r="R42">
            <v>13.719042854433566</v>
          </cell>
          <cell r="S42">
            <v>14.121096976705767</v>
          </cell>
          <cell r="T42">
            <v>15.97298570755458</v>
          </cell>
          <cell r="U42">
            <v>8.2909543789938773</v>
          </cell>
          <cell r="V42">
            <v>14.975415673124479</v>
          </cell>
        </row>
        <row r="43">
          <cell r="A43">
            <v>2023</v>
          </cell>
          <cell r="B43">
            <v>23.393176342581796</v>
          </cell>
          <cell r="C43">
            <v>10.74944041422831</v>
          </cell>
          <cell r="D43">
            <v>18.557867058505085</v>
          </cell>
          <cell r="E43">
            <v>18.973706980275821</v>
          </cell>
          <cell r="F43">
            <v>16.885986175945035</v>
          </cell>
          <cell r="G43">
            <v>24.127918579125922</v>
          </cell>
          <cell r="H43">
            <v>20.003538630044655</v>
          </cell>
          <cell r="I43">
            <v>17.900053433754866</v>
          </cell>
          <cell r="J43">
            <v>16.124746040986533</v>
          </cell>
          <cell r="K43">
            <v>15.41957948199912</v>
          </cell>
          <cell r="L43">
            <v>13.42285891607048</v>
          </cell>
          <cell r="M43">
            <v>19.744902488828387</v>
          </cell>
          <cell r="N43">
            <v>19.368684848969579</v>
          </cell>
          <cell r="O43">
            <v>14.141473437041386</v>
          </cell>
          <cell r="P43">
            <v>16.633006229895354</v>
          </cell>
          <cell r="Q43">
            <v>13.558219788749385</v>
          </cell>
          <cell r="R43">
            <v>14.576656457226905</v>
          </cell>
          <cell r="S43">
            <v>15.138160817414484</v>
          </cell>
          <cell r="T43">
            <v>17.211822660098523</v>
          </cell>
          <cell r="U43">
            <v>9.0411514291506183</v>
          </cell>
          <cell r="V43">
            <v>16.367994962889309</v>
          </cell>
        </row>
        <row r="46">
          <cell r="A46">
            <v>2019</v>
          </cell>
          <cell r="B46">
            <v>24.768518518518519</v>
          </cell>
          <cell r="C46">
            <v>18.658182103857335</v>
          </cell>
          <cell r="D46">
            <v>23.209454340815132</v>
          </cell>
          <cell r="E46">
            <v>27.015985790408525</v>
          </cell>
          <cell r="F46">
            <v>24.935040831477355</v>
          </cell>
          <cell r="G46">
            <v>24.229529518208551</v>
          </cell>
          <cell r="H46">
            <v>23.971469018839159</v>
          </cell>
          <cell r="I46">
            <v>23.809818993305232</v>
          </cell>
          <cell r="J46">
            <v>18.112533237922538</v>
          </cell>
          <cell r="K46">
            <v>17.63865159679327</v>
          </cell>
          <cell r="L46">
            <v>15.285805595837829</v>
          </cell>
          <cell r="M46">
            <v>18.795772062375608</v>
          </cell>
          <cell r="N46">
            <v>24.396406513194833</v>
          </cell>
          <cell r="O46">
            <v>18.747548699176363</v>
          </cell>
          <cell r="P46">
            <v>18.202655322785855</v>
          </cell>
          <cell r="Q46">
            <v>17.880547390738688</v>
          </cell>
          <cell r="R46">
            <v>17.594476156595139</v>
          </cell>
          <cell r="S46">
            <v>18.949321030226642</v>
          </cell>
          <cell r="T46">
            <v>26.790710688304419</v>
          </cell>
          <cell r="U46">
            <v>11.03657217052586</v>
          </cell>
          <cell r="V46">
            <v>18.699144738041834</v>
          </cell>
        </row>
        <row r="47">
          <cell r="A47">
            <v>2020</v>
          </cell>
          <cell r="B47">
            <v>25.572139303482587</v>
          </cell>
          <cell r="C47">
            <v>18.613448621940861</v>
          </cell>
          <cell r="D47">
            <v>23.719448777951119</v>
          </cell>
          <cell r="E47">
            <v>28.38448447861041</v>
          </cell>
          <cell r="F47">
            <v>24.77937009149057</v>
          </cell>
          <cell r="G47">
            <v>24.799094352280189</v>
          </cell>
          <cell r="H47">
            <v>24.497158834671236</v>
          </cell>
          <cell r="I47">
            <v>24.3123973727422</v>
          </cell>
          <cell r="J47">
            <v>18.740222230118324</v>
          </cell>
          <cell r="K47">
            <v>18.265634989446767</v>
          </cell>
          <cell r="L47">
            <v>14.59401151525978</v>
          </cell>
          <cell r="M47">
            <v>20.031323414252153</v>
          </cell>
          <cell r="N47">
            <v>26.090004205804007</v>
          </cell>
          <cell r="O47">
            <v>18.664448072334547</v>
          </cell>
          <cell r="P47">
            <v>18.521916511316945</v>
          </cell>
          <cell r="Q47">
            <v>18.771048963126535</v>
          </cell>
          <cell r="R47">
            <v>18.543039855475627</v>
          </cell>
          <cell r="S47">
            <v>20.234666414844892</v>
          </cell>
          <cell r="T47">
            <v>27.332782824112307</v>
          </cell>
          <cell r="U47">
            <v>10.894842199412242</v>
          </cell>
          <cell r="V47">
            <v>19.331489922799999</v>
          </cell>
        </row>
        <row r="48">
          <cell r="A48">
            <v>2021</v>
          </cell>
          <cell r="B48">
            <v>32.316848693091174</v>
          </cell>
          <cell r="C48">
            <v>19.267056530214425</v>
          </cell>
          <cell r="D48">
            <v>25.973906228389655</v>
          </cell>
          <cell r="E48">
            <v>34.066621191450658</v>
          </cell>
          <cell r="F48">
            <v>27.137917069067573</v>
          </cell>
          <cell r="G48">
            <v>27.29904068805822</v>
          </cell>
          <cell r="H48">
            <v>27.479614681537168</v>
          </cell>
          <cell r="I48">
            <v>27.586827719401619</v>
          </cell>
          <cell r="J48">
            <v>21.121080174002927</v>
          </cell>
          <cell r="K48">
            <v>20.613634871288607</v>
          </cell>
          <cell r="L48">
            <v>15.349110560038989</v>
          </cell>
          <cell r="M48">
            <v>25.410966883519016</v>
          </cell>
          <cell r="N48">
            <v>28.900620674894771</v>
          </cell>
          <cell r="O48">
            <v>21.267189072171234</v>
          </cell>
          <cell r="P48">
            <v>19.838305222304307</v>
          </cell>
          <cell r="Q48">
            <v>19.951945538276714</v>
          </cell>
          <cell r="R48">
            <v>20.56293872163134</v>
          </cell>
          <cell r="S48">
            <v>22.2729269364049</v>
          </cell>
          <cell r="T48">
            <v>31.93411264612115</v>
          </cell>
          <cell r="U48">
            <v>12.085520419920623</v>
          </cell>
          <cell r="V48">
            <v>21.853972294214881</v>
          </cell>
        </row>
        <row r="49">
          <cell r="A49">
            <v>2022</v>
          </cell>
          <cell r="B49">
            <v>27.990415924310376</v>
          </cell>
          <cell r="C49">
            <v>18.948504471168668</v>
          </cell>
          <cell r="D49">
            <v>24.789633873422254</v>
          </cell>
          <cell r="E49">
            <v>31.512605042016805</v>
          </cell>
          <cell r="F49">
            <v>26.559606773726557</v>
          </cell>
          <cell r="G49">
            <v>26.43026718447668</v>
          </cell>
          <cell r="H49">
            <v>26.157797824438699</v>
          </cell>
          <cell r="I49">
            <v>25.993719527311793</v>
          </cell>
          <cell r="J49">
            <v>19.9913589896411</v>
          </cell>
          <cell r="K49">
            <v>19.468226369487681</v>
          </cell>
          <cell r="L49">
            <v>14.839665082851988</v>
          </cell>
          <cell r="M49">
            <v>22.609456658018544</v>
          </cell>
          <cell r="N49">
            <v>27.104208416833668</v>
          </cell>
          <cell r="O49">
            <v>20.181211546114053</v>
          </cell>
          <cell r="P49">
            <v>19.241524997485161</v>
          </cell>
          <cell r="Q49">
            <v>19.548107021860385</v>
          </cell>
          <cell r="R49">
            <v>19.693230852211435</v>
          </cell>
          <cell r="S49">
            <v>21.323179438362686</v>
          </cell>
          <cell r="T49">
            <v>29.919386811153693</v>
          </cell>
          <cell r="U49">
            <v>11.610231009009778</v>
          </cell>
          <cell r="V49">
            <v>20.657239980784816</v>
          </cell>
        </row>
        <row r="50">
          <cell r="A50">
            <v>2023</v>
          </cell>
          <cell r="B50">
            <v>36.019090398652445</v>
          </cell>
          <cell r="C50">
            <v>19.144602851323828</v>
          </cell>
          <cell r="D50">
            <v>28.016244038343487</v>
          </cell>
          <cell r="E50">
            <v>35.995636196600827</v>
          </cell>
          <cell r="F50">
            <v>27.872904859520077</v>
          </cell>
          <cell r="G50">
            <v>27.952920225938392</v>
          </cell>
          <cell r="H50">
            <v>28.854057104743337</v>
          </cell>
          <cell r="I50">
            <v>29.380542482544481</v>
          </cell>
          <cell r="J50">
            <v>22.406041807147673</v>
          </cell>
          <cell r="K50">
            <v>21.939726104302121</v>
          </cell>
          <cell r="L50">
            <v>15.63149388132071</v>
          </cell>
          <cell r="M50">
            <v>27.893587813034827</v>
          </cell>
          <cell r="N50">
            <v>30.13866820742453</v>
          </cell>
          <cell r="O50">
            <v>21.864912226765458</v>
          </cell>
          <cell r="P50">
            <v>20.966097793561538</v>
          </cell>
          <cell r="Q50">
            <v>20.754873841293595</v>
          </cell>
          <cell r="R50">
            <v>22.023438680827688</v>
          </cell>
          <cell r="S50">
            <v>22.76243647197256</v>
          </cell>
          <cell r="T50">
            <v>34.955576183530034</v>
          </cell>
          <cell r="U50">
            <v>13.029388262452276</v>
          </cell>
          <cell r="V50">
            <v>23.223310366110361</v>
          </cell>
        </row>
        <row r="53">
          <cell r="A53">
            <v>2019</v>
          </cell>
          <cell r="B53">
            <v>19.715086584515504</v>
          </cell>
          <cell r="C53">
            <v>23.86278386507113</v>
          </cell>
          <cell r="D53">
            <v>26.265081765340174</v>
          </cell>
          <cell r="E53">
            <v>24.712566407697842</v>
          </cell>
          <cell r="F53">
            <v>34.893759511229213</v>
          </cell>
          <cell r="G53">
            <v>53.538552739982045</v>
          </cell>
          <cell r="H53">
            <v>32.0946028331485</v>
          </cell>
          <cell r="I53">
            <v>25.840989810678614</v>
          </cell>
          <cell r="J53">
            <v>36.384141565389442</v>
          </cell>
          <cell r="K53">
            <v>35.446310691194753</v>
          </cell>
          <cell r="L53">
            <v>32.379627033520364</v>
          </cell>
          <cell r="M53">
            <v>30.085654012078258</v>
          </cell>
          <cell r="N53">
            <v>55.068656226267933</v>
          </cell>
          <cell r="O53">
            <v>59.765233573507658</v>
          </cell>
          <cell r="P53">
            <v>42.159840495655132</v>
          </cell>
          <cell r="Q53">
            <v>26.31738396510378</v>
          </cell>
          <cell r="R53">
            <v>43.246308125068005</v>
          </cell>
          <cell r="S53">
            <v>30.126860492583951</v>
          </cell>
          <cell r="T53">
            <v>31.687127919749003</v>
          </cell>
          <cell r="U53">
            <v>22.450532593303389</v>
          </cell>
          <cell r="V53">
            <v>34.79294504904302</v>
          </cell>
        </row>
        <row r="54">
          <cell r="A54">
            <v>2020</v>
          </cell>
          <cell r="B54">
            <v>20.033786110488816</v>
          </cell>
          <cell r="C54">
            <v>24.31318408207494</v>
          </cell>
          <cell r="D54">
            <v>26.467502662102874</v>
          </cell>
          <cell r="E54">
            <v>25.147949955501883</v>
          </cell>
          <cell r="F54">
            <v>45.422059725184404</v>
          </cell>
          <cell r="G54">
            <v>54.385716116821527</v>
          </cell>
          <cell r="H54">
            <v>33.887858062104009</v>
          </cell>
          <cell r="I54">
            <v>27.882126435335064</v>
          </cell>
          <cell r="J54">
            <v>36.735331665702681</v>
          </cell>
          <cell r="K54">
            <v>35.769057024000105</v>
          </cell>
          <cell r="L54">
            <v>32.484158534367516</v>
          </cell>
          <cell r="M54">
            <v>30.817150785153736</v>
          </cell>
          <cell r="N54">
            <v>55.307595795882271</v>
          </cell>
          <cell r="O54">
            <v>62.919692561515262</v>
          </cell>
          <cell r="P54">
            <v>42.428747450369336</v>
          </cell>
          <cell r="Q54">
            <v>26.054211312974971</v>
          </cell>
          <cell r="R54">
            <v>43.442339252545494</v>
          </cell>
          <cell r="S54">
            <v>30.185440122144051</v>
          </cell>
          <cell r="T54">
            <v>31.925872631385605</v>
          </cell>
          <cell r="U54">
            <v>22.978175119112972</v>
          </cell>
          <cell r="V54">
            <v>35.403006947714381</v>
          </cell>
        </row>
        <row r="55">
          <cell r="A55">
            <v>2021</v>
          </cell>
          <cell r="B55">
            <v>19.896467506026902</v>
          </cell>
          <cell r="C55">
            <v>23.824199999130954</v>
          </cell>
          <cell r="D55">
            <v>25.895240757220051</v>
          </cell>
          <cell r="E55">
            <v>26.822451262523742</v>
          </cell>
          <cell r="F55">
            <v>64.30398902839849</v>
          </cell>
          <cell r="G55">
            <v>54.373457412321088</v>
          </cell>
          <cell r="H55">
            <v>36.370241403224171</v>
          </cell>
          <cell r="I55">
            <v>31.076991393142194</v>
          </cell>
          <cell r="J55">
            <v>35.811450623475899</v>
          </cell>
          <cell r="K55">
            <v>34.795092282748904</v>
          </cell>
          <cell r="L55">
            <v>31.915063043449507</v>
          </cell>
          <cell r="M55">
            <v>30.659449275172879</v>
          </cell>
          <cell r="N55">
            <v>55.44473880910575</v>
          </cell>
          <cell r="O55">
            <v>64.442342382691194</v>
          </cell>
          <cell r="P55">
            <v>40.707419631698706</v>
          </cell>
          <cell r="Q55">
            <v>24.536426047125808</v>
          </cell>
          <cell r="R55">
            <v>41.864245969097716</v>
          </cell>
          <cell r="S55">
            <v>28.525476801843197</v>
          </cell>
          <cell r="T55">
            <v>31.584568284223479</v>
          </cell>
          <cell r="U55">
            <v>22.675247904980044</v>
          </cell>
          <cell r="V55">
            <v>35.10096785567378</v>
          </cell>
        </row>
        <row r="56">
          <cell r="A56">
            <v>2022</v>
          </cell>
          <cell r="B56">
            <v>19.780458007859121</v>
          </cell>
          <cell r="C56">
            <v>24.10281959958488</v>
          </cell>
          <cell r="D56">
            <v>26.046498811561449</v>
          </cell>
          <cell r="E56">
            <v>25.171859015917732</v>
          </cell>
          <cell r="F56">
            <v>58.983263726742386</v>
          </cell>
          <cell r="G56">
            <v>54.857142549622459</v>
          </cell>
          <cell r="H56">
            <v>35.630540044485564</v>
          </cell>
          <cell r="I56">
            <v>29.930555660810914</v>
          </cell>
          <cell r="J56">
            <v>36.017846677752189</v>
          </cell>
          <cell r="K56">
            <v>34.981313542922031</v>
          </cell>
          <cell r="L56">
            <v>31.898557904744052</v>
          </cell>
          <cell r="M56">
            <v>30.444073320424607</v>
          </cell>
          <cell r="N56">
            <v>54.936062433153509</v>
          </cell>
          <cell r="O56">
            <v>63.592181434457231</v>
          </cell>
          <cell r="P56">
            <v>41.423801182654337</v>
          </cell>
          <cell r="Q56">
            <v>24.400650350825995</v>
          </cell>
          <cell r="R56">
            <v>42.400798054376438</v>
          </cell>
          <cell r="S56">
            <v>29.292361773492082</v>
          </cell>
          <cell r="T56">
            <v>32.237746162812009</v>
          </cell>
          <cell r="U56">
            <v>22.959602238260807</v>
          </cell>
          <cell r="V56">
            <v>35.1072263189129</v>
          </cell>
        </row>
        <row r="57">
          <cell r="A57">
            <v>2023</v>
          </cell>
          <cell r="B57">
            <v>19.965986288998611</v>
          </cell>
          <cell r="C57">
            <v>22.752778826005457</v>
          </cell>
          <cell r="D57">
            <v>25.29537641189766</v>
          </cell>
          <cell r="E57">
            <v>25.946625028177454</v>
          </cell>
          <cell r="F57">
            <v>67.932478731402625</v>
          </cell>
          <cell r="G57">
            <v>53.12283502714714</v>
          </cell>
          <cell r="H57">
            <v>36.234286518842744</v>
          </cell>
          <cell r="I57">
            <v>31.178917051276191</v>
          </cell>
          <cell r="J57">
            <v>34.411676648870973</v>
          </cell>
          <cell r="K57">
            <v>33.37586338364256</v>
          </cell>
          <cell r="L57">
            <v>31.032499227630822</v>
          </cell>
          <cell r="M57">
            <v>30.257950573278219</v>
          </cell>
          <cell r="N57">
            <v>54.450120414766815</v>
          </cell>
          <cell r="O57">
            <v>62.702246227979678</v>
          </cell>
          <cell r="P57">
            <v>38.33184744552161</v>
          </cell>
          <cell r="Q57">
            <v>23.384051472040966</v>
          </cell>
          <cell r="R57">
            <v>39.526244191186954</v>
          </cell>
          <cell r="S57">
            <v>26.997561704000699</v>
          </cell>
          <cell r="T57">
            <v>30.64780090705413</v>
          </cell>
          <cell r="U57">
            <v>21.662450985955836</v>
          </cell>
          <cell r="V57">
            <v>33.929652104995448</v>
          </cell>
        </row>
        <row r="75">
          <cell r="A75">
            <v>2019</v>
          </cell>
          <cell r="B75">
            <v>28.456610366919044</v>
          </cell>
          <cell r="C75">
            <v>37.345364575753166</v>
          </cell>
          <cell r="D75">
            <v>42.464472700074793</v>
          </cell>
          <cell r="E75">
            <v>31.661407899031662</v>
          </cell>
          <cell r="F75">
            <v>37.66419189034837</v>
          </cell>
          <cell r="G75">
            <v>33.254645602566427</v>
          </cell>
          <cell r="H75">
            <v>35.661424090548856</v>
          </cell>
          <cell r="I75">
            <v>37.067822088602</v>
          </cell>
          <cell r="J75">
            <v>36.550664852766928</v>
          </cell>
          <cell r="K75">
            <v>36.80831231754113</v>
          </cell>
          <cell r="L75">
            <v>40.064796079486307</v>
          </cell>
          <cell r="M75">
            <v>39.643751106166718</v>
          </cell>
          <cell r="N75">
            <v>40.492170022371369</v>
          </cell>
          <cell r="O75">
            <v>26.092595725483562</v>
          </cell>
          <cell r="P75">
            <v>35.170671221018644</v>
          </cell>
          <cell r="Q75">
            <v>37.463748357831591</v>
          </cell>
          <cell r="R75">
            <v>36.668769147594162</v>
          </cell>
          <cell r="S75">
            <v>30.364668444138644</v>
          </cell>
          <cell r="T75">
            <v>20.935374149659864</v>
          </cell>
          <cell r="U75">
            <v>33.444880007648912</v>
          </cell>
          <cell r="V75">
            <v>36.607747640473562</v>
          </cell>
        </row>
        <row r="76">
          <cell r="A76">
            <v>2020</v>
          </cell>
          <cell r="B76">
            <v>29.292000525417052</v>
          </cell>
          <cell r="C76">
            <v>35.660887545729281</v>
          </cell>
          <cell r="D76">
            <v>41.053628389154703</v>
          </cell>
          <cell r="E76">
            <v>30.723033443240698</v>
          </cell>
          <cell r="F76">
            <v>36.318096430807771</v>
          </cell>
          <cell r="G76">
            <v>32.067829191267336</v>
          </cell>
          <cell r="H76">
            <v>34.66798078107675</v>
          </cell>
          <cell r="I76">
            <v>36.123601983166147</v>
          </cell>
          <cell r="J76">
            <v>36.252309502794937</v>
          </cell>
          <cell r="K76">
            <v>36.560343455222203</v>
          </cell>
          <cell r="L76">
            <v>41.719817012530662</v>
          </cell>
          <cell r="M76">
            <v>39.557739557739559</v>
          </cell>
          <cell r="N76">
            <v>38.291873963515755</v>
          </cell>
          <cell r="O76">
            <v>26.785714285714285</v>
          </cell>
          <cell r="P76">
            <v>33.827759573776234</v>
          </cell>
          <cell r="Q76">
            <v>36.958928801338999</v>
          </cell>
          <cell r="R76">
            <v>35.770819155580831</v>
          </cell>
          <cell r="S76">
            <v>29.970084307859668</v>
          </cell>
          <cell r="T76">
            <v>21.006071118820469</v>
          </cell>
          <cell r="U76">
            <v>33.192892471148561</v>
          </cell>
          <cell r="V76">
            <v>36.238265679484513</v>
          </cell>
        </row>
        <row r="77">
          <cell r="A77">
            <v>2021</v>
          </cell>
          <cell r="B77">
            <v>27.783052456681702</v>
          </cell>
          <cell r="C77">
            <v>37.24982001439885</v>
          </cell>
          <cell r="D77">
            <v>41.302068439614906</v>
          </cell>
          <cell r="E77">
            <v>31.605105613916184</v>
          </cell>
          <cell r="F77">
            <v>34.575516148376593</v>
          </cell>
          <cell r="G77">
            <v>30.524628128618509</v>
          </cell>
          <cell r="H77">
            <v>33.910114840989394</v>
          </cell>
          <cell r="I77">
            <v>35.91483675873345</v>
          </cell>
          <cell r="J77">
            <v>35.567219372539668</v>
          </cell>
          <cell r="K77">
            <v>35.964612620032568</v>
          </cell>
          <cell r="L77">
            <v>40.353953884724156</v>
          </cell>
          <cell r="M77">
            <v>39.662452623814005</v>
          </cell>
          <cell r="N77">
            <v>37.347635299853735</v>
          </cell>
          <cell r="O77">
            <v>24.515249973797296</v>
          </cell>
          <cell r="P77">
            <v>33.491076257436454</v>
          </cell>
          <cell r="Q77">
            <v>37.276455315328434</v>
          </cell>
          <cell r="R77">
            <v>35.140154322333146</v>
          </cell>
          <cell r="S77">
            <v>30.46875</v>
          </cell>
          <cell r="T77">
            <v>21.681632653061225</v>
          </cell>
          <cell r="U77">
            <v>30.485531328523951</v>
          </cell>
          <cell r="V77">
            <v>35.605393633288543</v>
          </cell>
        </row>
        <row r="78">
          <cell r="A78">
            <v>2022</v>
          </cell>
          <cell r="B78">
            <v>31.568792957916315</v>
          </cell>
          <cell r="C78">
            <v>36.534698178533795</v>
          </cell>
          <cell r="D78">
            <v>41.564598972738047</v>
          </cell>
          <cell r="E78">
            <v>33.424408014571952</v>
          </cell>
          <cell r="F78">
            <v>33.583765112262519</v>
          </cell>
          <cell r="G78">
            <v>33.395559326827886</v>
          </cell>
          <cell r="H78">
            <v>35.304665412582644</v>
          </cell>
          <cell r="I78">
            <v>36.519766688269605</v>
          </cell>
          <cell r="J78">
            <v>36.3375412684236</v>
          </cell>
          <cell r="K78">
            <v>36.588329752837275</v>
          </cell>
          <cell r="L78">
            <v>40.635162601626021</v>
          </cell>
          <cell r="M78">
            <v>40.263084168256469</v>
          </cell>
          <cell r="N78">
            <v>40.366132723112131</v>
          </cell>
          <cell r="O78">
            <v>25.303861736499307</v>
          </cell>
          <cell r="P78">
            <v>34.385312572623747</v>
          </cell>
          <cell r="Q78">
            <v>37.655025488853383</v>
          </cell>
          <cell r="R78">
            <v>36.023752713442533</v>
          </cell>
          <cell r="S78">
            <v>30.646660470057096</v>
          </cell>
          <cell r="T78">
            <v>22.545513654096226</v>
          </cell>
          <cell r="U78">
            <v>31.524736415247361</v>
          </cell>
          <cell r="V78">
            <v>36.357559576782364</v>
          </cell>
        </row>
        <row r="79">
          <cell r="A79">
            <v>2023</v>
          </cell>
          <cell r="B79">
            <v>31.460674157303369</v>
          </cell>
          <cell r="C79">
            <v>37.520488749813744</v>
          </cell>
          <cell r="D79">
            <v>40.452511188463454</v>
          </cell>
          <cell r="E79">
            <v>30.441915308110325</v>
          </cell>
          <cell r="F79">
            <v>29.595885378398236</v>
          </cell>
          <cell r="G79">
            <v>35.124123279299205</v>
          </cell>
          <cell r="H79">
            <v>34.819343242457833</v>
          </cell>
          <cell r="I79">
            <v>34.640478223740395</v>
          </cell>
          <cell r="J79">
            <v>36.224866084014664</v>
          </cell>
          <cell r="K79">
            <v>36.317338770800021</v>
          </cell>
          <cell r="L79">
            <v>40.502500720102645</v>
          </cell>
          <cell r="M79">
            <v>40.059109084344122</v>
          </cell>
          <cell r="N79">
            <v>39.882121807465623</v>
          </cell>
          <cell r="O79">
            <v>23.773954255099937</v>
          </cell>
          <cell r="P79">
            <v>33.728111771645345</v>
          </cell>
          <cell r="Q79">
            <v>38.04709289851963</v>
          </cell>
          <cell r="R79">
            <v>35.545936839086636</v>
          </cell>
          <cell r="S79">
            <v>31.235122983337742</v>
          </cell>
          <cell r="T79">
            <v>20.209635895549834</v>
          </cell>
          <cell r="U79">
            <v>32.903865213082263</v>
          </cell>
          <cell r="V79">
            <v>36.04004582357922</v>
          </cell>
        </row>
      </sheetData>
      <sheetData sheetId="80">
        <row r="4">
          <cell r="A4" t="str">
            <v>Fraunhofer-Gesellschaft</v>
          </cell>
          <cell r="B4">
            <v>1</v>
          </cell>
          <cell r="C4">
            <v>1</v>
          </cell>
          <cell r="D4">
            <v>9</v>
          </cell>
          <cell r="E4">
            <v>2</v>
          </cell>
          <cell r="F4">
            <v>2</v>
          </cell>
          <cell r="G4">
            <v>4</v>
          </cell>
          <cell r="H4">
            <v>19</v>
          </cell>
          <cell r="I4">
            <v>15</v>
          </cell>
          <cell r="J4">
            <v>61</v>
          </cell>
          <cell r="K4">
            <v>57</v>
          </cell>
          <cell r="L4">
            <v>13</v>
          </cell>
          <cell r="M4">
            <v>10</v>
          </cell>
          <cell r="N4">
            <v>3</v>
          </cell>
          <cell r="O4">
            <v>1</v>
          </cell>
          <cell r="P4">
            <v>6</v>
          </cell>
          <cell r="Q4">
            <v>3</v>
          </cell>
          <cell r="R4">
            <v>15</v>
          </cell>
          <cell r="S4">
            <v>3</v>
          </cell>
          <cell r="T4">
            <v>1</v>
          </cell>
          <cell r="U4">
            <v>2</v>
          </cell>
          <cell r="V4">
            <v>76</v>
          </cell>
        </row>
        <row r="5">
          <cell r="A5" t="str">
            <v>Leibniz-Gemeinschaft</v>
          </cell>
          <cell r="B5">
            <v>9</v>
          </cell>
          <cell r="C5">
            <v>4</v>
          </cell>
          <cell r="D5">
            <v>8</v>
          </cell>
          <cell r="E5">
            <v>5</v>
          </cell>
          <cell r="F5">
            <v>3</v>
          </cell>
          <cell r="G5">
            <v>15</v>
          </cell>
          <cell r="H5">
            <v>44</v>
          </cell>
          <cell r="I5">
            <v>29</v>
          </cell>
          <cell r="J5">
            <v>69</v>
          </cell>
          <cell r="K5">
            <v>54</v>
          </cell>
          <cell r="L5">
            <v>7</v>
          </cell>
          <cell r="M5">
            <v>8</v>
          </cell>
          <cell r="N5">
            <v>4</v>
          </cell>
          <cell r="O5">
            <v>4</v>
          </cell>
          <cell r="P5">
            <v>5</v>
          </cell>
          <cell r="Q5">
            <v>6</v>
          </cell>
          <cell r="R5">
            <v>9</v>
          </cell>
          <cell r="S5">
            <v>5</v>
          </cell>
          <cell r="T5">
            <v>2</v>
          </cell>
          <cell r="U5">
            <v>4</v>
          </cell>
          <cell r="V5">
            <v>98</v>
          </cell>
        </row>
        <row r="6">
          <cell r="A6" t="str">
            <v>Max-Planck-Gesellschaft</v>
          </cell>
          <cell r="B6">
            <v>3</v>
          </cell>
          <cell r="C6">
            <v>1</v>
          </cell>
          <cell r="D6">
            <v>6</v>
          </cell>
          <cell r="E6">
            <v>3</v>
          </cell>
          <cell r="F6">
            <v>3</v>
          </cell>
          <cell r="G6">
            <v>6</v>
          </cell>
          <cell r="H6">
            <v>22</v>
          </cell>
          <cell r="I6">
            <v>16</v>
          </cell>
          <cell r="J6">
            <v>65</v>
          </cell>
          <cell r="K6">
            <v>59</v>
          </cell>
          <cell r="L6">
            <v>12</v>
          </cell>
          <cell r="M6">
            <v>12</v>
          </cell>
          <cell r="N6">
            <v>1</v>
          </cell>
          <cell r="O6">
            <v>3</v>
          </cell>
          <cell r="P6">
            <v>8</v>
          </cell>
          <cell r="Q6">
            <v>4</v>
          </cell>
          <cell r="R6">
            <v>14</v>
          </cell>
          <cell r="S6">
            <v>2</v>
          </cell>
          <cell r="T6">
            <v>2</v>
          </cell>
          <cell r="U6">
            <v>1</v>
          </cell>
          <cell r="V6">
            <v>81</v>
          </cell>
        </row>
        <row r="7">
          <cell r="A7" t="str">
            <v>Helmholtz-Gemeinschaft</v>
          </cell>
          <cell r="B7">
            <v>1</v>
          </cell>
          <cell r="C7">
            <v>0</v>
          </cell>
          <cell r="D7">
            <v>2</v>
          </cell>
          <cell r="E7">
            <v>0</v>
          </cell>
          <cell r="F7">
            <v>0</v>
          </cell>
          <cell r="G7">
            <v>2</v>
          </cell>
          <cell r="H7">
            <v>5</v>
          </cell>
          <cell r="I7">
            <v>3</v>
          </cell>
          <cell r="J7">
            <v>15</v>
          </cell>
          <cell r="K7">
            <v>13</v>
          </cell>
          <cell r="L7">
            <v>2</v>
          </cell>
          <cell r="M7">
            <v>1</v>
          </cell>
          <cell r="N7">
            <v>1</v>
          </cell>
          <cell r="O7">
            <v>1</v>
          </cell>
          <cell r="P7">
            <v>1</v>
          </cell>
          <cell r="Q7">
            <v>1</v>
          </cell>
          <cell r="R7">
            <v>3</v>
          </cell>
          <cell r="S7">
            <v>0</v>
          </cell>
          <cell r="T7">
            <v>1</v>
          </cell>
          <cell r="U7">
            <v>2</v>
          </cell>
          <cell r="V7">
            <v>18</v>
          </cell>
        </row>
        <row r="8">
          <cell r="A8" t="str">
            <v>Bundeseinrichtungen mit FuE-Aufgaben</v>
          </cell>
          <cell r="B8">
            <v>1</v>
          </cell>
          <cell r="C8">
            <v>1</v>
          </cell>
          <cell r="D8">
            <v>2</v>
          </cell>
          <cell r="E8">
            <v>2</v>
          </cell>
          <cell r="F8">
            <v>0</v>
          </cell>
          <cell r="G8">
            <v>5</v>
          </cell>
          <cell r="H8">
            <v>11</v>
          </cell>
          <cell r="I8">
            <v>6</v>
          </cell>
          <cell r="J8">
            <v>37</v>
          </cell>
          <cell r="K8">
            <v>32</v>
          </cell>
          <cell r="L8">
            <v>2</v>
          </cell>
          <cell r="M8">
            <v>5</v>
          </cell>
          <cell r="N8">
            <v>0</v>
          </cell>
          <cell r="O8">
            <v>1</v>
          </cell>
          <cell r="P8">
            <v>4</v>
          </cell>
          <cell r="Q8">
            <v>6</v>
          </cell>
          <cell r="R8">
            <v>10</v>
          </cell>
          <cell r="S8">
            <v>2</v>
          </cell>
          <cell r="T8">
            <v>0</v>
          </cell>
          <cell r="U8">
            <v>2</v>
          </cell>
          <cell r="V8">
            <v>43</v>
          </cell>
        </row>
        <row r="9">
          <cell r="A9" t="str">
            <v>Landeseinrichtungen mit FuE-Aufgaben</v>
          </cell>
          <cell r="B9">
            <v>2</v>
          </cell>
          <cell r="C9">
            <v>1</v>
          </cell>
          <cell r="D9">
            <v>7</v>
          </cell>
          <cell r="E9">
            <v>3</v>
          </cell>
          <cell r="F9">
            <v>4</v>
          </cell>
          <cell r="G9">
            <v>3</v>
          </cell>
          <cell r="H9">
            <v>20</v>
          </cell>
          <cell r="I9">
            <v>17</v>
          </cell>
          <cell r="J9">
            <v>121</v>
          </cell>
          <cell r="K9">
            <v>118</v>
          </cell>
          <cell r="L9">
            <v>18</v>
          </cell>
          <cell r="M9">
            <v>25</v>
          </cell>
          <cell r="N9">
            <v>6</v>
          </cell>
          <cell r="O9">
            <v>5</v>
          </cell>
          <cell r="P9">
            <v>14</v>
          </cell>
          <cell r="Q9">
            <v>15</v>
          </cell>
          <cell r="R9">
            <v>16</v>
          </cell>
          <cell r="S9">
            <v>13</v>
          </cell>
          <cell r="T9">
            <v>2</v>
          </cell>
          <cell r="U9">
            <v>4</v>
          </cell>
          <cell r="V9">
            <v>138</v>
          </cell>
        </row>
        <row r="10">
          <cell r="A10" t="str">
            <v>insg</v>
          </cell>
          <cell r="B10">
            <v>17</v>
          </cell>
          <cell r="C10">
            <v>8</v>
          </cell>
          <cell r="D10">
            <v>34</v>
          </cell>
          <cell r="E10">
            <v>15</v>
          </cell>
          <cell r="F10">
            <v>12</v>
          </cell>
          <cell r="G10">
            <v>35</v>
          </cell>
          <cell r="H10">
            <v>121</v>
          </cell>
          <cell r="I10">
            <v>86</v>
          </cell>
          <cell r="J10">
            <v>368</v>
          </cell>
          <cell r="K10">
            <v>333</v>
          </cell>
          <cell r="L10">
            <v>54</v>
          </cell>
          <cell r="M10">
            <v>61</v>
          </cell>
          <cell r="N10">
            <v>15</v>
          </cell>
          <cell r="O10">
            <v>15</v>
          </cell>
          <cell r="P10">
            <v>38</v>
          </cell>
          <cell r="Q10">
            <v>35</v>
          </cell>
          <cell r="R10">
            <v>67</v>
          </cell>
          <cell r="S10">
            <v>25</v>
          </cell>
          <cell r="T10">
            <v>8</v>
          </cell>
          <cell r="U10">
            <v>15</v>
          </cell>
          <cell r="V10">
            <v>454</v>
          </cell>
        </row>
        <row r="13">
          <cell r="A13" t="str">
            <v>Universitäten</v>
          </cell>
          <cell r="B13">
            <v>3</v>
          </cell>
          <cell r="C13">
            <v>2</v>
          </cell>
          <cell r="D13">
            <v>6</v>
          </cell>
          <cell r="E13">
            <v>2</v>
          </cell>
          <cell r="F13">
            <v>4</v>
          </cell>
          <cell r="G13">
            <v>9</v>
          </cell>
          <cell r="H13">
            <v>26</v>
          </cell>
          <cell r="I13">
            <v>17</v>
          </cell>
          <cell r="J13">
            <v>104</v>
          </cell>
          <cell r="K13">
            <v>95</v>
          </cell>
          <cell r="L13">
            <v>17</v>
          </cell>
          <cell r="M13">
            <v>14</v>
          </cell>
          <cell r="N13">
            <v>2</v>
          </cell>
          <cell r="O13">
            <v>6</v>
          </cell>
          <cell r="P13">
            <v>12</v>
          </cell>
          <cell r="Q13">
            <v>13</v>
          </cell>
          <cell r="R13">
            <v>19</v>
          </cell>
          <cell r="S13">
            <v>8</v>
          </cell>
          <cell r="T13">
            <v>1</v>
          </cell>
          <cell r="U13">
            <v>3</v>
          </cell>
          <cell r="V13">
            <v>121</v>
          </cell>
        </row>
        <row r="14">
          <cell r="A14" t="str">
            <v>Fachhochschulen/HAW</v>
          </cell>
          <cell r="B14">
            <v>11</v>
          </cell>
          <cell r="C14">
            <v>3</v>
          </cell>
          <cell r="D14">
            <v>7</v>
          </cell>
          <cell r="E14">
            <v>4</v>
          </cell>
          <cell r="F14">
            <v>6</v>
          </cell>
          <cell r="G14">
            <v>23</v>
          </cell>
          <cell r="H14">
            <v>54</v>
          </cell>
          <cell r="I14">
            <v>31</v>
          </cell>
          <cell r="J14">
            <v>172</v>
          </cell>
          <cell r="K14">
            <v>149</v>
          </cell>
          <cell r="L14">
            <v>35</v>
          </cell>
          <cell r="M14">
            <v>25</v>
          </cell>
          <cell r="N14">
            <v>3</v>
          </cell>
          <cell r="O14">
            <v>7</v>
          </cell>
          <cell r="P14">
            <v>16</v>
          </cell>
          <cell r="Q14">
            <v>14</v>
          </cell>
          <cell r="R14">
            <v>33</v>
          </cell>
          <cell r="S14">
            <v>7</v>
          </cell>
          <cell r="T14">
            <v>2</v>
          </cell>
          <cell r="U14">
            <v>7</v>
          </cell>
          <cell r="V14">
            <v>203</v>
          </cell>
        </row>
        <row r="15">
          <cell r="A15" t="str">
            <v>Künstlerische Hochschulen</v>
          </cell>
          <cell r="B15">
            <v>1</v>
          </cell>
          <cell r="C15">
            <v>1</v>
          </cell>
          <cell r="D15">
            <v>6</v>
          </cell>
          <cell r="E15">
            <v>0</v>
          </cell>
          <cell r="F15">
            <v>1</v>
          </cell>
          <cell r="G15">
            <v>5</v>
          </cell>
          <cell r="H15">
            <v>14</v>
          </cell>
          <cell r="I15">
            <v>9</v>
          </cell>
          <cell r="J15">
            <v>48</v>
          </cell>
          <cell r="K15">
            <v>43</v>
          </cell>
          <cell r="L15">
            <v>12</v>
          </cell>
          <cell r="M15">
            <v>8</v>
          </cell>
          <cell r="N15">
            <v>1</v>
          </cell>
          <cell r="O15">
            <v>2</v>
          </cell>
          <cell r="P15">
            <v>2</v>
          </cell>
          <cell r="Q15">
            <v>4</v>
          </cell>
          <cell r="R15">
            <v>10</v>
          </cell>
          <cell r="S15">
            <v>0</v>
          </cell>
          <cell r="T15">
            <v>2</v>
          </cell>
          <cell r="U15">
            <v>2</v>
          </cell>
          <cell r="V15">
            <v>57</v>
          </cell>
        </row>
        <row r="16">
          <cell r="A16" t="str">
            <v>Verwaltungshochschulen</v>
          </cell>
          <cell r="B16">
            <v>2</v>
          </cell>
          <cell r="C16">
            <v>1</v>
          </cell>
          <cell r="D16">
            <v>2</v>
          </cell>
          <cell r="E16">
            <v>1</v>
          </cell>
          <cell r="F16">
            <v>1</v>
          </cell>
          <cell r="G16">
            <v>0</v>
          </cell>
          <cell r="H16">
            <v>7</v>
          </cell>
          <cell r="I16">
            <v>7</v>
          </cell>
          <cell r="J16">
            <v>27</v>
          </cell>
          <cell r="K16">
            <v>27</v>
          </cell>
          <cell r="L16">
            <v>6</v>
          </cell>
          <cell r="M16">
            <v>1</v>
          </cell>
          <cell r="N16">
            <v>1</v>
          </cell>
          <cell r="O16">
            <v>2</v>
          </cell>
          <cell r="P16">
            <v>2</v>
          </cell>
          <cell r="Q16">
            <v>5</v>
          </cell>
          <cell r="R16">
            <v>4</v>
          </cell>
          <cell r="S16">
            <v>4</v>
          </cell>
          <cell r="T16">
            <v>1</v>
          </cell>
          <cell r="U16">
            <v>1</v>
          </cell>
          <cell r="V16">
            <v>34</v>
          </cell>
        </row>
        <row r="17">
          <cell r="A17" t="str">
            <v>Hochschulen eigenen Typs</v>
          </cell>
          <cell r="B17">
            <v>0</v>
          </cell>
          <cell r="C17">
            <v>0</v>
          </cell>
          <cell r="D17">
            <v>0</v>
          </cell>
          <cell r="E17">
            <v>0</v>
          </cell>
          <cell r="F17">
            <v>2</v>
          </cell>
          <cell r="G17">
            <v>0</v>
          </cell>
          <cell r="H17">
            <v>2</v>
          </cell>
          <cell r="I17">
            <v>2</v>
          </cell>
          <cell r="J17">
            <v>5</v>
          </cell>
          <cell r="K17">
            <v>5</v>
          </cell>
          <cell r="L17">
            <v>1</v>
          </cell>
          <cell r="M17">
            <v>0</v>
          </cell>
          <cell r="N17">
            <v>0</v>
          </cell>
          <cell r="O17">
            <v>2</v>
          </cell>
          <cell r="P17">
            <v>1</v>
          </cell>
          <cell r="Q17">
            <v>0</v>
          </cell>
          <cell r="R17">
            <v>0</v>
          </cell>
          <cell r="S17">
            <v>1</v>
          </cell>
          <cell r="T17">
            <v>0</v>
          </cell>
          <cell r="U17">
            <v>0</v>
          </cell>
          <cell r="V17">
            <v>7</v>
          </cell>
        </row>
        <row r="18">
          <cell r="A18" t="str">
            <v>insg</v>
          </cell>
          <cell r="B18">
            <v>17</v>
          </cell>
          <cell r="C18">
            <v>7</v>
          </cell>
          <cell r="D18">
            <v>21</v>
          </cell>
          <cell r="E18">
            <v>7</v>
          </cell>
          <cell r="F18">
            <v>14</v>
          </cell>
          <cell r="G18">
            <v>37</v>
          </cell>
          <cell r="H18">
            <v>103</v>
          </cell>
          <cell r="I18">
            <v>66</v>
          </cell>
          <cell r="J18">
            <v>356</v>
          </cell>
          <cell r="K18">
            <v>319</v>
          </cell>
          <cell r="L18">
            <v>71</v>
          </cell>
          <cell r="M18">
            <v>48</v>
          </cell>
          <cell r="N18">
            <v>7</v>
          </cell>
          <cell r="O18">
            <v>19</v>
          </cell>
          <cell r="P18">
            <v>33</v>
          </cell>
          <cell r="Q18">
            <v>36</v>
          </cell>
          <cell r="R18">
            <v>66</v>
          </cell>
          <cell r="S18">
            <v>20</v>
          </cell>
          <cell r="T18">
            <v>6</v>
          </cell>
          <cell r="U18">
            <v>13</v>
          </cell>
          <cell r="V18">
            <v>422</v>
          </cell>
        </row>
        <row r="22">
          <cell r="A22" t="str">
            <v>Fraunhofer-Gesellschaft</v>
          </cell>
          <cell r="B22">
            <v>0.38793009809976314</v>
          </cell>
          <cell r="C22">
            <v>0.61359668903226605</v>
          </cell>
          <cell r="D22">
            <v>2.2007887137685986</v>
          </cell>
          <cell r="E22">
            <v>0.91633999145971123</v>
          </cell>
          <cell r="F22">
            <v>0.94098428838533676</v>
          </cell>
          <cell r="G22">
            <v>1.060124426803974</v>
          </cell>
          <cell r="H22">
            <v>1.160083315962612</v>
          </cell>
          <cell r="I22">
            <v>1.1900047219387366</v>
          </cell>
          <cell r="J22">
            <v>0.84802303864504935</v>
          </cell>
          <cell r="K22">
            <v>0.83628151912034465</v>
          </cell>
          <cell r="L22">
            <v>1.1485043513737747</v>
          </cell>
          <cell r="M22">
            <v>0.74620339176304873</v>
          </cell>
          <cell r="N22">
            <v>4.3549644417153326</v>
          </cell>
          <cell r="O22">
            <v>0.5258270470709856</v>
          </cell>
          <cell r="P22">
            <v>0.93648391495227679</v>
          </cell>
          <cell r="Q22">
            <v>0.3679167291614111</v>
          </cell>
          <cell r="R22">
            <v>0.8257997457637849</v>
          </cell>
          <cell r="S22">
            <v>0.71961514981787744</v>
          </cell>
          <cell r="T22">
            <v>1.0064959246980008</v>
          </cell>
          <cell r="U22">
            <v>0.67558985750458722</v>
          </cell>
          <cell r="V22">
            <v>0.89901463264606019</v>
          </cell>
        </row>
        <row r="23">
          <cell r="A23" t="str">
            <v>Leibniz-Gemeinschaft</v>
          </cell>
          <cell r="B23">
            <v>3.4913708828978685</v>
          </cell>
          <cell r="C23">
            <v>2.4543867561290642</v>
          </cell>
          <cell r="D23">
            <v>1.9562566344609766</v>
          </cell>
          <cell r="E23">
            <v>2.2908499786492782</v>
          </cell>
          <cell r="F23">
            <v>1.4114764325780051</v>
          </cell>
          <cell r="G23">
            <v>3.9754666005149026</v>
          </cell>
          <cell r="H23">
            <v>2.6865087317028915</v>
          </cell>
          <cell r="I23">
            <v>2.3006757957482242</v>
          </cell>
          <cell r="J23">
            <v>0.95923917486079358</v>
          </cell>
          <cell r="K23">
            <v>0.792266702324537</v>
          </cell>
          <cell r="L23">
            <v>0.61842541997049405</v>
          </cell>
          <cell r="M23">
            <v>0.59696271341043894</v>
          </cell>
          <cell r="N23">
            <v>5.8066192556204443</v>
          </cell>
          <cell r="O23">
            <v>2.1033081882839424</v>
          </cell>
          <cell r="P23">
            <v>0.78040326246023062</v>
          </cell>
          <cell r="Q23">
            <v>0.73583345832282221</v>
          </cell>
          <cell r="R23">
            <v>0.49547984745827095</v>
          </cell>
          <cell r="S23">
            <v>1.1993585830297957</v>
          </cell>
          <cell r="T23">
            <v>2.0129918493960015</v>
          </cell>
          <cell r="U23">
            <v>1.3511797150091744</v>
          </cell>
          <cell r="V23">
            <v>1.1592557105172883</v>
          </cell>
        </row>
        <row r="24">
          <cell r="A24" t="str">
            <v>Max-Planck-Gesellschaft</v>
          </cell>
          <cell r="B24">
            <v>1.1637902942992895</v>
          </cell>
          <cell r="C24">
            <v>0.61359668903226605</v>
          </cell>
          <cell r="D24">
            <v>1.4671924758457324</v>
          </cell>
          <cell r="E24">
            <v>1.3745099871895667</v>
          </cell>
          <cell r="F24">
            <v>1.4114764325780051</v>
          </cell>
          <cell r="G24">
            <v>1.590186640205961</v>
          </cell>
          <cell r="H24">
            <v>1.3432543658514458</v>
          </cell>
          <cell r="I24">
            <v>1.2693383700679859</v>
          </cell>
          <cell r="J24">
            <v>0.90363110675292146</v>
          </cell>
          <cell r="K24">
            <v>0.86562473031754972</v>
          </cell>
          <cell r="L24">
            <v>1.0601578628065613</v>
          </cell>
          <cell r="M24">
            <v>0.89544407011565852</v>
          </cell>
          <cell r="N24">
            <v>1.4516548139051111</v>
          </cell>
          <cell r="O24">
            <v>1.5774811412129568</v>
          </cell>
          <cell r="P24">
            <v>1.2486452199363689</v>
          </cell>
          <cell r="Q24">
            <v>0.49055563888188142</v>
          </cell>
          <cell r="R24">
            <v>0.77074642937953253</v>
          </cell>
          <cell r="S24">
            <v>0.47974343321191826</v>
          </cell>
          <cell r="T24">
            <v>2.0129918493960015</v>
          </cell>
          <cell r="U24">
            <v>0.33779492875229361</v>
          </cell>
          <cell r="V24">
            <v>0.95816033216224838</v>
          </cell>
        </row>
        <row r="25">
          <cell r="A25" t="str">
            <v>Helmholtz-Gemeinschaft</v>
          </cell>
          <cell r="B25">
            <v>0.38793009809976314</v>
          </cell>
          <cell r="C25">
            <v>0</v>
          </cell>
          <cell r="D25">
            <v>0.48906415861524416</v>
          </cell>
          <cell r="E25">
            <v>0</v>
          </cell>
          <cell r="F25">
            <v>0</v>
          </cell>
          <cell r="G25">
            <v>0.530062213401987</v>
          </cell>
          <cell r="H25">
            <v>0.3052850831480558</v>
          </cell>
          <cell r="I25">
            <v>0.23800094438774735</v>
          </cell>
          <cell r="J25">
            <v>0.20853025540452036</v>
          </cell>
          <cell r="K25">
            <v>0.19073087278183298</v>
          </cell>
          <cell r="L25">
            <v>0.17669297713442689</v>
          </cell>
          <cell r="M25">
            <v>7.4620339176304867E-2</v>
          </cell>
          <cell r="N25">
            <v>1.4516548139051111</v>
          </cell>
          <cell r="O25">
            <v>0.5258270470709856</v>
          </cell>
          <cell r="P25">
            <v>0.15608065249204611</v>
          </cell>
          <cell r="Q25">
            <v>0.12263890972047035</v>
          </cell>
          <cell r="R25">
            <v>0.16515994915275697</v>
          </cell>
          <cell r="S25">
            <v>0</v>
          </cell>
          <cell r="T25">
            <v>1.0064959246980008</v>
          </cell>
          <cell r="U25">
            <v>0.67558985750458722</v>
          </cell>
          <cell r="V25">
            <v>0.21292451825827743</v>
          </cell>
        </row>
        <row r="26">
          <cell r="A26" t="str">
            <v>Bundeseinrichtungen mit FuE-Aufgaben</v>
          </cell>
          <cell r="B26">
            <v>0.38793009809976314</v>
          </cell>
          <cell r="C26">
            <v>0.61359668903226605</v>
          </cell>
          <cell r="D26">
            <v>0.48906415861524416</v>
          </cell>
          <cell r="E26">
            <v>0.91633999145971123</v>
          </cell>
          <cell r="F26">
            <v>0</v>
          </cell>
          <cell r="G26">
            <v>1.3251555335049674</v>
          </cell>
          <cell r="H26">
            <v>0.67162718292572288</v>
          </cell>
          <cell r="I26">
            <v>0.47600188877549471</v>
          </cell>
          <cell r="J26">
            <v>0.5143746299978168</v>
          </cell>
          <cell r="K26">
            <v>0.46949137915528122</v>
          </cell>
          <cell r="L26">
            <v>0.17669297713442689</v>
          </cell>
          <cell r="M26">
            <v>0.37310169588152436</v>
          </cell>
          <cell r="N26">
            <v>0</v>
          </cell>
          <cell r="O26">
            <v>0.5258270470709856</v>
          </cell>
          <cell r="P26">
            <v>0.62432260996818445</v>
          </cell>
          <cell r="Q26">
            <v>0.73583345832282221</v>
          </cell>
          <cell r="R26">
            <v>0.55053316384252327</v>
          </cell>
          <cell r="S26">
            <v>0.47974343321191826</v>
          </cell>
          <cell r="T26">
            <v>0</v>
          </cell>
          <cell r="U26">
            <v>0.67558985750458722</v>
          </cell>
          <cell r="V26">
            <v>0.50865301583921829</v>
          </cell>
        </row>
        <row r="27">
          <cell r="A27" t="str">
            <v>Landeseinrichtungen mit FuE-Aufgaben</v>
          </cell>
          <cell r="B27">
            <v>0.77586019619952629</v>
          </cell>
          <cell r="C27">
            <v>0.61359668903226605</v>
          </cell>
          <cell r="D27">
            <v>1.7117245551533546</v>
          </cell>
          <cell r="E27">
            <v>1.3745099871895667</v>
          </cell>
          <cell r="F27">
            <v>1.8819685767706735</v>
          </cell>
          <cell r="G27">
            <v>0.79509332010298051</v>
          </cell>
          <cell r="H27">
            <v>1.2211403325922232</v>
          </cell>
          <cell r="I27">
            <v>1.3486720181972349</v>
          </cell>
          <cell r="J27">
            <v>1.6821440602631308</v>
          </cell>
          <cell r="K27">
            <v>1.7312494606350994</v>
          </cell>
          <cell r="L27">
            <v>1.5902367942098419</v>
          </cell>
          <cell r="M27">
            <v>1.8655084794076218</v>
          </cell>
          <cell r="N27">
            <v>8.7099288834306652</v>
          </cell>
          <cell r="O27">
            <v>2.6291352353549278</v>
          </cell>
          <cell r="P27">
            <v>2.1851291348886459</v>
          </cell>
          <cell r="Q27">
            <v>1.8395836458070554</v>
          </cell>
          <cell r="R27">
            <v>0.88085306214803727</v>
          </cell>
          <cell r="S27">
            <v>3.1183323158774687</v>
          </cell>
          <cell r="T27">
            <v>2.0129918493960015</v>
          </cell>
          <cell r="U27">
            <v>1.3511797150091744</v>
          </cell>
          <cell r="V27">
            <v>1.6324213066467936</v>
          </cell>
        </row>
        <row r="28">
          <cell r="A28" t="str">
            <v>insg</v>
          </cell>
          <cell r="B28">
            <v>6.594811667695974</v>
          </cell>
          <cell r="C28">
            <v>4.9087735122581284</v>
          </cell>
          <cell r="D28">
            <v>8.3140906964591501</v>
          </cell>
          <cell r="E28">
            <v>6.8725499359478341</v>
          </cell>
          <cell r="F28">
            <v>5.6459057303120206</v>
          </cell>
          <cell r="G28">
            <v>9.2760887345347722</v>
          </cell>
          <cell r="H28">
            <v>7.3878990121829506</v>
          </cell>
          <cell r="I28">
            <v>6.8226937391154241</v>
          </cell>
          <cell r="J28">
            <v>5.1159422659242324</v>
          </cell>
          <cell r="K28">
            <v>4.8856446643346452</v>
          </cell>
          <cell r="L28">
            <v>4.7707103826295256</v>
          </cell>
          <cell r="M28">
            <v>4.5518406897545978</v>
          </cell>
          <cell r="N28">
            <v>21.774822208576666</v>
          </cell>
          <cell r="O28">
            <v>7.8874057060647838</v>
          </cell>
          <cell r="P28">
            <v>5.9310647946977531</v>
          </cell>
          <cell r="Q28">
            <v>4.2923618402164623</v>
          </cell>
          <cell r="R28">
            <v>3.688572197744906</v>
          </cell>
          <cell r="S28">
            <v>5.9967929151489781</v>
          </cell>
          <cell r="T28">
            <v>8.051967397584006</v>
          </cell>
          <cell r="U28">
            <v>5.0669239312844043</v>
          </cell>
          <cell r="V28">
            <v>5.3704295160698861</v>
          </cell>
        </row>
        <row r="31">
          <cell r="A31" t="str">
            <v>Universitäten</v>
          </cell>
          <cell r="B31">
            <v>1.1637902942992895</v>
          </cell>
          <cell r="C31">
            <v>1.2271933780645321</v>
          </cell>
          <cell r="D31">
            <v>1.4671924758457324</v>
          </cell>
          <cell r="E31">
            <v>0.91633999145971123</v>
          </cell>
          <cell r="F31">
            <v>1.8819685767706735</v>
          </cell>
          <cell r="G31">
            <v>2.3852799603089414</v>
          </cell>
          <cell r="H31">
            <v>1.5874824323698904</v>
          </cell>
          <cell r="I31">
            <v>1.3486720181972349</v>
          </cell>
          <cell r="J31">
            <v>1.4458097708046744</v>
          </cell>
          <cell r="K31">
            <v>1.3938025318672411</v>
          </cell>
          <cell r="L31">
            <v>1.5018903056426285</v>
          </cell>
          <cell r="M31">
            <v>1.0446847484682682</v>
          </cell>
          <cell r="N31">
            <v>2.9033096278102222</v>
          </cell>
          <cell r="O31">
            <v>3.1549622824259136</v>
          </cell>
          <cell r="P31">
            <v>1.8729678299045536</v>
          </cell>
          <cell r="Q31">
            <v>1.5943058263661147</v>
          </cell>
          <cell r="R31">
            <v>1.0460130113007942</v>
          </cell>
          <cell r="S31">
            <v>1.918973732847673</v>
          </cell>
          <cell r="T31">
            <v>1.0064959246980008</v>
          </cell>
          <cell r="U31">
            <v>1.0133847862568808</v>
          </cell>
          <cell r="V31">
            <v>1.4313259282917539</v>
          </cell>
        </row>
        <row r="32">
          <cell r="A32" t="str">
            <v>Fachhochschulen/HAW</v>
          </cell>
          <cell r="B32">
            <v>4.2672310790973951</v>
          </cell>
          <cell r="C32">
            <v>1.840790067096798</v>
          </cell>
          <cell r="D32">
            <v>1.7117245551533546</v>
          </cell>
          <cell r="E32">
            <v>1.8326799829194225</v>
          </cell>
          <cell r="F32">
            <v>2.8229528651560103</v>
          </cell>
          <cell r="G32">
            <v>6.0957154541228507</v>
          </cell>
          <cell r="H32">
            <v>3.2970788979990031</v>
          </cell>
          <cell r="I32">
            <v>2.4593430920067227</v>
          </cell>
          <cell r="J32">
            <v>2.3911469286384999</v>
          </cell>
          <cell r="K32">
            <v>2.1860692341917782</v>
          </cell>
          <cell r="L32">
            <v>3.0921270998524704</v>
          </cell>
          <cell r="M32">
            <v>1.8655084794076218</v>
          </cell>
          <cell r="N32">
            <v>4.3549644417153326</v>
          </cell>
          <cell r="O32">
            <v>3.680789329496899</v>
          </cell>
          <cell r="P32">
            <v>2.4972904398727378</v>
          </cell>
          <cell r="Q32">
            <v>1.716944736086585</v>
          </cell>
          <cell r="R32">
            <v>1.8167594406803269</v>
          </cell>
          <cell r="S32">
            <v>1.6791020162417138</v>
          </cell>
          <cell r="T32">
            <v>2.0129918493960015</v>
          </cell>
          <cell r="U32">
            <v>2.3645645012660554</v>
          </cell>
          <cell r="V32">
            <v>2.4013154003572397</v>
          </cell>
        </row>
        <row r="33">
          <cell r="A33" t="str">
            <v>Künstlerische Hochschulen</v>
          </cell>
          <cell r="B33">
            <v>0.38793009809976314</v>
          </cell>
          <cell r="C33">
            <v>0.61359668903226605</v>
          </cell>
          <cell r="D33">
            <v>1.4671924758457324</v>
          </cell>
          <cell r="E33">
            <v>0</v>
          </cell>
          <cell r="F33">
            <v>0.47049214419266838</v>
          </cell>
          <cell r="G33">
            <v>1.3251555335049674</v>
          </cell>
          <cell r="H33">
            <v>0.85479823281455636</v>
          </cell>
          <cell r="I33">
            <v>0.71400283316324198</v>
          </cell>
          <cell r="J33">
            <v>0.66729681729446511</v>
          </cell>
          <cell r="K33">
            <v>0.63087904073990908</v>
          </cell>
          <cell r="L33">
            <v>1.0601578628065613</v>
          </cell>
          <cell r="M33">
            <v>0.59696271341043894</v>
          </cell>
          <cell r="N33">
            <v>1.4516548139051111</v>
          </cell>
          <cell r="O33">
            <v>1.0516540941419712</v>
          </cell>
          <cell r="P33">
            <v>0.31216130498409222</v>
          </cell>
          <cell r="Q33">
            <v>0.49055563888188142</v>
          </cell>
          <cell r="R33">
            <v>0.55053316384252327</v>
          </cell>
          <cell r="S33">
            <v>0</v>
          </cell>
          <cell r="T33">
            <v>2.0129918493960015</v>
          </cell>
          <cell r="U33">
            <v>0.67558985750458722</v>
          </cell>
          <cell r="V33">
            <v>0.67426097448454514</v>
          </cell>
        </row>
        <row r="34">
          <cell r="A34" t="str">
            <v>Verwaltungshochschulen</v>
          </cell>
          <cell r="B34">
            <v>0.77586019619952629</v>
          </cell>
          <cell r="C34">
            <v>0.61359668903226605</v>
          </cell>
          <cell r="D34">
            <v>0.48906415861524416</v>
          </cell>
          <cell r="E34">
            <v>0.45816999572985562</v>
          </cell>
          <cell r="F34">
            <v>0.47049214419266838</v>
          </cell>
          <cell r="G34">
            <v>0</v>
          </cell>
          <cell r="H34">
            <v>0.42739911640727818</v>
          </cell>
          <cell r="I34">
            <v>0.5553355369047438</v>
          </cell>
          <cell r="J34">
            <v>0.37535445972813664</v>
          </cell>
          <cell r="K34">
            <v>0.3961333511622685</v>
          </cell>
          <cell r="L34">
            <v>0.53007893140328066</v>
          </cell>
          <cell r="M34">
            <v>7.4620339176304867E-2</v>
          </cell>
          <cell r="N34">
            <v>1.4516548139051111</v>
          </cell>
          <cell r="O34">
            <v>1.0516540941419712</v>
          </cell>
          <cell r="P34">
            <v>0.31216130498409222</v>
          </cell>
          <cell r="Q34">
            <v>0.61319454860235179</v>
          </cell>
          <cell r="R34">
            <v>0.22021326553700932</v>
          </cell>
          <cell r="S34">
            <v>0.95948686642383652</v>
          </cell>
          <cell r="T34">
            <v>1.0064959246980008</v>
          </cell>
          <cell r="U34">
            <v>0.33779492875229361</v>
          </cell>
          <cell r="V34">
            <v>0.40219075671007959</v>
          </cell>
        </row>
        <row r="35">
          <cell r="A35" t="str">
            <v>Hochschulen eigenen Typs</v>
          </cell>
          <cell r="B35">
            <v>0</v>
          </cell>
          <cell r="C35">
            <v>0</v>
          </cell>
          <cell r="D35">
            <v>0</v>
          </cell>
          <cell r="E35">
            <v>0</v>
          </cell>
          <cell r="F35">
            <v>0.94098428838533676</v>
          </cell>
          <cell r="G35">
            <v>0</v>
          </cell>
          <cell r="H35">
            <v>0.12211403325922233</v>
          </cell>
          <cell r="I35">
            <v>0.15866729625849824</v>
          </cell>
          <cell r="J35">
            <v>6.9510085134840111E-2</v>
          </cell>
          <cell r="K35">
            <v>7.3358027993012692E-2</v>
          </cell>
          <cell r="L35">
            <v>8.8346488567213444E-2</v>
          </cell>
          <cell r="M35">
            <v>0</v>
          </cell>
          <cell r="N35">
            <v>0</v>
          </cell>
          <cell r="O35">
            <v>1.0516540941419712</v>
          </cell>
          <cell r="P35">
            <v>0.15608065249204611</v>
          </cell>
          <cell r="Q35">
            <v>0</v>
          </cell>
          <cell r="R35">
            <v>0</v>
          </cell>
          <cell r="S35">
            <v>0.23987171660595913</v>
          </cell>
          <cell r="T35">
            <v>0</v>
          </cell>
          <cell r="U35">
            <v>0</v>
          </cell>
          <cell r="V35">
            <v>8.2803979322663437E-2</v>
          </cell>
        </row>
        <row r="36">
          <cell r="A36" t="str">
            <v>insg</v>
          </cell>
          <cell r="B36">
            <v>6.594811667695974</v>
          </cell>
          <cell r="C36">
            <v>4.2951768232258623</v>
          </cell>
          <cell r="D36">
            <v>5.1351736654600639</v>
          </cell>
          <cell r="E36">
            <v>3.2071899701089892</v>
          </cell>
          <cell r="F36">
            <v>6.5868900186973569</v>
          </cell>
          <cell r="G36">
            <v>9.806150947936759</v>
          </cell>
          <cell r="H36">
            <v>6.2888727128499502</v>
          </cell>
          <cell r="I36">
            <v>5.2360207765304416</v>
          </cell>
          <cell r="J36">
            <v>4.9491180616006165</v>
          </cell>
          <cell r="K36">
            <v>4.6802421859542092</v>
          </cell>
          <cell r="L36">
            <v>6.2726006882721546</v>
          </cell>
          <cell r="M36">
            <v>3.5817762804626341</v>
          </cell>
          <cell r="N36">
            <v>10.161583697335777</v>
          </cell>
          <cell r="O36">
            <v>9.9907138943487261</v>
          </cell>
          <cell r="P36">
            <v>5.150661532237522</v>
          </cell>
          <cell r="Q36">
            <v>4.415000749936933</v>
          </cell>
          <cell r="R36">
            <v>3.6335188813606538</v>
          </cell>
          <cell r="S36">
            <v>4.7974343321191828</v>
          </cell>
          <cell r="T36">
            <v>6.038975548188005</v>
          </cell>
          <cell r="U36">
            <v>4.3913340737798165</v>
          </cell>
          <cell r="V36">
            <v>4.9918970391662816</v>
          </cell>
        </row>
      </sheetData>
      <sheetData sheetId="81">
        <row r="9">
          <cell r="A9">
            <v>2023</v>
          </cell>
          <cell r="B9">
            <v>11.66111394160521</v>
          </cell>
          <cell r="C9">
            <v>7.7171497911121891</v>
          </cell>
          <cell r="D9">
            <v>21.2322217047432</v>
          </cell>
          <cell r="E9">
            <v>6.3362394327137288</v>
          </cell>
          <cell r="F9">
            <v>10.057345757854055</v>
          </cell>
          <cell r="G9">
            <v>87.774011250787737</v>
          </cell>
          <cell r="H9">
            <v>30.143958166905229</v>
          </cell>
          <cell r="I9">
            <v>13.058755384941716</v>
          </cell>
          <cell r="J9">
            <v>21.858670678771848</v>
          </cell>
          <cell r="K9">
            <v>18.232025868838939</v>
          </cell>
          <cell r="L9">
            <v>19.174377033595331</v>
          </cell>
          <cell r="M9">
            <v>21.260901014684411</v>
          </cell>
          <cell r="N9">
            <v>25.710188874393239</v>
          </cell>
          <cell r="O9">
            <v>64.013958139462872</v>
          </cell>
          <cell r="P9">
            <v>17.168020691169694</v>
          </cell>
          <cell r="Q9">
            <v>10.737740945072126</v>
          </cell>
          <cell r="R9">
            <v>18.334221206538164</v>
          </cell>
          <cell r="S9">
            <v>7.6219180230051258</v>
          </cell>
          <cell r="T9">
            <v>20.961876725937135</v>
          </cell>
          <cell r="U9">
            <v>6.3316174423124982</v>
          </cell>
          <cell r="V9">
            <v>20.566125750748913</v>
          </cell>
        </row>
        <row r="10">
          <cell r="A10">
            <v>2024</v>
          </cell>
          <cell r="B10">
            <v>13.965483531591476</v>
          </cell>
          <cell r="C10">
            <v>8.5903536464517245</v>
          </cell>
          <cell r="D10">
            <v>22.986015454916476</v>
          </cell>
          <cell r="E10">
            <v>7.3307199316776908</v>
          </cell>
          <cell r="F10">
            <v>11.291811460624043</v>
          </cell>
          <cell r="G10">
            <v>99.651696119573543</v>
          </cell>
          <cell r="H10">
            <v>34.191929312582246</v>
          </cell>
          <cell r="I10">
            <v>14.597391255781835</v>
          </cell>
          <cell r="J10">
            <v>25.218258886919987</v>
          </cell>
          <cell r="K10">
            <v>21.097768850790445</v>
          </cell>
          <cell r="L10">
            <v>22.086622141803357</v>
          </cell>
          <cell r="M10">
            <v>25.072433963238442</v>
          </cell>
          <cell r="N10">
            <v>29.033096278102221</v>
          </cell>
          <cell r="O10">
            <v>71.512478401654036</v>
          </cell>
          <cell r="P10">
            <v>19.978323518981906</v>
          </cell>
          <cell r="Q10">
            <v>12.509168791487976</v>
          </cell>
          <cell r="R10">
            <v>20.920260226015884</v>
          </cell>
          <cell r="S10">
            <v>9.1151252310264468</v>
          </cell>
          <cell r="T10">
            <v>22.142910343356021</v>
          </cell>
          <cell r="U10">
            <v>8.7826681475596349</v>
          </cell>
          <cell r="V10">
            <v>23.658279806475271</v>
          </cell>
        </row>
        <row r="19">
          <cell r="B19">
            <v>0.37334865020103392</v>
          </cell>
          <cell r="C19">
            <v>0.22408302865904001</v>
          </cell>
          <cell r="D19">
            <v>0.41725892979962403</v>
          </cell>
          <cell r="E19">
            <v>0.18673110720562389</v>
          </cell>
          <cell r="F19">
            <v>0.12982797792924375</v>
          </cell>
          <cell r="G19">
            <v>1.2382917923479917</v>
          </cell>
          <cell r="H19">
            <v>0.65665573901172813</v>
          </cell>
          <cell r="I19">
            <v>0.30529226539648036</v>
          </cell>
          <cell r="J19">
            <v>0.43302850488334804</v>
          </cell>
          <cell r="K19">
            <v>0.37128185567888783</v>
          </cell>
          <cell r="L19">
            <v>0.39081582804103565</v>
          </cell>
          <cell r="M19">
            <v>0.49731014637808085</v>
          </cell>
          <cell r="N19">
            <v>0.28931245745405038</v>
          </cell>
          <cell r="O19">
            <v>0.82948341033179329</v>
          </cell>
          <cell r="P19">
            <v>0.36778518181638425</v>
          </cell>
          <cell r="Q19">
            <v>0.25827960140679956</v>
          </cell>
          <cell r="R19">
            <v>0.31181577953944883</v>
          </cell>
          <cell r="S19">
            <v>0.21718146718146719</v>
          </cell>
          <cell r="T19">
            <v>0.2690724912947135</v>
          </cell>
          <cell r="U19">
            <v>0.25328330206378991</v>
          </cell>
          <cell r="V19">
            <v>0.41955755136166573</v>
          </cell>
        </row>
        <row r="22">
          <cell r="A22">
            <v>2023</v>
          </cell>
          <cell r="B22">
            <v>2.0348252515552718</v>
          </cell>
          <cell r="C22">
            <v>1.1730067682490528</v>
          </cell>
          <cell r="D22">
            <v>2.2388553593645786</v>
          </cell>
          <cell r="E22">
            <v>0.78055123446473473</v>
          </cell>
          <cell r="F22">
            <v>0.56661102861149615</v>
          </cell>
          <cell r="G22">
            <v>12.592960535060902</v>
          </cell>
          <cell r="H22">
            <v>4.0548823090407318</v>
          </cell>
          <cell r="I22">
            <v>1.5236544157140304</v>
          </cell>
          <cell r="J22">
            <v>3.2247047069280166</v>
          </cell>
          <cell r="K22">
            <v>2.7092657198518277</v>
          </cell>
          <cell r="L22">
            <v>2.713692094140121</v>
          </cell>
          <cell r="M22">
            <v>3.5937100581163941</v>
          </cell>
          <cell r="N22">
            <v>2.4975612049410576</v>
          </cell>
          <cell r="O22">
            <v>8.4355341001127062</v>
          </cell>
          <cell r="P22">
            <v>2.9322790161226475</v>
          </cell>
          <cell r="Q22">
            <v>1.7442643701096425</v>
          </cell>
          <cell r="R22">
            <v>2.2903912154568244</v>
          </cell>
          <cell r="S22">
            <v>1.5243836046010251</v>
          </cell>
          <cell r="T22">
            <v>1.7215067842557066</v>
          </cell>
          <cell r="U22">
            <v>1.8382115155100798</v>
          </cell>
          <cell r="V22">
            <v>2.9702383076252783</v>
          </cell>
        </row>
        <row r="23">
          <cell r="A23">
            <v>2024</v>
          </cell>
          <cell r="B23">
            <v>2.4051666082185319</v>
          </cell>
          <cell r="C23">
            <v>0.92039503354839902</v>
          </cell>
          <cell r="D23">
            <v>1.88289701066869</v>
          </cell>
          <cell r="E23">
            <v>1.0079739906056824</v>
          </cell>
          <cell r="F23">
            <v>1.2703287893202047</v>
          </cell>
          <cell r="G23">
            <v>13.198549113709475</v>
          </cell>
          <cell r="H23">
            <v>4.280096865735743</v>
          </cell>
          <cell r="I23">
            <v>1.6104730570237571</v>
          </cell>
          <cell r="J23">
            <v>3.5630869640119043</v>
          </cell>
          <cell r="K23">
            <v>3.0296865561114239</v>
          </cell>
          <cell r="L23">
            <v>3.1097963975659129</v>
          </cell>
          <cell r="M23">
            <v>4.0145742476852018</v>
          </cell>
          <cell r="N23">
            <v>3.6291370347627776</v>
          </cell>
          <cell r="O23">
            <v>8.4658154578428686</v>
          </cell>
          <cell r="P23">
            <v>2.9811404625980806</v>
          </cell>
          <cell r="Q23">
            <v>1.8641114277511492</v>
          </cell>
          <cell r="R23">
            <v>2.7196338293820652</v>
          </cell>
          <cell r="S23">
            <v>1.5591661579387341</v>
          </cell>
          <cell r="T23">
            <v>1.308444702107401</v>
          </cell>
          <cell r="U23">
            <v>2.4996824727669726</v>
          </cell>
          <cell r="V23">
            <v>3.2719400972355301</v>
          </cell>
        </row>
      </sheetData>
      <sheetData sheetId="82">
        <row r="31">
          <cell r="B31">
            <v>104.42717458254644</v>
          </cell>
          <cell r="C31">
            <v>108.06542694154896</v>
          </cell>
          <cell r="D31">
            <v>114.62446638089243</v>
          </cell>
          <cell r="E31">
            <v>111.11750483298472</v>
          </cell>
          <cell r="F31">
            <v>103.61456569260683</v>
          </cell>
          <cell r="G31">
            <v>144.0974954308044</v>
          </cell>
          <cell r="H31">
            <v>117.91978150053342</v>
          </cell>
          <cell r="I31">
            <v>109.29294482817173</v>
          </cell>
          <cell r="J31">
            <v>102.21762956116483</v>
          </cell>
          <cell r="K31">
            <v>100</v>
          </cell>
          <cell r="L31">
            <v>97.840929102793169</v>
          </cell>
          <cell r="M31">
            <v>103.53469687294489</v>
          </cell>
          <cell r="N31">
            <v>112.89336981644529</v>
          </cell>
          <cell r="O31">
            <v>125.6082861621922</v>
          </cell>
          <cell r="P31">
            <v>103.32915513077513</v>
          </cell>
          <cell r="Q31">
            <v>97.978865106743967</v>
          </cell>
          <cell r="R31">
            <v>99.93654661544052</v>
          </cell>
          <cell r="S31">
            <v>89.453717143700231</v>
          </cell>
          <cell r="T31">
            <v>89.841530352215841</v>
          </cell>
          <cell r="U31">
            <v>89.04064014901877</v>
          </cell>
          <cell r="V31">
            <v>103.15437655916276</v>
          </cell>
        </row>
        <row r="32">
          <cell r="B32">
            <v>102.06305272458303</v>
          </cell>
          <cell r="C32">
            <v>107.77168660221</v>
          </cell>
          <cell r="D32">
            <v>112.92439638388025</v>
          </cell>
          <cell r="E32">
            <v>111.95184665648905</v>
          </cell>
          <cell r="F32">
            <v>102.11480960546702</v>
          </cell>
          <cell r="G32">
            <v>134.37071708189822</v>
          </cell>
          <cell r="H32">
            <v>114.55570334330216</v>
          </cell>
          <cell r="I32">
            <v>108.09580829388972</v>
          </cell>
          <cell r="J32">
            <v>101.73081971194607</v>
          </cell>
          <cell r="K32">
            <v>100</v>
          </cell>
          <cell r="L32">
            <v>98.634226119531846</v>
          </cell>
          <cell r="M32">
            <v>104.25568507720851</v>
          </cell>
          <cell r="N32">
            <v>122.42753580608792</v>
          </cell>
          <cell r="O32">
            <v>126.74495148525781</v>
          </cell>
          <cell r="P32">
            <v>101.84382773518925</v>
          </cell>
          <cell r="Q32">
            <v>97.249561038401154</v>
          </cell>
          <cell r="R32">
            <v>99.347830474763924</v>
          </cell>
          <cell r="S32">
            <v>87.197683837812207</v>
          </cell>
          <cell r="T32">
            <v>88.737757934331043</v>
          </cell>
          <cell r="U32">
            <v>91.999981066796153</v>
          </cell>
          <cell r="V32">
            <v>102.5824453683138</v>
          </cell>
        </row>
        <row r="33">
          <cell r="B33">
            <v>102.24216001318163</v>
          </cell>
          <cell r="C33">
            <v>107.33152702218656</v>
          </cell>
          <cell r="D33">
            <v>109.79666406606816</v>
          </cell>
          <cell r="E33">
            <v>112.43512682915929</v>
          </cell>
          <cell r="F33">
            <v>103.76387379550198</v>
          </cell>
          <cell r="G33">
            <v>141.19559829522225</v>
          </cell>
          <cell r="H33">
            <v>115.6989526954997</v>
          </cell>
          <cell r="I33">
            <v>107.38245779873539</v>
          </cell>
          <cell r="J33">
            <v>102.09184533724471</v>
          </cell>
          <cell r="K33">
            <v>100</v>
          </cell>
          <cell r="L33">
            <v>93.723191567778557</v>
          </cell>
          <cell r="M33">
            <v>102.84934815367694</v>
          </cell>
          <cell r="N33">
            <v>118.33675738594613</v>
          </cell>
          <cell r="O33">
            <v>130.76471425995828</v>
          </cell>
          <cell r="P33">
            <v>100.60869163557142</v>
          </cell>
          <cell r="Q33">
            <v>97.732703717014189</v>
          </cell>
          <cell r="R33">
            <v>102.48279508516269</v>
          </cell>
          <cell r="S33">
            <v>90.309944908622228</v>
          </cell>
          <cell r="T33">
            <v>91.001308832231942</v>
          </cell>
          <cell r="U33">
            <v>92.702318798166203</v>
          </cell>
          <cell r="V33">
            <v>102.80452006730508</v>
          </cell>
        </row>
        <row r="34">
          <cell r="B34">
            <v>100.82488022300574</v>
          </cell>
          <cell r="C34">
            <v>110.96509827933862</v>
          </cell>
          <cell r="D34">
            <v>107.55421891810109</v>
          </cell>
          <cell r="E34">
            <v>106.24222837935378</v>
          </cell>
          <cell r="F34">
            <v>97.723025408095936</v>
          </cell>
          <cell r="G34">
            <v>143.61622142351163</v>
          </cell>
          <cell r="H34">
            <v>114.11810716281232</v>
          </cell>
          <cell r="I34">
            <v>104.7195993660235</v>
          </cell>
          <cell r="J34">
            <v>102.18821143920462</v>
          </cell>
          <cell r="K34">
            <v>100</v>
          </cell>
          <cell r="L34">
            <v>92.166598221419179</v>
          </cell>
          <cell r="M34">
            <v>102.9914966015353</v>
          </cell>
          <cell r="N34">
            <v>116.54052013313594</v>
          </cell>
          <cell r="O34">
            <v>133.91245322103197</v>
          </cell>
          <cell r="P34">
            <v>105.26189207906197</v>
          </cell>
          <cell r="Q34">
            <v>95.847706205829937</v>
          </cell>
          <cell r="R34">
            <v>101.62188694375168</v>
          </cell>
          <cell r="S34">
            <v>91.051245477039089</v>
          </cell>
          <cell r="T34">
            <v>93.824601295494119</v>
          </cell>
          <cell r="U34">
            <v>95.747140025361219</v>
          </cell>
          <cell r="V34">
            <v>102.53258392254969</v>
          </cell>
        </row>
        <row r="35">
          <cell r="B35">
            <v>103.83530899085025</v>
          </cell>
          <cell r="C35">
            <v>111.9466146718717</v>
          </cell>
          <cell r="D35">
            <v>108.48515313507757</v>
          </cell>
          <cell r="E35">
            <v>107.26002430705239</v>
          </cell>
          <cell r="F35">
            <v>97.910490776622538</v>
          </cell>
          <cell r="G35">
            <v>137.69866696406575</v>
          </cell>
          <cell r="H35">
            <v>113.66435478454461</v>
          </cell>
          <cell r="I35">
            <v>105.97366627655498</v>
          </cell>
          <cell r="J35">
            <v>101.90528809481118</v>
          </cell>
          <cell r="K35">
            <v>100</v>
          </cell>
          <cell r="L35">
            <v>90.94009316475794</v>
          </cell>
          <cell r="M35">
            <v>104.39730272049674</v>
          </cell>
          <cell r="N35">
            <v>116.61444088251807</v>
          </cell>
          <cell r="O35">
            <v>126.79462090062088</v>
          </cell>
          <cell r="P35">
            <v>106.32508821304899</v>
          </cell>
          <cell r="Q35">
            <v>95.628294085280714</v>
          </cell>
          <cell r="R35">
            <v>101.8882783523182</v>
          </cell>
          <cell r="S35">
            <v>89.813469580214019</v>
          </cell>
          <cell r="T35">
            <v>92.659872805872453</v>
          </cell>
          <cell r="U35">
            <v>97.417470407279893</v>
          </cell>
          <cell r="V35">
            <v>102.46021421627734</v>
          </cell>
        </row>
        <row r="42">
          <cell r="A42" t="str">
            <v>2019</v>
          </cell>
          <cell r="B42">
            <v>4.9709726834729766</v>
          </cell>
          <cell r="C42">
            <v>5.2037502109772005</v>
          </cell>
          <cell r="D42">
            <v>5.3076188745407498</v>
          </cell>
          <cell r="E42">
            <v>5.2346289321942363</v>
          </cell>
          <cell r="F42">
            <v>4.9519471622149513</v>
          </cell>
          <cell r="G42">
            <v>5.457597886073124</v>
          </cell>
          <cell r="H42">
            <v>5.2438374776456165</v>
          </cell>
          <cell r="I42">
            <v>5.1560908447685874</v>
          </cell>
          <cell r="J42">
            <v>3.9112928124678175</v>
          </cell>
          <cell r="K42">
            <v>3.8285242892988967</v>
          </cell>
          <cell r="L42">
            <v>3.5462896851626722</v>
          </cell>
          <cell r="M42">
            <v>3.5089317193668346</v>
          </cell>
          <cell r="N42">
            <v>3.9602542150475042</v>
          </cell>
          <cell r="O42">
            <v>3.131992349490202</v>
          </cell>
          <cell r="P42">
            <v>3.6986740945930427</v>
          </cell>
          <cell r="Q42">
            <v>4.2322946312048551</v>
          </cell>
          <cell r="R42">
            <v>4.2193356675141311</v>
          </cell>
          <cell r="S42">
            <v>4.0655574011098707</v>
          </cell>
          <cell r="T42">
            <v>3.7054934427607136</v>
          </cell>
          <cell r="U42">
            <v>4.2212562720761104</v>
          </cell>
          <cell r="V42">
            <v>4.0483942906240733</v>
          </cell>
        </row>
        <row r="43">
          <cell r="A43" t="str">
            <v>2020</v>
          </cell>
          <cell r="B43">
            <v>5.3084701777574708</v>
          </cell>
          <cell r="C43">
            <v>5.6932762049390755</v>
          </cell>
          <cell r="D43">
            <v>5.7348489759700811</v>
          </cell>
          <cell r="E43">
            <v>5.725050530240865</v>
          </cell>
          <cell r="F43">
            <v>5.2963910290027343</v>
          </cell>
          <cell r="G43">
            <v>5.4677656972934985</v>
          </cell>
          <cell r="H43">
            <v>5.5398069654186148</v>
          </cell>
          <cell r="I43">
            <v>5.5695453974973894</v>
          </cell>
          <cell r="J43">
            <v>4.2538519806818558</v>
          </cell>
          <cell r="K43">
            <v>4.1876072184889281</v>
          </cell>
          <cell r="L43">
            <v>3.9363697582181509</v>
          </cell>
          <cell r="M43">
            <v>3.8665586751668464</v>
          </cell>
          <cell r="N43">
            <v>4.7445817137744486</v>
          </cell>
          <cell r="O43">
            <v>3.5405781682770079</v>
          </cell>
          <cell r="P43">
            <v>4.0063471873421799</v>
          </cell>
          <cell r="Q43">
            <v>4.6001682086212741</v>
          </cell>
          <cell r="R43">
            <v>4.5503721003209483</v>
          </cell>
          <cell r="S43">
            <v>4.3196070934893482</v>
          </cell>
          <cell r="T43">
            <v>4.0510789424308662</v>
          </cell>
          <cell r="U43">
            <v>4.6502272996293792</v>
          </cell>
          <cell r="V43">
            <v>4.400411903411845</v>
          </cell>
        </row>
        <row r="44">
          <cell r="A44" t="str">
            <v>2021</v>
          </cell>
          <cell r="B44">
            <v>5.2368628822260668</v>
          </cell>
          <cell r="C44">
            <v>5.5824339557356648</v>
          </cell>
          <cell r="D44">
            <v>5.5226470446466793</v>
          </cell>
          <cell r="E44">
            <v>5.6746130401718542</v>
          </cell>
          <cell r="F44">
            <v>5.3434964510822391</v>
          </cell>
          <cell r="G44">
            <v>5.654258759555181</v>
          </cell>
          <cell r="H44">
            <v>5.5229433347552561</v>
          </cell>
          <cell r="I44">
            <v>5.4684740943979122</v>
          </cell>
          <cell r="J44">
            <v>4.1522106696291576</v>
          </cell>
          <cell r="K44">
            <v>4.0705351408126553</v>
          </cell>
          <cell r="L44">
            <v>3.6481764434170545</v>
          </cell>
          <cell r="M44">
            <v>3.7257924254307087</v>
          </cell>
          <cell r="N44">
            <v>4.3768774418750152</v>
          </cell>
          <cell r="O44">
            <v>3.3972751166953681</v>
          </cell>
          <cell r="P44">
            <v>3.847504137293007</v>
          </cell>
          <cell r="Q44">
            <v>4.5803477121975886</v>
          </cell>
          <cell r="R44">
            <v>4.5856662970151065</v>
          </cell>
          <cell r="S44">
            <v>4.1105527453614688</v>
          </cell>
          <cell r="T44">
            <v>4.0367938673446906</v>
          </cell>
          <cell r="U44">
            <v>4.5849117337926062</v>
          </cell>
          <cell r="V44">
            <v>4.2977652288214072</v>
          </cell>
        </row>
        <row r="45">
          <cell r="A45" t="str">
            <v>2022</v>
          </cell>
          <cell r="B45">
            <v>5.0523608010399945</v>
          </cell>
          <cell r="C45">
            <v>5.4553277818425512</v>
          </cell>
          <cell r="D45">
            <v>5.3978876782241709</v>
          </cell>
          <cell r="E45">
            <v>5.171894006941093</v>
          </cell>
          <cell r="F45">
            <v>5.0784960006759396</v>
          </cell>
          <cell r="G45">
            <v>5.5751215012335864</v>
          </cell>
          <cell r="H45">
            <v>5.3403683722927529</v>
          </cell>
          <cell r="I45">
            <v>5.2438854550710197</v>
          </cell>
          <cell r="J45">
            <v>4.1108486749782136</v>
          </cell>
          <cell r="K45">
            <v>4.0305459557840102</v>
          </cell>
          <cell r="L45">
            <v>3.6070922450915894</v>
          </cell>
          <cell r="M45">
            <v>3.664999490948829</v>
          </cell>
          <cell r="N45">
            <v>4.5024860900040489</v>
          </cell>
          <cell r="O45">
            <v>3.3121890964536398</v>
          </cell>
          <cell r="P45">
            <v>3.958729503839336</v>
          </cell>
          <cell r="Q45">
            <v>4.3846858232529904</v>
          </cell>
          <cell r="R45">
            <v>4.5221722658637837</v>
          </cell>
          <cell r="S45">
            <v>4.1656533900713093</v>
          </cell>
          <cell r="T45">
            <v>4.3280586112545594</v>
          </cell>
          <cell r="U45">
            <v>4.6714946688718966</v>
          </cell>
          <cell r="V45">
            <v>4.2380805138761</v>
          </cell>
        </row>
        <row r="46">
          <cell r="A46" t="str">
            <v>2023</v>
          </cell>
          <cell r="B46">
            <v>5.0178970648475927</v>
          </cell>
          <cell r="C46">
            <v>5.3809384910023592</v>
          </cell>
          <cell r="D46">
            <v>5.3914136729911784</v>
          </cell>
          <cell r="E46">
            <v>5.2340920256773265</v>
          </cell>
          <cell r="F46">
            <v>5.0096908867324252</v>
          </cell>
          <cell r="G46">
            <v>5.2489923510565877</v>
          </cell>
          <cell r="H46">
            <v>5.2310718312853393</v>
          </cell>
          <cell r="I46">
            <v>5.2236567725483178</v>
          </cell>
          <cell r="J46">
            <v>4.0641104913189334</v>
          </cell>
          <cell r="K46">
            <v>3.9979611727007986</v>
          </cell>
          <cell r="L46">
            <v>3.507927512076324</v>
          </cell>
          <cell r="M46">
            <v>3.652261763923379</v>
          </cell>
          <cell r="N46">
            <v>4.5185066325083278</v>
          </cell>
          <cell r="O46">
            <v>3.2698114958444422</v>
          </cell>
          <cell r="P46">
            <v>3.9158911230496738</v>
          </cell>
          <cell r="Q46">
            <v>4.2982242966668718</v>
          </cell>
          <cell r="R46">
            <v>4.5067748371887717</v>
          </cell>
          <cell r="S46">
            <v>4.2592780988871031</v>
          </cell>
          <cell r="T46">
            <v>4.2342311695255539</v>
          </cell>
          <cell r="U46">
            <v>4.7885106243967339</v>
          </cell>
          <cell r="V46">
            <v>4.1954978464801167</v>
          </cell>
        </row>
      </sheetData>
      <sheetData sheetId="83">
        <row r="64">
          <cell r="A64">
            <v>2023</v>
          </cell>
          <cell r="B64">
            <v>100</v>
          </cell>
          <cell r="C64">
            <v>100</v>
          </cell>
          <cell r="D64">
            <v>100</v>
          </cell>
          <cell r="E64">
            <v>100</v>
          </cell>
          <cell r="F64">
            <v>100</v>
          </cell>
          <cell r="G64">
            <v>100</v>
          </cell>
          <cell r="H64">
            <v>100</v>
          </cell>
          <cell r="I64">
            <v>100</v>
          </cell>
          <cell r="J64">
            <v>100</v>
          </cell>
          <cell r="K64">
            <v>100</v>
          </cell>
          <cell r="L64">
            <v>100</v>
          </cell>
          <cell r="M64">
            <v>100</v>
          </cell>
          <cell r="N64">
            <v>100</v>
          </cell>
          <cell r="O64">
            <v>100</v>
          </cell>
          <cell r="P64">
            <v>100</v>
          </cell>
          <cell r="Q64">
            <v>100</v>
          </cell>
          <cell r="R64">
            <v>100</v>
          </cell>
          <cell r="S64">
            <v>100</v>
          </cell>
          <cell r="T64">
            <v>100</v>
          </cell>
          <cell r="U64">
            <v>100</v>
          </cell>
          <cell r="V64">
            <v>100</v>
          </cell>
        </row>
        <row r="66">
          <cell r="A66">
            <v>2025</v>
          </cell>
          <cell r="B66">
            <v>100.40836963285626</v>
          </cell>
          <cell r="C66">
            <v>99.716382021086375</v>
          </cell>
          <cell r="D66">
            <v>99.455289362121661</v>
          </cell>
          <cell r="E66">
            <v>98.768632534024633</v>
          </cell>
          <cell r="F66">
            <v>98.952308713378216</v>
          </cell>
          <cell r="G66">
            <v>101.18903561845636</v>
          </cell>
          <cell r="H66">
            <v>99.879298830362785</v>
          </cell>
          <cell r="I66">
            <v>99.481625252597865</v>
          </cell>
          <cell r="J66">
            <v>100.4931283008958</v>
          </cell>
          <cell r="K66">
            <v>100.45432074134817</v>
          </cell>
          <cell r="L66">
            <v>100.60830795038184</v>
          </cell>
          <cell r="M66">
            <v>100.7953911912284</v>
          </cell>
          <cell r="N66">
            <v>100.2611344842594</v>
          </cell>
          <cell r="O66">
            <v>100.72022454059208</v>
          </cell>
          <cell r="P66">
            <v>100.44677726747275</v>
          </cell>
          <cell r="Q66">
            <v>100.45259385206298</v>
          </cell>
          <cell r="R66">
            <v>100.1308929439314</v>
          </cell>
          <cell r="S66">
            <v>100.44560504060753</v>
          </cell>
          <cell r="T66">
            <v>99.514022476460468</v>
          </cell>
          <cell r="U66">
            <v>100.51577669902912</v>
          </cell>
          <cell r="V66">
            <v>100.34323994839565</v>
          </cell>
        </row>
        <row r="71">
          <cell r="A71">
            <v>2030</v>
          </cell>
          <cell r="B71">
            <v>100.7156191661481</v>
          </cell>
          <cell r="C71">
            <v>98.54491645600838</v>
          </cell>
          <cell r="D71">
            <v>97.867987774820079</v>
          </cell>
          <cell r="E71">
            <v>95.546708638089072</v>
          </cell>
          <cell r="F71">
            <v>96.12686071868778</v>
          </cell>
          <cell r="G71">
            <v>103.64339453885411</v>
          </cell>
          <cell r="H71">
            <v>99.19675516043452</v>
          </cell>
          <cell r="I71">
            <v>97.846628167956609</v>
          </cell>
          <cell r="J71">
            <v>101.33751846278474</v>
          </cell>
          <cell r="K71">
            <v>101.20893032917351</v>
          </cell>
          <cell r="L71">
            <v>101.69337394605571</v>
          </cell>
          <cell r="M71">
            <v>102.29251068574614</v>
          </cell>
          <cell r="N71">
            <v>100.68185115334398</v>
          </cell>
          <cell r="O71">
            <v>102.2242228459461</v>
          </cell>
          <cell r="P71">
            <v>101.17005655012967</v>
          </cell>
          <cell r="Q71">
            <v>101.13270785678463</v>
          </cell>
          <cell r="R71">
            <v>100.22809614280033</v>
          </cell>
          <cell r="S71">
            <v>101.14036558779136</v>
          </cell>
          <cell r="T71">
            <v>98.13708615976509</v>
          </cell>
          <cell r="U71">
            <v>101.32146709816612</v>
          </cell>
          <cell r="V71">
            <v>100.82022511806269</v>
          </cell>
        </row>
        <row r="76">
          <cell r="A76">
            <v>2035</v>
          </cell>
          <cell r="B76">
            <v>100.2372433105165</v>
          </cell>
          <cell r="C76">
            <v>96.867871015475671</v>
          </cell>
          <cell r="D76">
            <v>96.130336192447999</v>
          </cell>
          <cell r="E76">
            <v>92.297009536154064</v>
          </cell>
          <cell r="F76">
            <v>93.178154925571249</v>
          </cell>
          <cell r="G76">
            <v>105.42168674698796</v>
          </cell>
          <cell r="H76">
            <v>98.125762041013886</v>
          </cell>
          <cell r="I76">
            <v>95.910510467335996</v>
          </cell>
          <cell r="J76">
            <v>101.59248899875087</v>
          </cell>
          <cell r="K76">
            <v>101.37895220170256</v>
          </cell>
          <cell r="L76">
            <v>102.15953736811902</v>
          </cell>
          <cell r="M76">
            <v>103.04701728303289</v>
          </cell>
          <cell r="N76">
            <v>100.79791092412593</v>
          </cell>
          <cell r="O76">
            <v>103.30985542551501</v>
          </cell>
          <cell r="P76">
            <v>101.32002374480582</v>
          </cell>
          <cell r="Q76">
            <v>101.17919046861812</v>
          </cell>
          <cell r="R76">
            <v>99.905005964741747</v>
          </cell>
          <cell r="S76">
            <v>101.13078268369229</v>
          </cell>
          <cell r="T76">
            <v>96.405791232155508</v>
          </cell>
          <cell r="U76">
            <v>101.41922869471414</v>
          </cell>
          <cell r="V76">
            <v>100.75051190095752</v>
          </cell>
        </row>
        <row r="81">
          <cell r="A81">
            <v>2040</v>
          </cell>
          <cell r="B81">
            <v>99.350497822028629</v>
          </cell>
          <cell r="C81">
            <v>94.981194894876381</v>
          </cell>
          <cell r="D81">
            <v>94.594794439514942</v>
          </cell>
          <cell r="E81">
            <v>89.334320896213313</v>
          </cell>
          <cell r="F81">
            <v>90.452261306532648</v>
          </cell>
          <cell r="G81">
            <v>107.19997895512179</v>
          </cell>
          <cell r="H81">
            <v>97.086629128807147</v>
          </cell>
          <cell r="I81">
            <v>94.015926644781501</v>
          </cell>
          <cell r="J81">
            <v>101.6056891082423</v>
          </cell>
          <cell r="K81">
            <v>101.29372121987392</v>
          </cell>
          <cell r="L81">
            <v>102.36436675054077</v>
          </cell>
          <cell r="M81">
            <v>103.42612897230998</v>
          </cell>
          <cell r="N81">
            <v>101.13158276512404</v>
          </cell>
          <cell r="O81">
            <v>104.37430493036064</v>
          </cell>
          <cell r="P81">
            <v>101.29034273752617</v>
          </cell>
          <cell r="Q81">
            <v>101.01038519406491</v>
          </cell>
          <cell r="R81">
            <v>99.379777316308022</v>
          </cell>
          <cell r="S81">
            <v>100.7211135334563</v>
          </cell>
          <cell r="T81">
            <v>94.553001923661029</v>
          </cell>
          <cell r="U81">
            <v>101.13268608414239</v>
          </cell>
          <cell r="V81">
            <v>100.48100936216548</v>
          </cell>
        </row>
        <row r="86">
          <cell r="A86">
            <v>2045</v>
          </cell>
          <cell r="B86">
            <v>98.004822650902312</v>
          </cell>
          <cell r="C86">
            <v>92.773907145939944</v>
          </cell>
          <cell r="D86">
            <v>93.147983831213637</v>
          </cell>
          <cell r="E86">
            <v>86.538283492269244</v>
          </cell>
          <cell r="F86">
            <v>87.882810277804111</v>
          </cell>
          <cell r="G86">
            <v>109.05982006629135</v>
          </cell>
          <cell r="H86">
            <v>96.026664542652853</v>
          </cell>
          <cell r="I86">
            <v>92.069425474644376</v>
          </cell>
          <cell r="J86">
            <v>101.40782641439172</v>
          </cell>
          <cell r="K86">
            <v>100.98110982180708</v>
          </cell>
          <cell r="L86">
            <v>102.29991612589944</v>
          </cell>
          <cell r="M86">
            <v>103.49451774763057</v>
          </cell>
          <cell r="N86">
            <v>101.63934426229508</v>
          </cell>
          <cell r="O86">
            <v>105.43345866652545</v>
          </cell>
          <cell r="P86">
            <v>101.11381885212609</v>
          </cell>
          <cell r="Q86">
            <v>100.65075656566891</v>
          </cell>
          <cell r="R86">
            <v>98.664008306455159</v>
          </cell>
          <cell r="S86">
            <v>99.997604273975213</v>
          </cell>
          <cell r="T86">
            <v>92.588842766022069</v>
          </cell>
          <cell r="U86">
            <v>100.50566343042071</v>
          </cell>
          <cell r="V86">
            <v>100.02402679638769</v>
          </cell>
        </row>
        <row r="91">
          <cell r="A91">
            <v>2050</v>
          </cell>
          <cell r="B91">
            <v>96.21188550093342</v>
          </cell>
          <cell r="C91">
            <v>90.289167026327149</v>
          </cell>
          <cell r="D91">
            <v>91.70117322291236</v>
          </cell>
          <cell r="E91">
            <v>83.895009721322097</v>
          </cell>
          <cell r="F91">
            <v>85.493505262159857</v>
          </cell>
          <cell r="G91">
            <v>110.90387751880886</v>
          </cell>
          <cell r="H91">
            <v>94.908493808703966</v>
          </cell>
          <cell r="I91">
            <v>90.051837474740211</v>
          </cell>
          <cell r="J91">
            <v>101.05406348002131</v>
          </cell>
          <cell r="K91">
            <v>100.50478452404879</v>
          </cell>
          <cell r="L91">
            <v>102.03328477464353</v>
          </cell>
          <cell r="M91">
            <v>103.33915629065228</v>
          </cell>
          <cell r="N91">
            <v>102.29218047294357</v>
          </cell>
          <cell r="O91">
            <v>106.349626648308</v>
          </cell>
          <cell r="P91">
            <v>100.81232230449588</v>
          </cell>
          <cell r="Q91">
            <v>100.17125172780761</v>
          </cell>
          <cell r="R91">
            <v>97.821212388989537</v>
          </cell>
          <cell r="S91">
            <v>99.142330083131696</v>
          </cell>
          <cell r="T91">
            <v>90.675306267085148</v>
          </cell>
          <cell r="U91">
            <v>99.504449838187696</v>
          </cell>
          <cell r="V91">
            <v>99.423711962504001</v>
          </cell>
        </row>
        <row r="94">
          <cell r="A94">
            <v>2023</v>
          </cell>
          <cell r="B94">
            <v>100</v>
          </cell>
          <cell r="C94">
            <v>100</v>
          </cell>
          <cell r="D94">
            <v>100</v>
          </cell>
          <cell r="E94">
            <v>100</v>
          </cell>
          <cell r="F94">
            <v>100</v>
          </cell>
          <cell r="G94">
            <v>100</v>
          </cell>
          <cell r="H94">
            <v>100</v>
          </cell>
          <cell r="I94">
            <v>100</v>
          </cell>
          <cell r="J94">
            <v>100</v>
          </cell>
          <cell r="K94">
            <v>100</v>
          </cell>
          <cell r="L94">
            <v>100</v>
          </cell>
          <cell r="M94">
            <v>100</v>
          </cell>
          <cell r="N94">
            <v>100</v>
          </cell>
          <cell r="O94">
            <v>100</v>
          </cell>
          <cell r="P94">
            <v>100</v>
          </cell>
          <cell r="Q94">
            <v>100</v>
          </cell>
          <cell r="R94">
            <v>100</v>
          </cell>
          <cell r="S94">
            <v>100</v>
          </cell>
          <cell r="T94">
            <v>100</v>
          </cell>
          <cell r="U94">
            <v>100</v>
          </cell>
          <cell r="V94">
            <v>100</v>
          </cell>
        </row>
        <row r="96">
          <cell r="A96">
            <v>2025</v>
          </cell>
          <cell r="B96">
            <v>98.61709520500348</v>
          </cell>
          <cell r="C96">
            <v>97.629334219563503</v>
          </cell>
          <cell r="D96">
            <v>98.497249429759819</v>
          </cell>
          <cell r="E96">
            <v>97.034291010194636</v>
          </cell>
          <cell r="F96">
            <v>97.271791352093359</v>
          </cell>
          <cell r="G96">
            <v>100.40909282611443</v>
          </cell>
          <cell r="H96">
            <v>98.578678020040428</v>
          </cell>
          <cell r="I96">
            <v>97.952410499126984</v>
          </cell>
          <cell r="J96">
            <v>99.173573078346635</v>
          </cell>
          <cell r="K96">
            <v>99.100913471912577</v>
          </cell>
          <cell r="L96">
            <v>99.238273419751465</v>
          </cell>
          <cell r="M96">
            <v>99.359515416314963</v>
          </cell>
          <cell r="N96">
            <v>99.635214007782153</v>
          </cell>
          <cell r="O96">
            <v>100.00000000000004</v>
          </cell>
          <cell r="P96">
            <v>99.258129011891029</v>
          </cell>
          <cell r="Q96">
            <v>99.143230043785792</v>
          </cell>
          <cell r="R96">
            <v>98.758264947244996</v>
          </cell>
          <cell r="S96">
            <v>98.709253093270831</v>
          </cell>
          <cell r="T96">
            <v>97.553678282294925</v>
          </cell>
          <cell r="U96">
            <v>99.329797773763033</v>
          </cell>
          <cell r="V96">
            <v>99.003020965378838</v>
          </cell>
        </row>
        <row r="101">
          <cell r="A101">
            <v>2030</v>
          </cell>
          <cell r="B101">
            <v>94.447533009034075</v>
          </cell>
          <cell r="C101">
            <v>91.791292788301718</v>
          </cell>
          <cell r="D101">
            <v>94.744845476094639</v>
          </cell>
          <cell r="E101">
            <v>89.889628443845311</v>
          </cell>
          <cell r="F101">
            <v>90.854495538778295</v>
          </cell>
          <cell r="G101">
            <v>100.43439753700814</v>
          </cell>
          <cell r="H101">
            <v>94.755515417365487</v>
          </cell>
          <cell r="I101">
            <v>92.812513527943324</v>
          </cell>
          <cell r="J101">
            <v>95.92900411807976</v>
          </cell>
          <cell r="K101">
            <v>95.664046707855192</v>
          </cell>
          <cell r="L101">
            <v>96.134942907627646</v>
          </cell>
          <cell r="M101">
            <v>96.494712278437007</v>
          </cell>
          <cell r="N101">
            <v>97.251945525291788</v>
          </cell>
          <cell r="O101">
            <v>98.793757908055682</v>
          </cell>
          <cell r="P101">
            <v>96.143323161107048</v>
          </cell>
          <cell r="Q101">
            <v>95.545638262041095</v>
          </cell>
          <cell r="R101">
            <v>94.674794841735064</v>
          </cell>
          <cell r="S101">
            <v>94.561598224195336</v>
          </cell>
          <cell r="T101">
            <v>91.323477648715212</v>
          </cell>
          <cell r="U101">
            <v>95.786467742875473</v>
          </cell>
          <cell r="V101">
            <v>95.493743437612764</v>
          </cell>
        </row>
        <row r="106">
          <cell r="A106">
            <v>2035</v>
          </cell>
          <cell r="B106">
            <v>92.758860319666454</v>
          </cell>
          <cell r="C106">
            <v>88.955356153760945</v>
          </cell>
          <cell r="D106">
            <v>92.924549398452513</v>
          </cell>
          <cell r="E106">
            <v>85.424214339877011</v>
          </cell>
          <cell r="F106">
            <v>87.088194921070695</v>
          </cell>
          <cell r="G106">
            <v>101.13871199021551</v>
          </cell>
          <cell r="H106">
            <v>92.919193222379903</v>
          </cell>
          <cell r="I106">
            <v>90.106924863999069</v>
          </cell>
          <cell r="J106">
            <v>93.166283280783716</v>
          </cell>
          <cell r="K106">
            <v>92.697433200971275</v>
          </cell>
          <cell r="L106">
            <v>93.445884746165362</v>
          </cell>
          <cell r="M106">
            <v>93.951392681594754</v>
          </cell>
          <cell r="N106">
            <v>95.306420233463015</v>
          </cell>
          <cell r="O106">
            <v>97.326022775200371</v>
          </cell>
          <cell r="P106">
            <v>93.359991581605826</v>
          </cell>
          <cell r="Q106">
            <v>92.272229706972013</v>
          </cell>
          <cell r="R106">
            <v>91.25252051582649</v>
          </cell>
          <cell r="S106">
            <v>91.556706540058357</v>
          </cell>
          <cell r="T106">
            <v>87.222808870116125</v>
          </cell>
          <cell r="U106">
            <v>92.167375721195867</v>
          </cell>
          <cell r="V106">
            <v>92.739001892385929</v>
          </cell>
        </row>
        <row r="111">
          <cell r="A111">
            <v>2040</v>
          </cell>
          <cell r="B111">
            <v>93.870743571924933</v>
          </cell>
          <cell r="C111">
            <v>88.911044643846225</v>
          </cell>
          <cell r="D111">
            <v>93.058723556509676</v>
          </cell>
          <cell r="E111">
            <v>84.345774707220485</v>
          </cell>
          <cell r="F111">
            <v>85.809883321894333</v>
          </cell>
          <cell r="G111">
            <v>103.68183543503011</v>
          </cell>
          <cell r="H111">
            <v>93.469659828839283</v>
          </cell>
          <cell r="I111">
            <v>89.975613627508977</v>
          </cell>
          <cell r="J111">
            <v>93.704350922234369</v>
          </cell>
          <cell r="K111">
            <v>93.117585636441675</v>
          </cell>
          <cell r="L111">
            <v>93.87649041531175</v>
          </cell>
          <cell r="M111">
            <v>94.532297304006747</v>
          </cell>
          <cell r="N111">
            <v>96.522373540856037</v>
          </cell>
          <cell r="O111">
            <v>98.076760860396519</v>
          </cell>
          <cell r="P111">
            <v>93.612543407345072</v>
          </cell>
          <cell r="Q111">
            <v>92.811131694173113</v>
          </cell>
          <cell r="R111">
            <v>91.459788980070329</v>
          </cell>
          <cell r="S111">
            <v>92.296625149011376</v>
          </cell>
          <cell r="T111">
            <v>87.064413938753944</v>
          </cell>
          <cell r="U111">
            <v>92.476251529809417</v>
          </cell>
          <cell r="V111">
            <v>93.183581587226115</v>
          </cell>
        </row>
        <row r="116">
          <cell r="A116">
            <v>2045</v>
          </cell>
          <cell r="B116">
            <v>92.223766504517002</v>
          </cell>
          <cell r="C116">
            <v>86.385288578708298</v>
          </cell>
          <cell r="D116">
            <v>90.876157252113245</v>
          </cell>
          <cell r="E116">
            <v>81.868733675962616</v>
          </cell>
          <cell r="F116">
            <v>83.17604667124229</v>
          </cell>
          <cell r="G116">
            <v>105.05672472692001</v>
          </cell>
          <cell r="H116">
            <v>92.149400077409354</v>
          </cell>
          <cell r="I116">
            <v>87.733221742831986</v>
          </cell>
          <cell r="J116">
            <v>94.041199537125991</v>
          </cell>
          <cell r="K116">
            <v>93.393388179678439</v>
          </cell>
          <cell r="L116">
            <v>94.272944600353426</v>
          </cell>
          <cell r="M116">
            <v>95.011419492577318</v>
          </cell>
          <cell r="N116">
            <v>97.42217898832682</v>
          </cell>
          <cell r="O116">
            <v>98.29607760438634</v>
          </cell>
          <cell r="P116">
            <v>93.58097442912765</v>
          </cell>
          <cell r="Q116">
            <v>93.392135399124228</v>
          </cell>
          <cell r="R116">
            <v>91.549824150058598</v>
          </cell>
          <cell r="S116">
            <v>92.666584453487886</v>
          </cell>
          <cell r="T116">
            <v>86.730024639211521</v>
          </cell>
          <cell r="U116">
            <v>92.272276939215544</v>
          </cell>
          <cell r="V116">
            <v>93.160203869818375</v>
          </cell>
        </row>
        <row r="121">
          <cell r="A121">
            <v>2050</v>
          </cell>
          <cell r="B121">
            <v>88.776928422515638</v>
          </cell>
          <cell r="C121">
            <v>82.541265093608033</v>
          </cell>
          <cell r="D121">
            <v>87.629142627129994</v>
          </cell>
          <cell r="E121">
            <v>78.3469542505687</v>
          </cell>
          <cell r="F121">
            <v>79.649965682910121</v>
          </cell>
          <cell r="G121">
            <v>105.27603222133183</v>
          </cell>
          <cell r="H121">
            <v>89.62714488453102</v>
          </cell>
          <cell r="I121">
            <v>84.272954214224896</v>
          </cell>
          <cell r="J121">
            <v>93.676241162994415</v>
          </cell>
          <cell r="K121">
            <v>92.994069749272654</v>
          </cell>
          <cell r="L121">
            <v>93.848278319746996</v>
          </cell>
          <cell r="M121">
            <v>94.701107194280326</v>
          </cell>
          <cell r="N121">
            <v>97.981517509727624</v>
          </cell>
          <cell r="O121">
            <v>98.152678194854502</v>
          </cell>
          <cell r="P121">
            <v>93.120593496790477</v>
          </cell>
          <cell r="Q121">
            <v>93.419501515661821</v>
          </cell>
          <cell r="R121">
            <v>91.012426729191048</v>
          </cell>
          <cell r="S121">
            <v>92.123977473589008</v>
          </cell>
          <cell r="T121">
            <v>85.638859556494154</v>
          </cell>
          <cell r="U121">
            <v>91.392272276939195</v>
          </cell>
          <cell r="V121">
            <v>92.362943093395998</v>
          </cell>
        </row>
        <row r="125">
          <cell r="A125">
            <v>2023</v>
          </cell>
          <cell r="B125">
            <v>18.131611698817675</v>
          </cell>
          <cell r="C125">
            <v>17.337690363154326</v>
          </cell>
          <cell r="D125">
            <v>18.140589569160998</v>
          </cell>
          <cell r="E125">
            <v>17.016942875659662</v>
          </cell>
          <cell r="F125">
            <v>17.355646155304822</v>
          </cell>
          <cell r="G125">
            <v>18.900931235860472</v>
          </cell>
          <cell r="H125">
            <v>17.986312364823881</v>
          </cell>
          <cell r="I125">
            <v>17.708607896229204</v>
          </cell>
          <cell r="J125">
            <v>19.141548247789679</v>
          </cell>
          <cell r="K125">
            <v>19.154966355033253</v>
          </cell>
          <cell r="L125">
            <v>19.457025559528539</v>
          </cell>
          <cell r="M125">
            <v>18.994238989035495</v>
          </cell>
          <cell r="N125">
            <v>19.512548962715801</v>
          </cell>
          <cell r="O125">
            <v>19.175978393263783</v>
          </cell>
          <cell r="P125">
            <v>19.283281782110166</v>
          </cell>
          <cell r="Q125">
            <v>19.215667086641137</v>
          </cell>
          <cell r="R125">
            <v>19.281027702911679</v>
          </cell>
          <cell r="S125">
            <v>18.851968088929347</v>
          </cell>
          <cell r="T125">
            <v>17.282575680874761</v>
          </cell>
          <cell r="U125">
            <v>18.470199568500544</v>
          </cell>
          <cell r="V125">
            <v>18.929209719608473</v>
          </cell>
        </row>
        <row r="127">
          <cell r="A127">
            <v>2025</v>
          </cell>
          <cell r="B127">
            <v>18.220552349227255</v>
          </cell>
          <cell r="C127">
            <v>17.36227045075125</v>
          </cell>
          <cell r="D127">
            <v>18.230031473817256</v>
          </cell>
          <cell r="E127">
            <v>17.168166479190099</v>
          </cell>
          <cell r="F127">
            <v>17.41963301873233</v>
          </cell>
          <cell r="G127">
            <v>19.206572037643635</v>
          </cell>
          <cell r="H127">
            <v>18.130122196594197</v>
          </cell>
          <cell r="I127">
            <v>17.797671617824165</v>
          </cell>
          <cell r="J127">
            <v>19.316547757314311</v>
          </cell>
          <cell r="K127">
            <v>19.322725453945392</v>
          </cell>
          <cell r="L127">
            <v>19.593871211190478</v>
          </cell>
          <cell r="M127">
            <v>19.226372653858917</v>
          </cell>
          <cell r="N127">
            <v>19.649833598610911</v>
          </cell>
          <cell r="O127">
            <v>19.354329880645672</v>
          </cell>
          <cell r="P127">
            <v>19.404354587869364</v>
          </cell>
          <cell r="Q127">
            <v>19.351931905359166</v>
          </cell>
          <cell r="R127">
            <v>19.447769179430889</v>
          </cell>
          <cell r="S127">
            <v>19.083168364061343</v>
          </cell>
          <cell r="T127">
            <v>17.489062976905075</v>
          </cell>
          <cell r="U127">
            <v>18.553174363618073</v>
          </cell>
          <cell r="V127">
            <v>19.093407565552791</v>
          </cell>
        </row>
        <row r="132">
          <cell r="A132">
            <v>2030</v>
          </cell>
          <cell r="B132">
            <v>18.091597157862218</v>
          </cell>
          <cell r="C132">
            <v>16.986798473377966</v>
          </cell>
          <cell r="D132">
            <v>18.004382098874256</v>
          </cell>
          <cell r="E132">
            <v>17.122093023255815</v>
          </cell>
          <cell r="F132">
            <v>17.246140947871972</v>
          </cell>
          <cell r="G132">
            <v>19.645168659103017</v>
          </cell>
          <cell r="H132">
            <v>18.109720695235389</v>
          </cell>
          <cell r="I132">
            <v>17.615895120935814</v>
          </cell>
          <cell r="J132">
            <v>19.662917496781233</v>
          </cell>
          <cell r="K132">
            <v>19.663931075866987</v>
          </cell>
          <cell r="L132">
            <v>19.864910620490871</v>
          </cell>
          <cell r="M132">
            <v>19.694206047569565</v>
          </cell>
          <cell r="N132">
            <v>20.028818443804035</v>
          </cell>
          <cell r="O132">
            <v>19.717142413096411</v>
          </cell>
          <cell r="P132">
            <v>19.594521563238267</v>
          </cell>
          <cell r="Q132">
            <v>19.66810600287867</v>
          </cell>
          <cell r="R132">
            <v>19.806366647013117</v>
          </cell>
          <cell r="S132">
            <v>19.470829286780209</v>
          </cell>
          <cell r="T132">
            <v>17.982048901268954</v>
          </cell>
          <cell r="U132">
            <v>18.728373702422147</v>
          </cell>
          <cell r="V132">
            <v>19.368528562372333</v>
          </cell>
        </row>
        <row r="137">
          <cell r="A137">
            <v>2035</v>
          </cell>
          <cell r="B137">
            <v>17.584293640631664</v>
          </cell>
          <cell r="C137">
            <v>16.421615428680543</v>
          </cell>
          <cell r="D137">
            <v>17.488846725808934</v>
          </cell>
          <cell r="E137">
            <v>16.766977630655031</v>
          </cell>
          <cell r="F137">
            <v>16.728567794454339</v>
          </cell>
          <cell r="G137">
            <v>19.742981908920772</v>
          </cell>
          <cell r="H137">
            <v>17.780386378111068</v>
          </cell>
          <cell r="I137">
            <v>17.125392449970438</v>
          </cell>
          <cell r="J137">
            <v>19.69891349541545</v>
          </cell>
          <cell r="K137">
            <v>19.696358003522032</v>
          </cell>
          <cell r="L137">
            <v>19.851180959459338</v>
          </cell>
          <cell r="M137">
            <v>19.767139889196674</v>
          </cell>
          <cell r="N137">
            <v>20.178468624064479</v>
          </cell>
          <cell r="O137">
            <v>19.817510764814436</v>
          </cell>
          <cell r="P137">
            <v>19.531599315438104</v>
          </cell>
          <cell r="Q137">
            <v>19.726772653085895</v>
          </cell>
          <cell r="R137">
            <v>19.860469230258943</v>
          </cell>
          <cell r="S137">
            <v>19.446615971383221</v>
          </cell>
          <cell r="T137">
            <v>18.126444024364627</v>
          </cell>
          <cell r="U137">
            <v>18.716968588997837</v>
          </cell>
          <cell r="V137">
            <v>19.335879449879055</v>
          </cell>
        </row>
        <row r="142">
          <cell r="A142">
            <v>2040</v>
          </cell>
          <cell r="B142">
            <v>16.962223527109021</v>
          </cell>
          <cell r="C142">
            <v>16.046738072054527</v>
          </cell>
          <cell r="D142">
            <v>17.150003908387404</v>
          </cell>
          <cell r="E142">
            <v>16.468027774898957</v>
          </cell>
          <cell r="F142">
            <v>16.430817610062896</v>
          </cell>
          <cell r="G142">
            <v>19.543078697455275</v>
          </cell>
          <cell r="H142">
            <v>17.458253922174961</v>
          </cell>
          <cell r="I142">
            <v>16.736472767125154</v>
          </cell>
          <cell r="J142">
            <v>19.265173053701417</v>
          </cell>
          <cell r="K142">
            <v>19.248771897302813</v>
          </cell>
          <cell r="L142">
            <v>19.337950544664192</v>
          </cell>
          <cell r="M142">
            <v>19.30872396394842</v>
          </cell>
          <cell r="N142">
            <v>19.853679529479276</v>
          </cell>
          <cell r="O142">
            <v>19.595108833527831</v>
          </cell>
          <cell r="P142">
            <v>19.120913016656385</v>
          </cell>
          <cell r="Q142">
            <v>19.338314542790361</v>
          </cell>
          <cell r="R142">
            <v>19.399136383592403</v>
          </cell>
          <cell r="S142">
            <v>18.907283192997483</v>
          </cell>
          <cell r="T142">
            <v>17.785630153121314</v>
          </cell>
          <cell r="U142">
            <v>18.32</v>
          </cell>
          <cell r="V142">
            <v>18.914570165167962</v>
          </cell>
        </row>
        <row r="147">
          <cell r="A147">
            <v>2045</v>
          </cell>
          <cell r="B147">
            <v>17.020516687170126</v>
          </cell>
          <cell r="C147">
            <v>16.415232272213732</v>
          </cell>
          <cell r="D147">
            <v>17.641299745977985</v>
          </cell>
          <cell r="E147">
            <v>16.919867337113509</v>
          </cell>
          <cell r="F147">
            <v>16.927392383212862</v>
          </cell>
          <cell r="G147">
            <v>19.441362342611797</v>
          </cell>
          <cell r="H147">
            <v>17.72944209075596</v>
          </cell>
          <cell r="I147">
            <v>17.113732974754924</v>
          </cell>
          <cell r="J147">
            <v>18.958021328459093</v>
          </cell>
          <cell r="K147">
            <v>18.928911260741032</v>
          </cell>
          <cell r="L147">
            <v>18.9065331837404</v>
          </cell>
          <cell r="M147">
            <v>18.881530748567076</v>
          </cell>
          <cell r="N147">
            <v>19.825863545532403</v>
          </cell>
          <cell r="O147">
            <v>19.413330654477871</v>
          </cell>
          <cell r="P147">
            <v>18.899377385017068</v>
          </cell>
          <cell r="Q147">
            <v>19.114519402549739</v>
          </cell>
          <cell r="R147">
            <v>19.091494304346611</v>
          </cell>
          <cell r="S147">
            <v>18.610445615716344</v>
          </cell>
          <cell r="T147">
            <v>17.605248769819575</v>
          </cell>
          <cell r="U147">
            <v>18.132421010263634</v>
          </cell>
          <cell r="V147">
            <v>18.706461892359776</v>
          </cell>
        </row>
        <row r="152">
          <cell r="A152">
            <v>2050</v>
          </cell>
          <cell r="B152">
            <v>17.297275446681219</v>
          </cell>
          <cell r="C152">
            <v>16.996722207047252</v>
          </cell>
          <cell r="D152">
            <v>18.277113291224296</v>
          </cell>
          <cell r="E152">
            <v>17.618495834023065</v>
          </cell>
          <cell r="F152">
            <v>17.594543639791507</v>
          </cell>
          <cell r="G152">
            <v>19.258046917621385</v>
          </cell>
          <cell r="H152">
            <v>18.110043059204795</v>
          </cell>
          <cell r="I152">
            <v>17.680763499609736</v>
          </cell>
          <cell r="J152">
            <v>18.818414441815147</v>
          </cell>
          <cell r="K152">
            <v>18.791361488094012</v>
          </cell>
          <cell r="L152">
            <v>18.711927177073242</v>
          </cell>
          <cell r="M152">
            <v>18.677571807764519</v>
          </cell>
          <cell r="N152">
            <v>19.770245355268756</v>
          </cell>
          <cell r="O152">
            <v>19.221193108256148</v>
          </cell>
          <cell r="P152">
            <v>18.825735271329844</v>
          </cell>
          <cell r="Q152">
            <v>19.0619237767276</v>
          </cell>
          <cell r="R152">
            <v>18.939244236925457</v>
          </cell>
          <cell r="S152">
            <v>18.565594567817705</v>
          </cell>
          <cell r="T152">
            <v>17.66413577489951</v>
          </cell>
          <cell r="U152">
            <v>18.057390656232002</v>
          </cell>
          <cell r="V152">
            <v>18.665723833094646</v>
          </cell>
        </row>
        <row r="155">
          <cell r="A155">
            <v>2023</v>
          </cell>
          <cell r="B155">
            <v>25.917859365276918</v>
          </cell>
          <cell r="C155">
            <v>27.017695295640902</v>
          </cell>
          <cell r="D155">
            <v>26.74997535245982</v>
          </cell>
          <cell r="E155">
            <v>28.043699657439131</v>
          </cell>
          <cell r="F155">
            <v>27.420119465250774</v>
          </cell>
          <cell r="G155">
            <v>18.732572210238327</v>
          </cell>
          <cell r="H155">
            <v>25.035995907188763</v>
          </cell>
          <cell r="I155">
            <v>26.949895765940617</v>
          </cell>
          <cell r="J155">
            <v>21.542300792979212</v>
          </cell>
          <cell r="K155">
            <v>21.698986470131747</v>
          </cell>
          <cell r="L155">
            <v>21.086831766211986</v>
          </cell>
          <cell r="M155">
            <v>21.117264448987168</v>
          </cell>
          <cell r="N155">
            <v>20.847236326708245</v>
          </cell>
          <cell r="O155">
            <v>18.058571201609912</v>
          </cell>
          <cell r="P155">
            <v>21.331271284406537</v>
          </cell>
          <cell r="Q155">
            <v>22.676175214982077</v>
          </cell>
          <cell r="R155">
            <v>21.830402509609858</v>
          </cell>
          <cell r="S155">
            <v>22.864809180422128</v>
          </cell>
          <cell r="T155">
            <v>25.199959501873039</v>
          </cell>
          <cell r="U155">
            <v>23.681903991370017</v>
          </cell>
          <cell r="V155">
            <v>22.343618695924913</v>
          </cell>
        </row>
        <row r="157">
          <cell r="A157">
            <v>2025</v>
          </cell>
          <cell r="B157">
            <v>26.815664097300235</v>
          </cell>
          <cell r="C157">
            <v>28.182773758733688</v>
          </cell>
          <cell r="D157">
            <v>27.188917251121403</v>
          </cell>
          <cell r="E157">
            <v>28.852643419572544</v>
          </cell>
          <cell r="F157">
            <v>28.266181191012308</v>
          </cell>
          <cell r="G157">
            <v>18.894608225445854</v>
          </cell>
          <cell r="H157">
            <v>25.62693232566129</v>
          </cell>
          <cell r="I157">
            <v>27.706142111601761</v>
          </cell>
          <cell r="J157">
            <v>22.144792876500187</v>
          </cell>
          <cell r="K157">
            <v>22.327366401177613</v>
          </cell>
          <cell r="L157">
            <v>21.75702476437861</v>
          </cell>
          <cell r="M157">
            <v>21.737527194955568</v>
          </cell>
          <cell r="N157">
            <v>21.096802199392268</v>
          </cell>
          <cell r="O157">
            <v>18.302749881697249</v>
          </cell>
          <cell r="P157">
            <v>21.917573872472786</v>
          </cell>
          <cell r="Q157">
            <v>23.298547265620243</v>
          </cell>
          <cell r="R157">
            <v>22.467057545187284</v>
          </cell>
          <cell r="S157">
            <v>23.645860662580205</v>
          </cell>
          <cell r="T157">
            <v>26.136941703123412</v>
          </cell>
          <cell r="U157">
            <v>24.291511553811585</v>
          </cell>
          <cell r="V157">
            <v>22.961818374833385</v>
          </cell>
        </row>
        <row r="162">
          <cell r="A162">
            <v>2030</v>
          </cell>
          <cell r="B162">
            <v>29.421532282978056</v>
          </cell>
          <cell r="C162">
            <v>31.176875430144534</v>
          </cell>
          <cell r="D162">
            <v>28.644823330898834</v>
          </cell>
          <cell r="E162">
            <v>31.2015503875969</v>
          </cell>
          <cell r="F162">
            <v>30.537061695517075</v>
          </cell>
          <cell r="G162">
            <v>19.901520343155919</v>
          </cell>
          <cell r="H162">
            <v>27.454262455065408</v>
          </cell>
          <cell r="I162">
            <v>29.883349795515208</v>
          </cell>
          <cell r="J162">
            <v>24.185642183028786</v>
          </cell>
          <cell r="K162">
            <v>24.430294614722335</v>
          </cell>
          <cell r="L162">
            <v>23.925405658821184</v>
          </cell>
          <cell r="M162">
            <v>23.812395991541258</v>
          </cell>
          <cell r="N162">
            <v>22.348703170028809</v>
          </cell>
          <cell r="O162">
            <v>19.634253742941507</v>
          </cell>
          <cell r="P162">
            <v>23.975109244476009</v>
          </cell>
          <cell r="Q162">
            <v>25.429079429587421</v>
          </cell>
          <cell r="R162">
            <v>24.567300539462302</v>
          </cell>
          <cell r="S162">
            <v>26.027429708411304</v>
          </cell>
          <cell r="T162">
            <v>28.525740224904578</v>
          </cell>
          <cell r="U162">
            <v>26.597018898056952</v>
          </cell>
          <cell r="V162">
            <v>25.00504801483882</v>
          </cell>
        </row>
        <row r="167">
          <cell r="A167">
            <v>2035</v>
          </cell>
          <cell r="B167">
            <v>30.632832809529354</v>
          </cell>
          <cell r="C167">
            <v>32.467697791356379</v>
          </cell>
          <cell r="D167">
            <v>29.249782062458333</v>
          </cell>
          <cell r="E167">
            <v>32.405456916440968</v>
          </cell>
          <cell r="F167">
            <v>31.625540574917327</v>
          </cell>
          <cell r="G167">
            <v>20.424204616344362</v>
          </cell>
          <cell r="H167">
            <v>28.264045855863735</v>
          </cell>
          <cell r="I167">
            <v>30.880503668418292</v>
          </cell>
          <cell r="J167">
            <v>25.904463093857359</v>
          </cell>
          <cell r="K167">
            <v>26.222258879980082</v>
          </cell>
          <cell r="L167">
            <v>25.762459921701474</v>
          </cell>
          <cell r="M167">
            <v>25.634810710988003</v>
          </cell>
          <cell r="N167">
            <v>23.388025331030516</v>
          </cell>
          <cell r="O167">
            <v>21.037523067459503</v>
          </cell>
          <cell r="P167">
            <v>25.74816139625959</v>
          </cell>
          <cell r="Q167">
            <v>27.282838662878568</v>
          </cell>
          <cell r="R167">
            <v>26.349976781726109</v>
          </cell>
          <cell r="S167">
            <v>27.780541539336234</v>
          </cell>
          <cell r="T167">
            <v>29.899180844360433</v>
          </cell>
          <cell r="U167">
            <v>28.702010968921392</v>
          </cell>
          <cell r="V167">
            <v>26.606408836144357</v>
          </cell>
        </row>
        <row r="172">
          <cell r="A172">
            <v>2040</v>
          </cell>
          <cell r="B172">
            <v>30.17028772753963</v>
          </cell>
          <cell r="C172">
            <v>31.859785783836415</v>
          </cell>
          <cell r="D172">
            <v>28.638057270903367</v>
          </cell>
          <cell r="E172">
            <v>31.666493937195561</v>
          </cell>
          <cell r="F172">
            <v>31.132075471698112</v>
          </cell>
          <cell r="G172">
            <v>20.139383082623738</v>
          </cell>
          <cell r="H172">
            <v>27.681783185449778</v>
          </cell>
          <cell r="I172">
            <v>30.293015708496522</v>
          </cell>
          <cell r="J172">
            <v>26.033474325364747</v>
          </cell>
          <cell r="K172">
            <v>26.381325887477981</v>
          </cell>
          <cell r="L172">
            <v>26.129218667793658</v>
          </cell>
          <cell r="M172">
            <v>25.95339744419049</v>
          </cell>
          <cell r="N172">
            <v>23.196098120786111</v>
          </cell>
          <cell r="O172">
            <v>21.447054645085998</v>
          </cell>
          <cell r="P172">
            <v>26.007094386181368</v>
          </cell>
          <cell r="Q172">
            <v>27.272727272727266</v>
          </cell>
          <cell r="R172">
            <v>26.407544695205655</v>
          </cell>
          <cell r="S172">
            <v>27.693734836591986</v>
          </cell>
          <cell r="T172">
            <v>29.232251847092833</v>
          </cell>
          <cell r="U172">
            <v>28.793333333333333</v>
          </cell>
          <cell r="V172">
            <v>26.62405736942166</v>
          </cell>
        </row>
        <row r="177">
          <cell r="A177">
            <v>2045</v>
          </cell>
          <cell r="B177">
            <v>30.298821381800867</v>
          </cell>
          <cell r="C177">
            <v>31.740546288296667</v>
          </cell>
          <cell r="D177">
            <v>28.601291278577474</v>
          </cell>
          <cell r="E177">
            <v>31.090189365571831</v>
          </cell>
          <cell r="F177">
            <v>30.796202395080368</v>
          </cell>
          <cell r="G177">
            <v>20.47373245212022</v>
          </cell>
          <cell r="H177">
            <v>27.582180593129497</v>
          </cell>
          <cell r="I177">
            <v>30.138804545848874</v>
          </cell>
          <cell r="J177">
            <v>26.034120601844567</v>
          </cell>
          <cell r="K177">
            <v>26.369004815759094</v>
          </cell>
          <cell r="L177">
            <v>26.297574868386992</v>
          </cell>
          <cell r="M177">
            <v>26.140232427851114</v>
          </cell>
          <cell r="N177">
            <v>22.966029117898941</v>
          </cell>
          <cell r="O177">
            <v>22.065397558892965</v>
          </cell>
          <cell r="P177">
            <v>26.142104531339321</v>
          </cell>
          <cell r="Q177">
            <v>26.966688137282308</v>
          </cell>
          <cell r="R177">
            <v>26.268297461445883</v>
          </cell>
          <cell r="S177">
            <v>27.386200287494027</v>
          </cell>
          <cell r="T177">
            <v>28.507381082558776</v>
          </cell>
          <cell r="U177">
            <v>28.754947340175761</v>
          </cell>
          <cell r="V177">
            <v>26.593996163735834</v>
          </cell>
        </row>
        <row r="182">
          <cell r="A182">
            <v>2050</v>
          </cell>
          <cell r="B182">
            <v>31.073651871614523</v>
          </cell>
          <cell r="C182">
            <v>32.088227260311392</v>
          </cell>
          <cell r="D182">
            <v>29.052546700712266</v>
          </cell>
          <cell r="E182">
            <v>31.059979032169068</v>
          </cell>
          <cell r="F182">
            <v>30.930464677830759</v>
          </cell>
          <cell r="G182">
            <v>21.532768803814132</v>
          </cell>
          <cell r="H182">
            <v>28.069178776395553</v>
          </cell>
          <cell r="I182">
            <v>30.513375434612929</v>
          </cell>
          <cell r="J182">
            <v>26.197308590812028</v>
          </cell>
          <cell r="K182">
            <v>26.484342843130669</v>
          </cell>
          <cell r="L182">
            <v>26.599058562924</v>
          </cell>
          <cell r="M182">
            <v>26.442089816353391</v>
          </cell>
          <cell r="N182">
            <v>23.145653098851231</v>
          </cell>
          <cell r="O182">
            <v>22.841350463101286</v>
          </cell>
          <cell r="P182">
            <v>26.319459509715809</v>
          </cell>
          <cell r="Q182">
            <v>26.75141346423905</v>
          </cell>
          <cell r="R182">
            <v>26.271038115617184</v>
          </cell>
          <cell r="S182">
            <v>27.288983398980253</v>
          </cell>
          <cell r="T182">
            <v>28.003573023671276</v>
          </cell>
          <cell r="U182">
            <v>28.820679608361289</v>
          </cell>
          <cell r="V182">
            <v>26.776592489949657</v>
          </cell>
        </row>
        <row r="185">
          <cell r="A185">
            <v>2023</v>
          </cell>
          <cell r="B185">
            <v>55.95052893590541</v>
          </cell>
          <cell r="C185">
            <v>55.644614341204772</v>
          </cell>
          <cell r="D185">
            <v>55.109435078379192</v>
          </cell>
          <cell r="E185">
            <v>54.9393574669012</v>
          </cell>
          <cell r="F185">
            <v>55.224234379444397</v>
          </cell>
          <cell r="G185">
            <v>62.3664965539012</v>
          </cell>
          <cell r="H185">
            <v>56.977691727987356</v>
          </cell>
          <cell r="I185">
            <v>55.341496337830172</v>
          </cell>
          <cell r="J185">
            <v>59.316150959231116</v>
          </cell>
          <cell r="K185">
            <v>59.146047174835005</v>
          </cell>
          <cell r="L185">
            <v>59.456142674259475</v>
          </cell>
          <cell r="M185">
            <v>59.888496561977334</v>
          </cell>
          <cell r="N185">
            <v>59.640214710575961</v>
          </cell>
          <cell r="O185">
            <v>62.765450405126309</v>
          </cell>
          <cell r="P185">
            <v>59.385446933483294</v>
          </cell>
          <cell r="Q185">
            <v>58.108157698376786</v>
          </cell>
          <cell r="R185">
            <v>58.888569787478467</v>
          </cell>
          <cell r="S185">
            <v>58.283222730648525</v>
          </cell>
          <cell r="T185">
            <v>57.517464817252204</v>
          </cell>
          <cell r="U185">
            <v>57.847896440129432</v>
          </cell>
          <cell r="V185">
            <v>58.72717158446661</v>
          </cell>
        </row>
        <row r="187">
          <cell r="A187">
            <v>2025</v>
          </cell>
          <cell r="B187">
            <v>54.963783553472503</v>
          </cell>
          <cell r="C187">
            <v>54.454955790515058</v>
          </cell>
          <cell r="D187">
            <v>54.581051275061334</v>
          </cell>
          <cell r="E187">
            <v>53.979190101237357</v>
          </cell>
          <cell r="F187">
            <v>54.314185790255365</v>
          </cell>
          <cell r="G187">
            <v>61.898819736910511</v>
          </cell>
          <cell r="H187">
            <v>56.242945477744513</v>
          </cell>
          <cell r="I187">
            <v>54.496186270574071</v>
          </cell>
          <cell r="J187">
            <v>58.538659366185499</v>
          </cell>
          <cell r="K187">
            <v>58.349908144876991</v>
          </cell>
          <cell r="L187">
            <v>58.649104024430912</v>
          </cell>
          <cell r="M187">
            <v>59.036100151185522</v>
          </cell>
          <cell r="N187">
            <v>59.253364201996817</v>
          </cell>
          <cell r="O187">
            <v>62.342920237657076</v>
          </cell>
          <cell r="P187">
            <v>58.67807153965785</v>
          </cell>
          <cell r="Q187">
            <v>57.349520829020591</v>
          </cell>
          <cell r="R187">
            <v>58.08517327538182</v>
          </cell>
          <cell r="S187">
            <v>57.270970973358452</v>
          </cell>
          <cell r="T187">
            <v>56.373995319971513</v>
          </cell>
          <cell r="U187">
            <v>57.155314082570342</v>
          </cell>
          <cell r="V187">
            <v>57.94477405961382</v>
          </cell>
        </row>
        <row r="192">
          <cell r="A192">
            <v>2030</v>
          </cell>
          <cell r="B192">
            <v>52.486870559159719</v>
          </cell>
          <cell r="C192">
            <v>51.836326096477499</v>
          </cell>
          <cell r="D192">
            <v>53.35079457022691</v>
          </cell>
          <cell r="E192">
            <v>51.676356589147289</v>
          </cell>
          <cell r="F192">
            <v>52.216797356610947</v>
          </cell>
          <cell r="G192">
            <v>60.453310997741056</v>
          </cell>
          <cell r="H192">
            <v>54.436016849699207</v>
          </cell>
          <cell r="I192">
            <v>52.500755083548967</v>
          </cell>
          <cell r="J192">
            <v>56.151440320189977</v>
          </cell>
          <cell r="K192">
            <v>55.905774309410688</v>
          </cell>
          <cell r="L192">
            <v>56.209683720687948</v>
          </cell>
          <cell r="M192">
            <v>56.493397960889183</v>
          </cell>
          <cell r="N192">
            <v>57.622478386167153</v>
          </cell>
          <cell r="O192">
            <v>60.648603843962078</v>
          </cell>
          <cell r="P192">
            <v>56.430369192285717</v>
          </cell>
          <cell r="Q192">
            <v>54.902814567533909</v>
          </cell>
          <cell r="R192">
            <v>55.62633281352457</v>
          </cell>
          <cell r="S192">
            <v>54.501741004808487</v>
          </cell>
          <cell r="T192">
            <v>53.492210873826465</v>
          </cell>
          <cell r="U192">
            <v>54.674607399520909</v>
          </cell>
          <cell r="V192">
            <v>55.626423422788847</v>
          </cell>
        </row>
        <row r="197">
          <cell r="A197">
            <v>2035</v>
          </cell>
          <cell r="B197">
            <v>51.782873549838975</v>
          </cell>
          <cell r="C197">
            <v>51.110686779963075</v>
          </cell>
          <cell r="D197">
            <v>53.26137121173273</v>
          </cell>
          <cell r="E197">
            <v>50.827565452903997</v>
          </cell>
          <cell r="F197">
            <v>51.645891630628341</v>
          </cell>
          <cell r="G197">
            <v>59.832813474734877</v>
          </cell>
          <cell r="H197">
            <v>53.95556776602519</v>
          </cell>
          <cell r="I197">
            <v>51.994103881611267</v>
          </cell>
          <cell r="J197">
            <v>54.396623410727187</v>
          </cell>
          <cell r="K197">
            <v>54.081383116497889</v>
          </cell>
          <cell r="L197">
            <v>54.386359118839181</v>
          </cell>
          <cell r="M197">
            <v>54.598049399815324</v>
          </cell>
          <cell r="N197">
            <v>56.433506044905002</v>
          </cell>
          <cell r="O197">
            <v>59.144966167726061</v>
          </cell>
          <cell r="P197">
            <v>54.720239288302309</v>
          </cell>
          <cell r="Q197">
            <v>52.990388684035544</v>
          </cell>
          <cell r="R197">
            <v>53.789553988014944</v>
          </cell>
          <cell r="S197">
            <v>52.772842489280535</v>
          </cell>
          <cell r="T197">
            <v>51.97437513127494</v>
          </cell>
          <cell r="U197">
            <v>52.581020442080764</v>
          </cell>
          <cell r="V197">
            <v>54.057711713976587</v>
          </cell>
        </row>
        <row r="207">
          <cell r="A207">
            <v>2045</v>
          </cell>
          <cell r="B207">
            <v>52.680661931029007</v>
          </cell>
          <cell r="C207">
            <v>51.844221439489601</v>
          </cell>
          <cell r="D207">
            <v>53.757408975444534</v>
          </cell>
          <cell r="E207">
            <v>51.98994329731466</v>
          </cell>
          <cell r="F207">
            <v>52.276405221706767</v>
          </cell>
          <cell r="G207">
            <v>60.084905205267987</v>
          </cell>
          <cell r="H207">
            <v>54.688377316114547</v>
          </cell>
          <cell r="I207">
            <v>52.747462479396205</v>
          </cell>
          <cell r="J207">
            <v>55.00785806969634</v>
          </cell>
          <cell r="K207">
            <v>54.70208392349987</v>
          </cell>
          <cell r="L207">
            <v>54.795891947872612</v>
          </cell>
          <cell r="M207">
            <v>54.97823682358181</v>
          </cell>
          <cell r="N207">
            <v>57.208107336568659</v>
          </cell>
          <cell r="O207">
            <v>58.521271786629157</v>
          </cell>
          <cell r="P207">
            <v>54.958518083643604</v>
          </cell>
          <cell r="Q207">
            <v>53.918792460167957</v>
          </cell>
          <cell r="R207">
            <v>54.640208234207506</v>
          </cell>
          <cell r="S207">
            <v>54.003354096789622</v>
          </cell>
          <cell r="T207">
            <v>53.887370147621645</v>
          </cell>
          <cell r="U207">
            <v>53.112631649560605</v>
          </cell>
          <cell r="V207">
            <v>54.699541943904386</v>
          </cell>
        </row>
        <row r="212">
          <cell r="A212">
            <v>2050</v>
          </cell>
          <cell r="B212">
            <v>51.629072681704265</v>
          </cell>
          <cell r="C212">
            <v>50.915050532641359</v>
          </cell>
          <cell r="D212">
            <v>52.670340008063434</v>
          </cell>
          <cell r="E212">
            <v>51.321525133807867</v>
          </cell>
          <cell r="F212">
            <v>51.474991682377734</v>
          </cell>
          <cell r="G212">
            <v>59.209184278564479</v>
          </cell>
          <cell r="H212">
            <v>53.820778164399655</v>
          </cell>
          <cell r="I212">
            <v>51.805861065777336</v>
          </cell>
          <cell r="J212">
            <v>54.984276967372821</v>
          </cell>
          <cell r="K212">
            <v>54.724295668775326</v>
          </cell>
          <cell r="L212">
            <v>54.689014260002757</v>
          </cell>
          <cell r="M212">
            <v>54.88033837588209</v>
          </cell>
          <cell r="N212">
            <v>57.084101545880017</v>
          </cell>
          <cell r="O212">
            <v>57.937456428642562</v>
          </cell>
          <cell r="P212">
            <v>54.85480521895434</v>
          </cell>
          <cell r="Q212">
            <v>54.186662759033354</v>
          </cell>
          <cell r="R212">
            <v>54.789717647457351</v>
          </cell>
          <cell r="S212">
            <v>54.145422033202045</v>
          </cell>
          <cell r="T212">
            <v>54.332291201429214</v>
          </cell>
          <cell r="U212">
            <v>53.121929735406709</v>
          </cell>
          <cell r="V212">
            <v>54.557683676955705</v>
          </cell>
        </row>
      </sheetData>
      <sheetData sheetId="84">
        <row r="7">
          <cell r="A7">
            <v>2023</v>
          </cell>
          <cell r="B7">
            <v>62.336213102951767</v>
          </cell>
          <cell r="C7">
            <v>58.683219416934016</v>
          </cell>
          <cell r="D7">
            <v>73.73515382346018</v>
          </cell>
          <cell r="E7">
            <v>61.665524143793363</v>
          </cell>
          <cell r="F7">
            <v>63.989762273637851</v>
          </cell>
          <cell r="G7">
            <v>86.395757333129424</v>
          </cell>
          <cell r="H7">
            <v>69.092412387454871</v>
          </cell>
          <cell r="I7">
            <v>65.342597818595834</v>
          </cell>
          <cell r="J7">
            <v>79.545652882663447</v>
          </cell>
          <cell r="K7">
            <v>79.231917217657582</v>
          </cell>
          <cell r="L7">
            <v>82.847153263120177</v>
          </cell>
          <cell r="M7">
            <v>77.913658025080778</v>
          </cell>
          <cell r="N7">
            <v>89.819521832752457</v>
          </cell>
          <cell r="O7">
            <v>95.30664211149427</v>
          </cell>
          <cell r="P7">
            <v>82.623453708829857</v>
          </cell>
          <cell r="Q7">
            <v>77.68186801839542</v>
          </cell>
          <cell r="R7">
            <v>79.066634937197009</v>
          </cell>
          <cell r="S7">
            <v>71.73649741217308</v>
          </cell>
          <cell r="T7">
            <v>62.970422983144282</v>
          </cell>
          <cell r="U7">
            <v>77.454675016787036</v>
          </cell>
          <cell r="V7">
            <v>77.157928650698082</v>
          </cell>
        </row>
        <row r="10">
          <cell r="A10">
            <v>2025</v>
          </cell>
          <cell r="B10">
            <v>62.049742710120071</v>
          </cell>
          <cell r="C10">
            <v>60.893098782138033</v>
          </cell>
          <cell r="D10">
            <v>73.662287728292199</v>
          </cell>
          <cell r="F10">
            <v>64.329781267526641</v>
          </cell>
          <cell r="G10">
            <v>85.82028029678483</v>
          </cell>
          <cell r="H10">
            <v>69.34306569343066</v>
          </cell>
          <cell r="I10">
            <v>65.568042308055524</v>
          </cell>
          <cell r="J10">
            <v>75.63720499768624</v>
          </cell>
          <cell r="K10">
            <v>75.158433302970991</v>
          </cell>
          <cell r="L10">
            <v>77.703905971744021</v>
          </cell>
          <cell r="M10">
            <v>74.014105493195586</v>
          </cell>
          <cell r="N10">
            <v>86.899563318777297</v>
          </cell>
          <cell r="O10">
            <v>87.585034013605451</v>
          </cell>
          <cell r="P10">
            <v>78.323151464082557</v>
          </cell>
          <cell r="Q10">
            <v>74.18948693736229</v>
          </cell>
          <cell r="R10">
            <v>75.275522041763324</v>
          </cell>
          <cell r="S10">
            <v>69.294605809128626</v>
          </cell>
          <cell r="T10">
            <v>61.355529131985733</v>
          </cell>
          <cell r="U10">
            <v>71.356147021546263</v>
          </cell>
          <cell r="V10">
            <v>73.987061627511054</v>
          </cell>
        </row>
        <row r="15">
          <cell r="A15">
            <v>2030</v>
          </cell>
          <cell r="B15">
            <v>78.38503200393896</v>
          </cell>
          <cell r="C15">
            <v>76.998368678629689</v>
          </cell>
          <cell r="D15">
            <v>89.085652331044457</v>
          </cell>
          <cell r="E15">
            <v>74.922791846819038</v>
          </cell>
          <cell r="F15">
            <v>80.380577427821535</v>
          </cell>
          <cell r="G15">
            <v>97.429305912596405</v>
          </cell>
          <cell r="H15">
            <v>84.453525780366917</v>
          </cell>
          <cell r="I15">
            <v>81.149776371768297</v>
          </cell>
          <cell r="J15">
            <v>79.847023611573007</v>
          </cell>
          <cell r="K15">
            <v>79.054680259499548</v>
          </cell>
          <cell r="L15">
            <v>81.461675579322616</v>
          </cell>
          <cell r="M15">
            <v>78.657097915847402</v>
          </cell>
          <cell r="N15">
            <v>90.280777537796965</v>
          </cell>
          <cell r="O15">
            <v>88.197767145135558</v>
          </cell>
          <cell r="P15">
            <v>81.161532056619478</v>
          </cell>
          <cell r="Q15">
            <v>77.143748051138132</v>
          </cell>
          <cell r="R15">
            <v>79.040440643571543</v>
          </cell>
          <cell r="S15">
            <v>77.581941867656155</v>
          </cell>
          <cell r="T15">
            <v>70.734908136482943</v>
          </cell>
          <cell r="U15">
            <v>71.203554119547661</v>
          </cell>
          <cell r="V15">
            <v>80.035706950215669</v>
          </cell>
        </row>
        <row r="20">
          <cell r="A20">
            <v>2035</v>
          </cell>
          <cell r="B20">
            <v>104.39276485788112</v>
          </cell>
          <cell r="C20">
            <v>98.920086393088553</v>
          </cell>
          <cell r="D20">
            <v>104.16483998246385</v>
          </cell>
          <cell r="E20">
            <v>95.016077170418001</v>
          </cell>
          <cell r="F20">
            <v>94.322789943227903</v>
          </cell>
          <cell r="G20">
            <v>121.44702842377262</v>
          </cell>
          <cell r="H20">
            <v>104.75619068397512</v>
          </cell>
          <cell r="I20">
            <v>100.29037610619467</v>
          </cell>
          <cell r="J20">
            <v>107.30816077953718</v>
          </cell>
          <cell r="K20">
            <v>106.6368967293962</v>
          </cell>
          <cell r="L20">
            <v>107.71495877502943</v>
          </cell>
          <cell r="M20">
            <v>105.16443361753956</v>
          </cell>
          <cell r="N20">
            <v>118.32884097035041</v>
          </cell>
          <cell r="O20">
            <v>108.74524714828897</v>
          </cell>
          <cell r="P20">
            <v>105.21130412237491</v>
          </cell>
          <cell r="Q20">
            <v>105.87760048475054</v>
          </cell>
          <cell r="R20">
            <v>108.46979107848674</v>
          </cell>
          <cell r="S20">
            <v>108.63599677158999</v>
          </cell>
          <cell r="T20">
            <v>102.52707581227438</v>
          </cell>
          <cell r="U20">
            <v>98.767416934619504</v>
          </cell>
          <cell r="V20">
            <v>106.29156317602759</v>
          </cell>
        </row>
        <row r="25">
          <cell r="A25">
            <v>2040</v>
          </cell>
          <cell r="B25">
            <v>89.843260188087768</v>
          </cell>
          <cell r="C25">
            <v>83.542976939203356</v>
          </cell>
          <cell r="D25">
            <v>88.702026735661903</v>
          </cell>
          <cell r="E25">
            <v>88.975694444444443</v>
          </cell>
          <cell r="F25">
            <v>85.689802913453306</v>
          </cell>
          <cell r="G25">
            <v>113.5593220338983</v>
          </cell>
          <cell r="H25">
            <v>93.568958063121485</v>
          </cell>
          <cell r="I25">
            <v>87.82524001669681</v>
          </cell>
          <cell r="J25">
            <v>111.33009829538385</v>
          </cell>
          <cell r="K25">
            <v>111.20933892969572</v>
          </cell>
          <cell r="L25">
            <v>112.72698810269254</v>
          </cell>
          <cell r="M25">
            <v>109.95903737839221</v>
          </cell>
          <cell r="N25">
            <v>119.10112359550564</v>
          </cell>
          <cell r="O25">
            <v>107.37240075614365</v>
          </cell>
          <cell r="P25">
            <v>107.25034199726402</v>
          </cell>
          <cell r="Q25">
            <v>113.24577025823686</v>
          </cell>
          <cell r="R25">
            <v>113.49368120668568</v>
          </cell>
          <cell r="S25">
            <v>112.16977046340408</v>
          </cell>
          <cell r="T25">
            <v>106.04288499025341</v>
          </cell>
          <cell r="U25">
            <v>102.31884057971014</v>
          </cell>
          <cell r="V25">
            <v>107.76408004728533</v>
          </cell>
        </row>
        <row r="30">
          <cell r="A30">
            <v>2045</v>
          </cell>
          <cell r="B30">
            <v>74.446245272825493</v>
          </cell>
          <cell r="C30">
            <v>70.366972477064209</v>
          </cell>
          <cell r="D30">
            <v>76.423385555980133</v>
          </cell>
          <cell r="E30">
            <v>74.409748667174412</v>
          </cell>
          <cell r="F30">
            <v>72.610985703536485</v>
          </cell>
          <cell r="G30">
            <v>99.112903225806463</v>
          </cell>
          <cell r="H30">
            <v>80.009363295880149</v>
          </cell>
          <cell r="I30">
            <v>74.231707317073187</v>
          </cell>
          <cell r="J30">
            <v>101.01231190150482</v>
          </cell>
          <cell r="K30">
            <v>101.12614789753506</v>
          </cell>
          <cell r="L30">
            <v>100.64166547839726</v>
          </cell>
          <cell r="M30">
            <v>99.588960657662952</v>
          </cell>
          <cell r="N30">
            <v>109.69387755102041</v>
          </cell>
          <cell r="O30">
            <v>101.3828867761452</v>
          </cell>
          <cell r="P30">
            <v>99.107142857142861</v>
          </cell>
          <cell r="Q30">
            <v>104.24342786172636</v>
          </cell>
          <cell r="R30">
            <v>103.67154318074563</v>
          </cell>
          <cell r="S30">
            <v>99.2129083038174</v>
          </cell>
          <cell r="T30">
            <v>93.262411347517741</v>
          </cell>
          <cell r="U30">
            <v>94.654427645788317</v>
          </cell>
          <cell r="V30">
            <v>96.794083749519814</v>
          </cell>
        </row>
        <row r="35">
          <cell r="A35">
            <v>2050</v>
          </cell>
          <cell r="B35">
            <v>68.243583291394046</v>
          </cell>
          <cell r="C35">
            <v>66.724587315377931</v>
          </cell>
          <cell r="D35">
            <v>74.27219796215428</v>
          </cell>
          <cell r="E35">
            <v>71.198830409356745</v>
          </cell>
          <cell r="F35">
            <v>72.181008902077153</v>
          </cell>
          <cell r="G35">
            <v>87.785187785187773</v>
          </cell>
          <cell r="H35">
            <v>75.216138328530263</v>
          </cell>
          <cell r="I35">
            <v>71.053243431760066</v>
          </cell>
          <cell r="J35">
            <v>92.480575354780697</v>
          </cell>
          <cell r="K35">
            <v>92.78550262138134</v>
          </cell>
          <cell r="L35">
            <v>91.872649113379907</v>
          </cell>
          <cell r="M35">
            <v>91.203549639489736</v>
          </cell>
          <cell r="N35">
            <v>102.61904761904763</v>
          </cell>
          <cell r="O35">
            <v>95.550161812297731</v>
          </cell>
          <cell r="P35">
            <v>93.020985846754513</v>
          </cell>
          <cell r="Q35">
            <v>95.898931000971814</v>
          </cell>
          <cell r="R35">
            <v>94.517992003553971</v>
          </cell>
          <cell r="S35">
            <v>89.940828402366876</v>
          </cell>
          <cell r="T35">
            <v>84.757118927973181</v>
          </cell>
          <cell r="U35">
            <v>87.423312883435571</v>
          </cell>
          <cell r="V35">
            <v>89.148786175231834</v>
          </cell>
        </row>
      </sheetData>
      <sheetData sheetId="85">
        <row r="7">
          <cell r="B7">
            <v>84.789032672391613</v>
          </cell>
          <cell r="C7">
            <v>90.814811420507752</v>
          </cell>
          <cell r="D7">
            <v>85.793192163578595</v>
          </cell>
          <cell r="E7">
            <v>88.315341281866893</v>
          </cell>
          <cell r="F7">
            <v>81.842669868426867</v>
          </cell>
          <cell r="G7" t="str">
            <v>.</v>
          </cell>
          <cell r="H7">
            <v>74.837566912391537</v>
          </cell>
          <cell r="I7">
            <v>77.902035591843571</v>
          </cell>
          <cell r="J7">
            <v>71.30398897164946</v>
          </cell>
          <cell r="K7">
            <v>71.105519587494655</v>
          </cell>
          <cell r="L7">
            <v>80.857937879022685</v>
          </cell>
          <cell r="M7">
            <v>70.566035830838459</v>
          </cell>
          <cell r="N7">
            <v>79.792778818914229</v>
          </cell>
          <cell r="O7" t="str">
            <v>.</v>
          </cell>
          <cell r="P7">
            <v>77.651603740160198</v>
          </cell>
          <cell r="Q7">
            <v>80.662461220591922</v>
          </cell>
          <cell r="R7">
            <v>83.729002705572157</v>
          </cell>
          <cell r="S7">
            <v>73.141800579674452</v>
          </cell>
          <cell r="T7">
            <v>93.916945565989067</v>
          </cell>
          <cell r="U7">
            <v>86.967556843659892</v>
          </cell>
          <cell r="V7">
            <v>65.673992655409691</v>
          </cell>
        </row>
        <row r="8">
          <cell r="B8">
            <v>159.03901631180011</v>
          </cell>
          <cell r="C8">
            <v>112.17625875232507</v>
          </cell>
          <cell r="D8">
            <v>114.07118081499068</v>
          </cell>
          <cell r="E8">
            <v>129.09169183863392</v>
          </cell>
          <cell r="F8">
            <v>113.20977127241392</v>
          </cell>
          <cell r="G8" t="str">
            <v>.</v>
          </cell>
          <cell r="H8">
            <v>162.6173758595599</v>
          </cell>
          <cell r="I8">
            <v>169.27627560224764</v>
          </cell>
          <cell r="J8">
            <v>179.49735184728672</v>
          </cell>
          <cell r="K8">
            <v>178.99773423272785</v>
          </cell>
          <cell r="L8">
            <v>139.98324835548894</v>
          </cell>
          <cell r="M8">
            <v>170.00598833649164</v>
          </cell>
          <cell r="N8">
            <v>103.46336392308977</v>
          </cell>
          <cell r="O8" t="str">
            <v>.</v>
          </cell>
          <cell r="P8">
            <v>118.86542676377462</v>
          </cell>
          <cell r="Q8">
            <v>172.9020107968939</v>
          </cell>
          <cell r="R8">
            <v>127.56916890379001</v>
          </cell>
          <cell r="S8">
            <v>180.47461639778675</v>
          </cell>
          <cell r="T8">
            <v>103.16634172021526</v>
          </cell>
          <cell r="U8">
            <v>122.96251052431255</v>
          </cell>
          <cell r="V8">
            <v>183.82698619537615</v>
          </cell>
        </row>
        <row r="10">
          <cell r="B10">
            <v>76.081087005290101</v>
          </cell>
          <cell r="C10">
            <v>75.289070692513818</v>
          </cell>
          <cell r="D10">
            <v>70.837939014711083</v>
          </cell>
          <cell r="E10">
            <v>76.746380708022187</v>
          </cell>
          <cell r="F10">
            <v>65.673992655409691</v>
          </cell>
          <cell r="G10" t="str">
            <v>.</v>
          </cell>
          <cell r="H10">
            <v>65.673992655409691</v>
          </cell>
          <cell r="I10">
            <v>65.673992655409691</v>
          </cell>
          <cell r="J10">
            <v>73.023904037973637</v>
          </cell>
          <cell r="K10">
            <v>73.023904037973637</v>
          </cell>
          <cell r="L10">
            <v>85.632803737372114</v>
          </cell>
          <cell r="M10">
            <v>76.302851572867453</v>
          </cell>
          <cell r="N10">
            <v>79.455076497717073</v>
          </cell>
          <cell r="O10" t="str">
            <v>.</v>
          </cell>
          <cell r="P10">
            <v>82.670662727588791</v>
          </cell>
          <cell r="Q10">
            <v>77.918564850931077</v>
          </cell>
          <cell r="R10">
            <v>81.229193038335964</v>
          </cell>
          <cell r="S10">
            <v>73.023904037973637</v>
          </cell>
          <cell r="T10">
            <v>83.636922629175871</v>
          </cell>
          <cell r="U10">
            <v>79.37587486643946</v>
          </cell>
          <cell r="V10">
            <v>65.673992655409691</v>
          </cell>
        </row>
        <row r="11">
          <cell r="B11">
            <v>142.70549923603133</v>
          </cell>
          <cell r="C11">
            <v>92.998555446191588</v>
          </cell>
          <cell r="D11">
            <v>94.18657991535602</v>
          </cell>
          <cell r="E11">
            <v>112.18119054163323</v>
          </cell>
          <cell r="F11">
            <v>90.844271075440091</v>
          </cell>
          <cell r="G11" t="str">
            <v>.</v>
          </cell>
          <cell r="H11">
            <v>142.70549923603133</v>
          </cell>
          <cell r="I11">
            <v>142.70549923603133</v>
          </cell>
          <cell r="J11">
            <v>183.82698619537615</v>
          </cell>
          <cell r="K11">
            <v>183.82698619537615</v>
          </cell>
          <cell r="L11">
            <v>148.24961342546536</v>
          </cell>
          <cell r="M11">
            <v>183.82698619537615</v>
          </cell>
          <cell r="N11">
            <v>103.02548196593939</v>
          </cell>
          <cell r="O11" t="str">
            <v>.</v>
          </cell>
          <cell r="P11">
            <v>126.54836645539508</v>
          </cell>
          <cell r="Q11">
            <v>167.02040003826332</v>
          </cell>
          <cell r="R11">
            <v>123.76046903442256</v>
          </cell>
          <cell r="S11">
            <v>180.1837111566052</v>
          </cell>
          <cell r="T11">
            <v>91.873892282049255</v>
          </cell>
          <cell r="U11">
            <v>112.22871152039981</v>
          </cell>
          <cell r="V11">
            <v>183.82698619537615</v>
          </cell>
        </row>
        <row r="12">
          <cell r="B12">
            <v>16.810385647509257</v>
          </cell>
          <cell r="C12">
            <v>7.1626726767808941</v>
          </cell>
          <cell r="D12">
            <v>7.6043170335644037</v>
          </cell>
          <cell r="E12">
            <v>12.078203448114481</v>
          </cell>
          <cell r="F12">
            <v>7.0561289052762097</v>
          </cell>
          <cell r="G12" t="str">
            <v>.</v>
          </cell>
          <cell r="H12">
            <v>11.650781439440253</v>
          </cell>
          <cell r="I12">
            <v>11.638008761064746</v>
          </cell>
          <cell r="J12">
            <v>17.224761780478655</v>
          </cell>
          <cell r="K12">
            <v>17.625972232057798</v>
          </cell>
          <cell r="L12">
            <v>15.079405369786885</v>
          </cell>
          <cell r="M12">
            <v>21.033167390564568</v>
          </cell>
          <cell r="N12">
            <v>8.3657014544189785</v>
          </cell>
          <cell r="O12" t="str">
            <v>.</v>
          </cell>
          <cell r="P12">
            <v>12.097123907678487</v>
          </cell>
          <cell r="Q12">
            <v>18.278338864624047</v>
          </cell>
          <cell r="R12">
            <v>11.311989273512665</v>
          </cell>
          <cell r="S12">
            <v>26.445409564026463</v>
          </cell>
          <cell r="T12">
            <v>3.2955129389854934</v>
          </cell>
          <cell r="U12">
            <v>8.888875777747808</v>
          </cell>
          <cell r="V12">
            <v>17.90007738820195</v>
          </cell>
        </row>
        <row r="14">
          <cell r="B14">
            <v>18</v>
          </cell>
          <cell r="C14">
            <v>8</v>
          </cell>
          <cell r="D14">
            <v>13</v>
          </cell>
          <cell r="E14">
            <v>14</v>
          </cell>
          <cell r="F14">
            <v>22</v>
          </cell>
          <cell r="G14">
            <v>1</v>
          </cell>
          <cell r="H14">
            <v>76</v>
          </cell>
          <cell r="I14">
            <v>75</v>
          </cell>
          <cell r="J14">
            <v>325</v>
          </cell>
          <cell r="K14">
            <v>324</v>
          </cell>
          <cell r="L14">
            <v>44</v>
          </cell>
          <cell r="M14">
            <v>96</v>
          </cell>
          <cell r="N14">
            <v>2</v>
          </cell>
          <cell r="O14">
            <v>1</v>
          </cell>
          <cell r="P14">
            <v>26</v>
          </cell>
          <cell r="Q14">
            <v>45</v>
          </cell>
          <cell r="R14">
            <v>53</v>
          </cell>
          <cell r="S14">
            <v>36</v>
          </cell>
          <cell r="T14">
            <v>6</v>
          </cell>
          <cell r="U14">
            <v>15</v>
          </cell>
          <cell r="V14">
            <v>400</v>
          </cell>
        </row>
      </sheetData>
      <sheetData sheetId="86">
        <row r="7">
          <cell r="B7">
            <v>87.254953965752733</v>
          </cell>
          <cell r="C7">
            <v>93.825678022656888</v>
          </cell>
          <cell r="D7">
            <v>91.074341519915166</v>
          </cell>
          <cell r="E7">
            <v>89.666769865006472</v>
          </cell>
          <cell r="F7">
            <v>95.063122305951111</v>
          </cell>
          <cell r="G7" t="str">
            <v>.</v>
          </cell>
          <cell r="H7">
            <v>87.395277551719275</v>
          </cell>
          <cell r="I7">
            <v>87.774807408150295</v>
          </cell>
          <cell r="J7">
            <v>70.591306838519685</v>
          </cell>
          <cell r="K7">
            <v>70.254485365636626</v>
          </cell>
          <cell r="L7">
            <v>87.11699730495107</v>
          </cell>
          <cell r="M7">
            <v>80.40029470551157</v>
          </cell>
          <cell r="N7">
            <v>84.261339025111397</v>
          </cell>
          <cell r="O7" t="str">
            <v>.</v>
          </cell>
          <cell r="P7">
            <v>77.902756216150024</v>
          </cell>
          <cell r="Q7">
            <v>82.764452924195268</v>
          </cell>
          <cell r="R7">
            <v>73.792389618914854</v>
          </cell>
          <cell r="S7">
            <v>82.99949549060203</v>
          </cell>
          <cell r="T7">
            <v>91.434388341847622</v>
          </cell>
          <cell r="U7">
            <v>79.809311958347479</v>
          </cell>
          <cell r="V7">
            <v>72.721980893294131</v>
          </cell>
        </row>
        <row r="8">
          <cell r="B8">
            <v>111.39195695699384</v>
          </cell>
          <cell r="C8">
            <v>106.52462677114907</v>
          </cell>
          <cell r="D8">
            <v>108.31735408260927</v>
          </cell>
          <cell r="E8">
            <v>106.1294358328547</v>
          </cell>
          <cell r="F8">
            <v>104.13844275571691</v>
          </cell>
          <cell r="G8" t="str">
            <v>.</v>
          </cell>
          <cell r="H8">
            <v>113.48000608814266</v>
          </cell>
          <cell r="I8">
            <v>113.9728136130451</v>
          </cell>
          <cell r="J8">
            <v>153.22986132397602</v>
          </cell>
          <cell r="K8">
            <v>152.49873578044597</v>
          </cell>
          <cell r="L8">
            <v>115.88985115432013</v>
          </cell>
          <cell r="M8">
            <v>140.36622730622662</v>
          </cell>
          <cell r="N8">
            <v>103.17697837054621</v>
          </cell>
          <cell r="O8" t="str">
            <v>.</v>
          </cell>
          <cell r="P8">
            <v>136.71881849918208</v>
          </cell>
          <cell r="Q8">
            <v>116.19266682988192</v>
          </cell>
          <cell r="R8">
            <v>117.41364401571319</v>
          </cell>
          <cell r="S8">
            <v>117.59951061245924</v>
          </cell>
          <cell r="T8">
            <v>110.84937166774615</v>
          </cell>
          <cell r="U8">
            <v>115.31746821582145</v>
          </cell>
          <cell r="V8">
            <v>157.85483434914642</v>
          </cell>
        </row>
        <row r="10">
          <cell r="B10">
            <v>82.392331770099176</v>
          </cell>
          <cell r="C10">
            <v>86.475630556894671</v>
          </cell>
          <cell r="D10">
            <v>84.257299965991351</v>
          </cell>
          <cell r="E10">
            <v>81.006365931888809</v>
          </cell>
          <cell r="F10">
            <v>86.860402942573472</v>
          </cell>
          <cell r="G10" t="str">
            <v>.</v>
          </cell>
          <cell r="H10">
            <v>81.006365931888809</v>
          </cell>
          <cell r="I10">
            <v>81.006365931888809</v>
          </cell>
          <cell r="J10">
            <v>72.721980893294131</v>
          </cell>
          <cell r="K10">
            <v>72.721980893294131</v>
          </cell>
          <cell r="L10">
            <v>93.817715875459612</v>
          </cell>
          <cell r="M10">
            <v>90.417584385685686</v>
          </cell>
          <cell r="N10">
            <v>78.756625350317819</v>
          </cell>
          <cell r="O10" t="str">
            <v>.</v>
          </cell>
          <cell r="P10">
            <v>79.612547596011495</v>
          </cell>
          <cell r="Q10">
            <v>80.625519795043445</v>
          </cell>
          <cell r="R10">
            <v>72.721980893294131</v>
          </cell>
          <cell r="S10">
            <v>83.597690161970533</v>
          </cell>
          <cell r="T10">
            <v>85.666823297202484</v>
          </cell>
          <cell r="U10">
            <v>82.961637850950481</v>
          </cell>
          <cell r="V10">
            <v>72.721980893294131</v>
          </cell>
        </row>
        <row r="11">
          <cell r="B11">
            <v>105.18420624831819</v>
          </cell>
          <cell r="C11">
            <v>98.179778329430562</v>
          </cell>
          <cell r="D11">
            <v>100.20964897632791</v>
          </cell>
          <cell r="E11">
            <v>95.878996513024646</v>
          </cell>
          <cell r="F11">
            <v>95.152640478835053</v>
          </cell>
          <cell r="G11" t="str">
            <v>.</v>
          </cell>
          <cell r="H11">
            <v>105.18420624831819</v>
          </cell>
          <cell r="I11">
            <v>105.18420624831819</v>
          </cell>
          <cell r="J11">
            <v>157.85483434914642</v>
          </cell>
          <cell r="K11">
            <v>157.85483434914642</v>
          </cell>
          <cell r="L11">
            <v>124.80367166910378</v>
          </cell>
          <cell r="M11">
            <v>157.85483434914642</v>
          </cell>
          <cell r="N11">
            <v>96.436523847375568</v>
          </cell>
          <cell r="O11" t="str">
            <v>.</v>
          </cell>
          <cell r="P11">
            <v>139.71949098740765</v>
          </cell>
          <cell r="Q11">
            <v>113.1898276197374</v>
          </cell>
          <cell r="R11">
            <v>115.71047937081693</v>
          </cell>
          <cell r="S11">
            <v>118.44707480773657</v>
          </cell>
          <cell r="T11">
            <v>103.85713414260967</v>
          </cell>
          <cell r="U11">
            <v>119.87230313428154</v>
          </cell>
          <cell r="V11">
            <v>157.85483434914642</v>
          </cell>
        </row>
        <row r="12">
          <cell r="B12">
            <v>5.3152124996719232</v>
          </cell>
          <cell r="C12">
            <v>4.4402580600209074</v>
          </cell>
          <cell r="D12">
            <v>4.756562484562509</v>
          </cell>
          <cell r="E12">
            <v>4.8817611525687008</v>
          </cell>
          <cell r="F12">
            <v>2.8332126528487467</v>
          </cell>
          <cell r="G12" t="str">
            <v>.</v>
          </cell>
          <cell r="H12">
            <v>4.2946546582775369</v>
          </cell>
          <cell r="I12">
            <v>4.8265372590301743</v>
          </cell>
          <cell r="J12">
            <v>10.676666013032705</v>
          </cell>
          <cell r="K12">
            <v>10.712258680782757</v>
          </cell>
          <cell r="L12">
            <v>4.5766100527840834</v>
          </cell>
          <cell r="M12">
            <v>12.578888944355693</v>
          </cell>
          <cell r="N12">
            <v>7.0711657807309622</v>
          </cell>
          <cell r="O12" t="str">
            <v>.</v>
          </cell>
          <cell r="P12">
            <v>10.181883703692362</v>
          </cell>
          <cell r="Q12">
            <v>5.7762931061357579</v>
          </cell>
          <cell r="R12">
            <v>9.4813914738124012</v>
          </cell>
          <cell r="S12">
            <v>8.1323782795009798</v>
          </cell>
          <cell r="T12">
            <v>6.6515221531863773</v>
          </cell>
          <cell r="U12">
            <v>9.1686916740368183</v>
          </cell>
          <cell r="V12">
            <v>9.5173095598560167</v>
          </cell>
        </row>
      </sheetData>
      <sheetData sheetId="87">
        <row r="7">
          <cell r="B7">
            <v>90.245628654658049</v>
          </cell>
          <cell r="C7">
            <v>89.794474830315693</v>
          </cell>
          <cell r="D7">
            <v>88.388616606260456</v>
          </cell>
          <cell r="E7">
            <v>87.421477889565907</v>
          </cell>
          <cell r="F7">
            <v>89.132331902057146</v>
          </cell>
          <cell r="G7" t="str">
            <v>.</v>
          </cell>
          <cell r="H7">
            <v>89.346757381397396</v>
          </cell>
          <cell r="I7">
            <v>87.523713930055237</v>
          </cell>
          <cell r="J7">
            <v>73.522030724274217</v>
          </cell>
          <cell r="K7">
            <v>73.021960366909681</v>
          </cell>
          <cell r="L7">
            <v>84.36752032449661</v>
          </cell>
          <cell r="M7">
            <v>79.540712021427524</v>
          </cell>
          <cell r="N7">
            <v>89.923744994996753</v>
          </cell>
          <cell r="O7" t="str">
            <v>.</v>
          </cell>
          <cell r="P7">
            <v>75.326625641277161</v>
          </cell>
          <cell r="Q7">
            <v>85.736827520948381</v>
          </cell>
          <cell r="R7">
            <v>76.738049285921207</v>
          </cell>
          <cell r="S7">
            <v>83.34067713098004</v>
          </cell>
          <cell r="T7">
            <v>91.093258816334625</v>
          </cell>
          <cell r="U7">
            <v>81.650893153177307</v>
          </cell>
          <cell r="V7">
            <v>73.139858803423493</v>
          </cell>
        </row>
        <row r="8">
          <cell r="B8">
            <v>107.60979072462223</v>
          </cell>
          <cell r="C8">
            <v>108.48728593128736</v>
          </cell>
          <cell r="D8">
            <v>109.86026329856438</v>
          </cell>
          <cell r="E8">
            <v>106.44706673800871</v>
          </cell>
          <cell r="F8">
            <v>105.62892948818264</v>
          </cell>
          <cell r="G8" t="str">
            <v>.</v>
          </cell>
          <cell r="H8">
            <v>113.38481944070023</v>
          </cell>
          <cell r="I8">
            <v>111.07130008508878</v>
          </cell>
          <cell r="J8">
            <v>135.73615887737068</v>
          </cell>
          <cell r="K8">
            <v>134.81293044082688</v>
          </cell>
          <cell r="L8">
            <v>116.01212072184705</v>
          </cell>
          <cell r="M8">
            <v>127.71657363303478</v>
          </cell>
          <cell r="N8">
            <v>102.03397507946063</v>
          </cell>
          <cell r="O8" t="str">
            <v>.</v>
          </cell>
          <cell r="P8">
            <v>129.82246768651549</v>
          </cell>
          <cell r="Q8">
            <v>109.60760888531249</v>
          </cell>
          <cell r="R8">
            <v>118.24868254190667</v>
          </cell>
          <cell r="S8">
            <v>116.85579632208068</v>
          </cell>
          <cell r="T8">
            <v>111.19993403346018</v>
          </cell>
          <cell r="U8">
            <v>118.38246213973285</v>
          </cell>
          <cell r="V8">
            <v>135.03059419075851</v>
          </cell>
        </row>
        <row r="10">
          <cell r="B10">
            <v>85.447113646717071</v>
          </cell>
          <cell r="C10">
            <v>84.88050424969893</v>
          </cell>
          <cell r="D10">
            <v>85.458822293617615</v>
          </cell>
          <cell r="E10">
            <v>83.699928124498285</v>
          </cell>
          <cell r="F10">
            <v>85.104698757010212</v>
          </cell>
          <cell r="G10" t="str">
            <v>.</v>
          </cell>
          <cell r="H10">
            <v>83.699928124498285</v>
          </cell>
          <cell r="I10">
            <v>83.699928124498285</v>
          </cell>
          <cell r="J10">
            <v>73.139858803423493</v>
          </cell>
          <cell r="K10">
            <v>73.139858803423493</v>
          </cell>
          <cell r="L10">
            <v>86.137855891677077</v>
          </cell>
          <cell r="M10">
            <v>84.095817019564009</v>
          </cell>
          <cell r="N10">
            <v>81.946368315732315</v>
          </cell>
          <cell r="O10" t="str">
            <v>.</v>
          </cell>
          <cell r="P10">
            <v>73.139858803423493</v>
          </cell>
          <cell r="Q10">
            <v>84.290488731425825</v>
          </cell>
          <cell r="R10">
            <v>74.897944813170639</v>
          </cell>
          <cell r="S10">
            <v>84.078896359836534</v>
          </cell>
          <cell r="T10">
            <v>86.36772282622816</v>
          </cell>
          <cell r="U10">
            <v>82.842285520126225</v>
          </cell>
          <cell r="V10">
            <v>73.139858803423493</v>
          </cell>
        </row>
        <row r="11">
          <cell r="B11">
            <v>101.88799340888227</v>
          </cell>
          <cell r="C11">
            <v>102.55035793605481</v>
          </cell>
          <cell r="D11">
            <v>106.21875393960039</v>
          </cell>
          <cell r="E11">
            <v>101.91559385772405</v>
          </cell>
          <cell r="F11">
            <v>100.85586265144917</v>
          </cell>
          <cell r="G11" t="str">
            <v>.</v>
          </cell>
          <cell r="H11">
            <v>106.21875393960039</v>
          </cell>
          <cell r="I11">
            <v>106.21875393960039</v>
          </cell>
          <cell r="J11">
            <v>135.03059419075851</v>
          </cell>
          <cell r="K11">
            <v>135.03059419075851</v>
          </cell>
          <cell r="L11">
            <v>118.44647440141449</v>
          </cell>
          <cell r="M11">
            <v>135.03059419075851</v>
          </cell>
          <cell r="N11">
            <v>92.982267398282275</v>
          </cell>
          <cell r="O11" t="str">
            <v>.</v>
          </cell>
          <cell r="P11">
            <v>126.05366130858006</v>
          </cell>
          <cell r="Q11">
            <v>107.75858156599733</v>
          </cell>
          <cell r="R11">
            <v>115.41319308567228</v>
          </cell>
          <cell r="S11">
            <v>117.8908874542624</v>
          </cell>
          <cell r="T11">
            <v>105.43134811172837</v>
          </cell>
          <cell r="U11">
            <v>120.1098157096357</v>
          </cell>
          <cell r="V11">
            <v>135.03059419075851</v>
          </cell>
        </row>
        <row r="12">
          <cell r="B12">
            <v>4.3571718962764994</v>
          </cell>
          <cell r="C12">
            <v>6.0720699342590736</v>
          </cell>
          <cell r="D12">
            <v>6.5399753222197248</v>
          </cell>
          <cell r="E12">
            <v>5.7656480019487306</v>
          </cell>
          <cell r="F12">
            <v>4.6218998166654996</v>
          </cell>
          <cell r="G12" t="str">
            <v>.</v>
          </cell>
          <cell r="H12">
            <v>6.4020392007871738</v>
          </cell>
          <cell r="I12">
            <v>5.7257489324898065</v>
          </cell>
          <cell r="J12">
            <v>8.8297365491373423</v>
          </cell>
          <cell r="K12">
            <v>8.5010445198131279</v>
          </cell>
          <cell r="L12">
            <v>5.1406387288380468</v>
          </cell>
          <cell r="M12">
            <v>7.4963051050631835</v>
          </cell>
          <cell r="N12">
            <v>4.527123984879049</v>
          </cell>
          <cell r="O12" t="str">
            <v>.</v>
          </cell>
          <cell r="P12">
            <v>10.278936444210283</v>
          </cell>
          <cell r="Q12">
            <v>6.043155768062598</v>
          </cell>
          <cell r="R12">
            <v>9.0355423652697375</v>
          </cell>
          <cell r="S12">
            <v>8.7381147435161868</v>
          </cell>
          <cell r="T12">
            <v>7.1233173676277035</v>
          </cell>
          <cell r="U12">
            <v>9.0965189668611899</v>
          </cell>
          <cell r="V12">
            <v>8.0561003459812923</v>
          </cell>
        </row>
      </sheetData>
      <sheetData sheetId="88">
        <row r="4">
          <cell r="B4">
            <v>3.8</v>
          </cell>
          <cell r="C4">
            <v>6</v>
          </cell>
          <cell r="D4">
            <v>5.3</v>
          </cell>
          <cell r="E4">
            <v>5.3</v>
          </cell>
          <cell r="F4">
            <v>4.4000000000000004</v>
          </cell>
          <cell r="H4">
            <v>3.8</v>
          </cell>
          <cell r="I4">
            <v>3.8</v>
          </cell>
          <cell r="J4">
            <v>2.2999999999999998</v>
          </cell>
          <cell r="K4">
            <v>2.2999999999999998</v>
          </cell>
          <cell r="L4">
            <v>2.6</v>
          </cell>
          <cell r="M4">
            <v>2.2999999999999998</v>
          </cell>
          <cell r="N4">
            <v>10.4</v>
          </cell>
          <cell r="P4">
            <v>3.7</v>
          </cell>
          <cell r="Q4">
            <v>3.4</v>
          </cell>
          <cell r="R4">
            <v>4</v>
          </cell>
          <cell r="S4">
            <v>3.2</v>
          </cell>
          <cell r="T4">
            <v>4.0999999999999996</v>
          </cell>
          <cell r="U4">
            <v>4.2</v>
          </cell>
          <cell r="V4">
            <v>2.2999999999999998</v>
          </cell>
        </row>
        <row r="5">
          <cell r="B5">
            <v>11.2</v>
          </cell>
          <cell r="C5">
            <v>10.199999999999999</v>
          </cell>
          <cell r="D5">
            <v>8.9</v>
          </cell>
          <cell r="E5">
            <v>10.199999999999999</v>
          </cell>
          <cell r="F5">
            <v>9.9</v>
          </cell>
          <cell r="H5">
            <v>11.2</v>
          </cell>
          <cell r="I5">
            <v>11.2</v>
          </cell>
          <cell r="J5">
            <v>14.8</v>
          </cell>
          <cell r="K5">
            <v>14.8</v>
          </cell>
          <cell r="L5">
            <v>7.6</v>
          </cell>
          <cell r="M5">
            <v>6.9</v>
          </cell>
          <cell r="N5">
            <v>14.5</v>
          </cell>
          <cell r="P5">
            <v>9.1999999999999993</v>
          </cell>
          <cell r="Q5">
            <v>11.7</v>
          </cell>
          <cell r="R5">
            <v>14.8</v>
          </cell>
          <cell r="S5">
            <v>12</v>
          </cell>
          <cell r="T5">
            <v>9.6999999999999993</v>
          </cell>
          <cell r="U5">
            <v>8.6</v>
          </cell>
          <cell r="V5">
            <v>14.8</v>
          </cell>
        </row>
        <row r="7">
          <cell r="B7">
            <v>62.295081967213115</v>
          </cell>
          <cell r="C7">
            <v>75.949367088607588</v>
          </cell>
          <cell r="D7">
            <v>81.538461538461533</v>
          </cell>
          <cell r="E7">
            <v>68.831168831168839</v>
          </cell>
          <cell r="F7">
            <v>70.967741935483872</v>
          </cell>
          <cell r="G7" t="str">
            <v>.</v>
          </cell>
          <cell r="H7">
            <v>50.666666666666657</v>
          </cell>
          <cell r="I7">
            <v>55.828113420912828</v>
          </cell>
          <cell r="J7">
            <v>38.989889848986586</v>
          </cell>
          <cell r="K7">
            <v>40.350877192982452</v>
          </cell>
          <cell r="L7">
            <v>61.904761904761905</v>
          </cell>
          <cell r="M7">
            <v>62.162162162162147</v>
          </cell>
          <cell r="N7">
            <v>93.693693693693703</v>
          </cell>
          <cell r="O7" t="str">
            <v>.</v>
          </cell>
          <cell r="P7">
            <v>67.272727272727266</v>
          </cell>
          <cell r="Q7">
            <v>57.627118644067785</v>
          </cell>
          <cell r="R7">
            <v>53.333333333333336</v>
          </cell>
          <cell r="S7">
            <v>60.377358490566046</v>
          </cell>
          <cell r="T7">
            <v>58.571428571428562</v>
          </cell>
          <cell r="U7">
            <v>73.68421052631578</v>
          </cell>
          <cell r="V7">
            <v>38.333333333333329</v>
          </cell>
        </row>
        <row r="8">
          <cell r="B8">
            <v>183.60655737704917</v>
          </cell>
          <cell r="C8">
            <v>129.11392405063287</v>
          </cell>
          <cell r="D8">
            <v>136.92307692307693</v>
          </cell>
          <cell r="E8">
            <v>132.46753246753244</v>
          </cell>
          <cell r="F8">
            <v>159.67741935483869</v>
          </cell>
          <cell r="G8" t="str">
            <v>.</v>
          </cell>
          <cell r="H8">
            <v>149.33333333333331</v>
          </cell>
          <cell r="I8">
            <v>164.54601850374306</v>
          </cell>
          <cell r="J8">
            <v>250.89146511521804</v>
          </cell>
          <cell r="K8">
            <v>259.64912280701753</v>
          </cell>
          <cell r="L8">
            <v>180.95238095238093</v>
          </cell>
          <cell r="M8">
            <v>186.48648648648648</v>
          </cell>
          <cell r="N8">
            <v>130.63063063063063</v>
          </cell>
          <cell r="O8" t="str">
            <v>.</v>
          </cell>
          <cell r="P8">
            <v>167.27272727272725</v>
          </cell>
          <cell r="Q8">
            <v>198.30508474576268</v>
          </cell>
          <cell r="R8">
            <v>197.33333333333334</v>
          </cell>
          <cell r="S8">
            <v>226.41509433962264</v>
          </cell>
          <cell r="T8">
            <v>138.57142857142856</v>
          </cell>
          <cell r="U8">
            <v>150.87719298245611</v>
          </cell>
          <cell r="V8">
            <v>246.66666666666669</v>
          </cell>
        </row>
        <row r="10">
          <cell r="B10">
            <v>63.333333333333329</v>
          </cell>
          <cell r="C10">
            <v>100</v>
          </cell>
          <cell r="D10">
            <v>88.333333333333329</v>
          </cell>
          <cell r="E10">
            <v>88.333333333333329</v>
          </cell>
          <cell r="F10">
            <v>73.333333333333343</v>
          </cell>
          <cell r="G10" t="str">
            <v>.</v>
          </cell>
          <cell r="H10">
            <v>63.333333333333329</v>
          </cell>
          <cell r="I10">
            <v>63.333333333333329</v>
          </cell>
          <cell r="J10">
            <v>38.333333333333329</v>
          </cell>
          <cell r="K10">
            <v>38.333333333333329</v>
          </cell>
          <cell r="L10">
            <v>43.333333333333336</v>
          </cell>
          <cell r="M10">
            <v>38.333333333333329</v>
          </cell>
          <cell r="N10">
            <v>173.33333333333334</v>
          </cell>
          <cell r="O10" t="str">
            <v>.</v>
          </cell>
          <cell r="P10">
            <v>61.666666666666671</v>
          </cell>
          <cell r="Q10">
            <v>56.666666666666664</v>
          </cell>
          <cell r="R10">
            <v>66.666666666666657</v>
          </cell>
          <cell r="S10">
            <v>53.333333333333336</v>
          </cell>
          <cell r="T10">
            <v>68.333333333333329</v>
          </cell>
          <cell r="U10">
            <v>70</v>
          </cell>
          <cell r="V10">
            <v>38.333333333333329</v>
          </cell>
        </row>
        <row r="11">
          <cell r="B11">
            <v>186.66666666666666</v>
          </cell>
          <cell r="C11">
            <v>170</v>
          </cell>
          <cell r="D11">
            <v>148.33333333333334</v>
          </cell>
          <cell r="E11">
            <v>170</v>
          </cell>
          <cell r="F11">
            <v>165</v>
          </cell>
          <cell r="G11" t="str">
            <v>.</v>
          </cell>
          <cell r="H11">
            <v>186.66666666666666</v>
          </cell>
          <cell r="I11">
            <v>186.66666666666666</v>
          </cell>
          <cell r="J11">
            <v>246.66666666666669</v>
          </cell>
          <cell r="K11">
            <v>246.66666666666669</v>
          </cell>
          <cell r="L11">
            <v>126.66666666666666</v>
          </cell>
          <cell r="M11">
            <v>115.00000000000001</v>
          </cell>
          <cell r="N11">
            <v>241.66666666666666</v>
          </cell>
          <cell r="O11" t="str">
            <v>.</v>
          </cell>
          <cell r="P11">
            <v>153.33333333333331</v>
          </cell>
          <cell r="Q11">
            <v>195</v>
          </cell>
          <cell r="R11">
            <v>246.66666666666669</v>
          </cell>
          <cell r="S11">
            <v>200</v>
          </cell>
          <cell r="T11">
            <v>161.66666666666666</v>
          </cell>
          <cell r="U11">
            <v>143.33333333333334</v>
          </cell>
          <cell r="V11">
            <v>246.66666666666669</v>
          </cell>
        </row>
        <row r="12">
          <cell r="B12">
            <v>27.261983839614125</v>
          </cell>
          <cell r="C12">
            <v>17.509547209065023</v>
          </cell>
          <cell r="D12">
            <v>17.896437996771855</v>
          </cell>
          <cell r="E12">
            <v>19.631911060501551</v>
          </cell>
          <cell r="F12">
            <v>22.320365677514978</v>
          </cell>
          <cell r="G12" t="str">
            <v>.</v>
          </cell>
          <cell r="H12">
            <v>24.388970444915937</v>
          </cell>
          <cell r="I12">
            <v>22.864811042687304</v>
          </cell>
          <cell r="J12">
            <v>40.73849846134118</v>
          </cell>
          <cell r="K12">
            <v>40.214586930459717</v>
          </cell>
          <cell r="L12">
            <v>23.448581868593394</v>
          </cell>
          <cell r="M12">
            <v>31.748818054175036</v>
          </cell>
          <cell r="N12">
            <v>13.808383855572954</v>
          </cell>
          <cell r="O12" t="str">
            <v>.</v>
          </cell>
          <cell r="P12">
            <v>22.913618305194056</v>
          </cell>
          <cell r="Q12">
            <v>28.664276435079199</v>
          </cell>
          <cell r="R12">
            <v>30.67758414754163</v>
          </cell>
          <cell r="S12">
            <v>32.216022907358663</v>
          </cell>
          <cell r="T12">
            <v>30.75747017843905</v>
          </cell>
          <cell r="U12">
            <v>23.417768956388016</v>
          </cell>
          <cell r="V12">
            <v>39.99809219037369</v>
          </cell>
        </row>
      </sheetData>
      <sheetData sheetId="89">
        <row r="15">
          <cell r="B15">
            <v>83.119473683872897</v>
          </cell>
          <cell r="C15">
            <v>89.863129095960687</v>
          </cell>
          <cell r="D15">
            <v>140.04847169754433</v>
          </cell>
          <cell r="E15">
            <v>106.56543843055024</v>
          </cell>
          <cell r="F15">
            <v>106.33019463710531</v>
          </cell>
          <cell r="G15">
            <v>69.867406653142211</v>
          </cell>
          <cell r="H15">
            <v>100.59288272458575</v>
          </cell>
          <cell r="I15">
            <v>110.25592755356099</v>
          </cell>
          <cell r="J15">
            <v>98.403859433992181</v>
          </cell>
          <cell r="K15">
            <v>100</v>
          </cell>
          <cell r="L15">
            <v>105.31080486551065</v>
          </cell>
          <cell r="M15">
            <v>136.91188778494535</v>
          </cell>
          <cell r="N15">
            <v>57.164241807116355</v>
          </cell>
          <cell r="O15">
            <v>89.706299900330748</v>
          </cell>
          <cell r="P15">
            <v>86.491301389916785</v>
          </cell>
          <cell r="Q15">
            <v>89.549470704700795</v>
          </cell>
          <cell r="R15">
            <v>85.393497020507155</v>
          </cell>
          <cell r="S15">
            <v>97.155686692753321</v>
          </cell>
          <cell r="T15">
            <v>94.17593197578428</v>
          </cell>
          <cell r="U15">
            <v>100.05702681190736</v>
          </cell>
          <cell r="V15">
            <v>100.11234266049114</v>
          </cell>
        </row>
        <row r="16">
          <cell r="A16" t="str">
            <v>Lesen 4. Klasse</v>
          </cell>
          <cell r="B16">
            <v>96.6003970949522</v>
          </cell>
          <cell r="C16">
            <v>99.142512807977269</v>
          </cell>
          <cell r="D16">
            <v>105.07411613836905</v>
          </cell>
          <cell r="E16">
            <v>100.83725661666062</v>
          </cell>
          <cell r="F16">
            <v>98.506983879721005</v>
          </cell>
          <cell r="G16">
            <v>94.90565328626883</v>
          </cell>
          <cell r="H16">
            <v>99.442753545408905</v>
          </cell>
          <cell r="I16">
            <v>100.75638516605837</v>
          </cell>
          <cell r="J16">
            <v>99.735530381177426</v>
          </cell>
          <cell r="K16">
            <v>100</v>
          </cell>
          <cell r="L16">
            <v>99.142512807977269</v>
          </cell>
          <cell r="M16">
            <v>105.07411613836905</v>
          </cell>
          <cell r="N16">
            <v>91.51616566890209</v>
          </cell>
          <cell r="O16">
            <v>101.4727855449169</v>
          </cell>
          <cell r="P16">
            <v>100.83725661666062</v>
          </cell>
          <cell r="Q16">
            <v>97.871454951464727</v>
          </cell>
          <cell r="R16">
            <v>97.447768999293899</v>
          </cell>
          <cell r="S16">
            <v>100.4135706644898</v>
          </cell>
          <cell r="T16">
            <v>100.20172768840436</v>
          </cell>
          <cell r="U16">
            <v>101.4727855449169</v>
          </cell>
          <cell r="V16">
            <v>99.890744045244816</v>
          </cell>
        </row>
        <row r="17">
          <cell r="A17" t="str">
            <v>Mathematik 4. Klasse</v>
          </cell>
          <cell r="B17">
            <v>94.588360968674621</v>
          </cell>
          <cell r="C17">
            <v>98.475553885195495</v>
          </cell>
          <cell r="D17">
            <v>106.03398455620831</v>
          </cell>
          <cell r="E17">
            <v>102.79465712577425</v>
          </cell>
          <cell r="F17">
            <v>101.9308364776585</v>
          </cell>
          <cell r="G17">
            <v>92.21285418635631</v>
          </cell>
          <cell r="H17">
            <v>99.392545879488253</v>
          </cell>
          <cell r="I17">
            <v>101.47128990010195</v>
          </cell>
          <cell r="J17">
            <v>99.595735508245014</v>
          </cell>
          <cell r="K17">
            <v>100</v>
          </cell>
          <cell r="L17">
            <v>101.06701582954274</v>
          </cell>
          <cell r="M17">
            <v>105.81802939417938</v>
          </cell>
          <cell r="N17">
            <v>91.349033538240562</v>
          </cell>
          <cell r="O17">
            <v>99.771284857369125</v>
          </cell>
          <cell r="P17">
            <v>100.41915034345594</v>
          </cell>
          <cell r="Q17">
            <v>98.259598723166562</v>
          </cell>
          <cell r="R17">
            <v>96.100047102877184</v>
          </cell>
          <cell r="S17">
            <v>101.49892615360064</v>
          </cell>
          <cell r="T17">
            <v>99.339374533311258</v>
          </cell>
          <cell r="U17">
            <v>99.555329695340191</v>
          </cell>
          <cell r="V17">
            <v>99.88090013070574</v>
          </cell>
        </row>
        <row r="18">
          <cell r="A18" t="str">
            <v>Lesen 9. Klasse</v>
          </cell>
          <cell r="B18">
            <v>99.653576634495224</v>
          </cell>
          <cell r="C18">
            <v>100.70922892935216</v>
          </cell>
          <cell r="D18">
            <v>106.19862086260825</v>
          </cell>
          <cell r="E18">
            <v>101.97601168318049</v>
          </cell>
          <cell r="F18">
            <v>101.76488122420911</v>
          </cell>
          <cell r="G18">
            <v>95.219836996096078</v>
          </cell>
          <cell r="H18">
            <v>100.96014458492033</v>
          </cell>
          <cell r="I18">
            <v>102.61418560060866</v>
          </cell>
          <cell r="J18">
            <v>99.762730869819976</v>
          </cell>
          <cell r="K18">
            <v>100</v>
          </cell>
          <cell r="L18">
            <v>102.60940306009468</v>
          </cell>
          <cell r="M18">
            <v>104.72070764980855</v>
          </cell>
          <cell r="N18">
            <v>92.052880111525255</v>
          </cell>
          <cell r="O18">
            <v>99.653576634495224</v>
          </cell>
          <cell r="P18">
            <v>97.120011126838563</v>
          </cell>
          <cell r="Q18">
            <v>100.075837552438</v>
          </cell>
          <cell r="R18">
            <v>96.697750208895798</v>
          </cell>
          <cell r="S18">
            <v>98.3867938806669</v>
          </cell>
          <cell r="T18">
            <v>100.92035938832356</v>
          </cell>
          <cell r="U18">
            <v>100.49809847038078</v>
          </cell>
          <cell r="V18">
            <v>100.18174582014503</v>
          </cell>
        </row>
      </sheetData>
      <sheetData sheetId="90">
        <row r="3">
          <cell r="A3" t="str">
            <v>Anzahl</v>
          </cell>
          <cell r="B3">
            <v>281</v>
          </cell>
          <cell r="C3">
            <v>184</v>
          </cell>
          <cell r="D3">
            <v>659</v>
          </cell>
          <cell r="E3">
            <v>340</v>
          </cell>
          <cell r="F3">
            <v>440</v>
          </cell>
          <cell r="G3">
            <v>1081</v>
          </cell>
          <cell r="H3">
            <v>2985</v>
          </cell>
          <cell r="I3">
            <v>1904</v>
          </cell>
          <cell r="J3">
            <v>23874</v>
          </cell>
          <cell r="K3">
            <v>22793</v>
          </cell>
          <cell r="L3">
            <v>3719</v>
          </cell>
          <cell r="M3">
            <v>4460</v>
          </cell>
          <cell r="N3">
            <v>352</v>
          </cell>
          <cell r="O3">
            <v>1504</v>
          </cell>
          <cell r="P3">
            <v>2764</v>
          </cell>
          <cell r="Q3">
            <v>2599</v>
          </cell>
          <cell r="R3">
            <v>4992</v>
          </cell>
          <cell r="S3">
            <v>1421</v>
          </cell>
          <cell r="T3">
            <v>186</v>
          </cell>
          <cell r="U3">
            <v>796</v>
          </cell>
          <cell r="V3">
            <v>25778</v>
          </cell>
        </row>
        <row r="4">
          <cell r="A4" t="str">
            <v>in %</v>
          </cell>
          <cell r="B4">
            <v>1.0900768096826752</v>
          </cell>
          <cell r="C4">
            <v>0.71378695011249904</v>
          </cell>
          <cell r="D4">
            <v>2.5564434789355266</v>
          </cell>
          <cell r="E4">
            <v>1.318954146947009</v>
          </cell>
          <cell r="F4">
            <v>1.706881837225541</v>
          </cell>
          <cell r="G4">
            <v>4.1934983319109316</v>
          </cell>
          <cell r="H4">
            <v>11.579641554814183</v>
          </cell>
          <cell r="I4">
            <v>7.3861432229032502</v>
          </cell>
          <cell r="J4">
            <v>92.613856777096743</v>
          </cell>
          <cell r="K4">
            <v>88.420358445185826</v>
          </cell>
          <cell r="L4">
            <v>14.427030801458606</v>
          </cell>
          <cell r="M4">
            <v>17.30157498642253</v>
          </cell>
          <cell r="N4">
            <v>1.365505469780433</v>
          </cell>
          <cell r="O4">
            <v>5.834432461789123</v>
          </cell>
          <cell r="P4">
            <v>10.722321359298627</v>
          </cell>
          <cell r="Q4">
            <v>10.082240670339049</v>
          </cell>
          <cell r="R4">
            <v>19.365350298704321</v>
          </cell>
          <cell r="S4">
            <v>5.5124524788579414</v>
          </cell>
          <cell r="T4">
            <v>0.72154550391806971</v>
          </cell>
          <cell r="U4">
            <v>3.0879044146171153</v>
          </cell>
          <cell r="V4">
            <v>100</v>
          </cell>
        </row>
        <row r="6">
          <cell r="A6" t="str">
            <v xml:space="preserve">je 100.000 Einwohner </v>
          </cell>
          <cell r="B6">
            <v>109.00835756603345</v>
          </cell>
          <cell r="C6">
            <v>112.90179078193695</v>
          </cell>
          <cell r="D6">
            <v>161.14664026372293</v>
          </cell>
          <cell r="E6">
            <v>155.77779854815091</v>
          </cell>
          <cell r="F6">
            <v>207.01654344477407</v>
          </cell>
          <cell r="G6">
            <v>286.49862634377399</v>
          </cell>
          <cell r="H6">
            <v>182.25519463938932</v>
          </cell>
          <cell r="I6">
            <v>151.05126603809029</v>
          </cell>
          <cell r="J6">
            <v>331.89675450183455</v>
          </cell>
          <cell r="K6">
            <v>334.40990640894762</v>
          </cell>
          <cell r="L6">
            <v>328.56059098146676</v>
          </cell>
          <cell r="M6">
            <v>332.80671272631974</v>
          </cell>
          <cell r="N6">
            <v>510.98249449459911</v>
          </cell>
          <cell r="O6">
            <v>790.8438787947623</v>
          </cell>
          <cell r="P6">
            <v>431.40692348801548</v>
          </cell>
          <cell r="Q6">
            <v>318.73852636350244</v>
          </cell>
          <cell r="R6">
            <v>274.82615539018764</v>
          </cell>
          <cell r="S6">
            <v>340.85770929706786</v>
          </cell>
          <cell r="T6">
            <v>187.20824199382815</v>
          </cell>
          <cell r="U6">
            <v>268.88476328682572</v>
          </cell>
          <cell r="V6">
            <v>304.93156842565975</v>
          </cell>
        </row>
      </sheetData>
      <sheetData sheetId="91">
        <row r="3">
          <cell r="A3" t="str">
            <v>CDU/CSU</v>
          </cell>
          <cell r="B3">
            <v>13.636363636363635</v>
          </cell>
          <cell r="C3">
            <v>15.18987341772152</v>
          </cell>
          <cell r="D3">
            <v>34.166666666666664</v>
          </cell>
          <cell r="E3">
            <v>41.237113402061851</v>
          </cell>
          <cell r="F3">
            <v>26.136363636363637</v>
          </cell>
          <cell r="G3">
            <v>32.704402515723267</v>
          </cell>
          <cell r="L3">
            <v>27.27272727272727</v>
          </cell>
          <cell r="M3">
            <v>41.871921182266007</v>
          </cell>
          <cell r="N3">
            <v>27.586206896551722</v>
          </cell>
          <cell r="O3">
            <v>21.487603305785125</v>
          </cell>
          <cell r="P3">
            <v>39.097744360902254</v>
          </cell>
          <cell r="Q3">
            <v>32.19178082191781</v>
          </cell>
          <cell r="R3">
            <v>38.974358974358978</v>
          </cell>
          <cell r="S3">
            <v>30.693069306930692</v>
          </cell>
          <cell r="T3">
            <v>37.254901960784316</v>
          </cell>
          <cell r="U3">
            <v>49.275362318840585</v>
          </cell>
        </row>
        <row r="4">
          <cell r="A4" t="str">
            <v>SPD</v>
          </cell>
          <cell r="B4">
            <v>36.363636363636367</v>
          </cell>
          <cell r="C4">
            <v>43.037974683544306</v>
          </cell>
          <cell r="D4">
            <v>8.3333333333333321</v>
          </cell>
          <cell r="E4">
            <v>9.2783505154639183</v>
          </cell>
          <cell r="F4">
            <v>6.8181818181818175</v>
          </cell>
          <cell r="G4">
            <v>22.012578616352201</v>
          </cell>
          <cell r="L4">
            <v>12.337662337662337</v>
          </cell>
          <cell r="M4">
            <v>8.3743842364532011</v>
          </cell>
          <cell r="N4">
            <v>31.03448275862069</v>
          </cell>
          <cell r="O4">
            <v>37.190082644628099</v>
          </cell>
          <cell r="P4">
            <v>17.293233082706767</v>
          </cell>
          <cell r="Q4">
            <v>39.041095890410958</v>
          </cell>
          <cell r="R4">
            <v>28.717948717948715</v>
          </cell>
          <cell r="S4">
            <v>38.613861386138616</v>
          </cell>
          <cell r="T4">
            <v>56.862745098039213</v>
          </cell>
          <cell r="U4">
            <v>17.391304347826086</v>
          </cell>
        </row>
        <row r="5">
          <cell r="A5" t="str">
            <v>GRÜNE</v>
          </cell>
          <cell r="B5">
            <v>0</v>
          </cell>
          <cell r="C5">
            <v>6.3291139240506329</v>
          </cell>
          <cell r="D5">
            <v>5.833333333333333</v>
          </cell>
          <cell r="E5">
            <v>6.1855670103092786</v>
          </cell>
          <cell r="F5">
            <v>0</v>
          </cell>
          <cell r="G5">
            <v>21.383647798742139</v>
          </cell>
          <cell r="L5">
            <v>37.662337662337663</v>
          </cell>
          <cell r="M5">
            <v>15.763546798029557</v>
          </cell>
          <cell r="N5">
            <v>12.643678160919542</v>
          </cell>
          <cell r="O5">
            <v>20.66115702479339</v>
          </cell>
          <cell r="P5">
            <v>16.541353383458645</v>
          </cell>
          <cell r="Q5">
            <v>16.43835616438356</v>
          </cell>
          <cell r="R5">
            <v>20</v>
          </cell>
          <cell r="S5">
            <v>8.9108910891089099</v>
          </cell>
          <cell r="T5">
            <v>0</v>
          </cell>
          <cell r="U5">
            <v>20.289855072463769</v>
          </cell>
        </row>
        <row r="6">
          <cell r="A6" t="str">
            <v>FDP</v>
          </cell>
          <cell r="B6">
            <v>0</v>
          </cell>
          <cell r="C6">
            <v>6.3291139240506329</v>
          </cell>
          <cell r="D6">
            <v>0</v>
          </cell>
          <cell r="E6">
            <v>7.216494845360824</v>
          </cell>
          <cell r="F6">
            <v>0</v>
          </cell>
          <cell r="G6">
            <v>0</v>
          </cell>
          <cell r="L6">
            <v>11.688311688311687</v>
          </cell>
          <cell r="M6">
            <v>0</v>
          </cell>
          <cell r="N6">
            <v>5.7471264367816088</v>
          </cell>
          <cell r="O6">
            <v>0</v>
          </cell>
          <cell r="P6">
            <v>6.0150375939849621</v>
          </cell>
          <cell r="Q6">
            <v>0</v>
          </cell>
          <cell r="R6">
            <v>6.1538461538461542</v>
          </cell>
          <cell r="S6">
            <v>5.9405940594059405</v>
          </cell>
          <cell r="T6">
            <v>0</v>
          </cell>
          <cell r="U6">
            <v>7.2463768115942031</v>
          </cell>
        </row>
        <row r="7">
          <cell r="A7" t="str">
            <v>AfD</v>
          </cell>
          <cell r="B7">
            <v>34.090909090909086</v>
          </cell>
          <cell r="C7">
            <v>16.455696202531644</v>
          </cell>
          <cell r="D7">
            <v>33.333333333333329</v>
          </cell>
          <cell r="E7">
            <v>22.680412371134022</v>
          </cell>
          <cell r="F7">
            <v>36.363636363636367</v>
          </cell>
          <cell r="G7">
            <v>10.062893081761008</v>
          </cell>
          <cell r="L7">
            <v>11.038961038961039</v>
          </cell>
          <cell r="M7">
            <v>15.763546798029557</v>
          </cell>
          <cell r="N7">
            <v>0</v>
          </cell>
          <cell r="O7">
            <v>8.2644628099173563</v>
          </cell>
          <cell r="P7">
            <v>18.796992481203006</v>
          </cell>
          <cell r="Q7">
            <v>11.643835616438356</v>
          </cell>
          <cell r="R7">
            <v>6.1538461538461542</v>
          </cell>
          <cell r="S7">
            <v>5.9405940594059405</v>
          </cell>
          <cell r="T7">
            <v>5.8823529411764701</v>
          </cell>
          <cell r="U7">
            <v>0</v>
          </cell>
        </row>
        <row r="8">
          <cell r="A8" t="str">
            <v>BSW</v>
          </cell>
          <cell r="B8">
            <v>15.909090909090908</v>
          </cell>
          <cell r="C8">
            <v>0</v>
          </cell>
          <cell r="D8">
            <v>12.5</v>
          </cell>
          <cell r="E8">
            <v>0</v>
          </cell>
          <cell r="F8">
            <v>17.045454545454543</v>
          </cell>
          <cell r="G8">
            <v>0</v>
          </cell>
          <cell r="L8">
            <v>0</v>
          </cell>
          <cell r="M8">
            <v>0</v>
          </cell>
          <cell r="N8">
            <v>0</v>
          </cell>
          <cell r="O8">
            <v>0</v>
          </cell>
          <cell r="P8">
            <v>0</v>
          </cell>
          <cell r="Q8">
            <v>0</v>
          </cell>
          <cell r="R8">
            <v>0</v>
          </cell>
          <cell r="S8">
            <v>0</v>
          </cell>
          <cell r="T8">
            <v>0</v>
          </cell>
          <cell r="U8">
            <v>0</v>
          </cell>
        </row>
        <row r="9">
          <cell r="A9" t="str">
            <v>LINKE</v>
          </cell>
          <cell r="B9">
            <v>0</v>
          </cell>
          <cell r="C9">
            <v>11.39240506329114</v>
          </cell>
          <cell r="D9">
            <v>5</v>
          </cell>
          <cell r="E9">
            <v>11.340206185567011</v>
          </cell>
          <cell r="F9">
            <v>13.636363636363635</v>
          </cell>
          <cell r="G9">
            <v>12.578616352201259</v>
          </cell>
          <cell r="L9">
            <v>0</v>
          </cell>
          <cell r="M9">
            <v>0</v>
          </cell>
          <cell r="N9">
            <v>11.494252873563218</v>
          </cell>
          <cell r="O9">
            <v>12.396694214876034</v>
          </cell>
          <cell r="P9">
            <v>0</v>
          </cell>
          <cell r="Q9">
            <v>0</v>
          </cell>
          <cell r="R9">
            <v>0</v>
          </cell>
          <cell r="S9">
            <v>0</v>
          </cell>
          <cell r="T9">
            <v>0</v>
          </cell>
          <cell r="U9">
            <v>0</v>
          </cell>
        </row>
        <row r="10">
          <cell r="A10" t="str">
            <v>Freie Wähler</v>
          </cell>
          <cell r="B10">
            <v>0</v>
          </cell>
          <cell r="C10">
            <v>0</v>
          </cell>
          <cell r="D10">
            <v>0.83333333333333337</v>
          </cell>
          <cell r="E10">
            <v>0</v>
          </cell>
          <cell r="F10">
            <v>0</v>
          </cell>
          <cell r="G10">
            <v>0</v>
          </cell>
          <cell r="L10">
            <v>0</v>
          </cell>
          <cell r="M10">
            <v>18.226600985221676</v>
          </cell>
          <cell r="N10">
            <v>0</v>
          </cell>
          <cell r="O10">
            <v>0</v>
          </cell>
          <cell r="P10">
            <v>0</v>
          </cell>
          <cell r="Q10">
            <v>0</v>
          </cell>
          <cell r="R10">
            <v>0</v>
          </cell>
          <cell r="S10">
            <v>3.9603960396039604</v>
          </cell>
          <cell r="T10">
            <v>0</v>
          </cell>
          <cell r="U10">
            <v>0</v>
          </cell>
        </row>
        <row r="11">
          <cell r="A11" t="str">
            <v>sonstige</v>
          </cell>
          <cell r="B11">
            <v>0</v>
          </cell>
          <cell r="C11">
            <v>0</v>
          </cell>
          <cell r="D11">
            <v>0</v>
          </cell>
          <cell r="E11">
            <v>0</v>
          </cell>
          <cell r="F11">
            <v>0</v>
          </cell>
          <cell r="G11">
            <v>0</v>
          </cell>
          <cell r="L11">
            <v>0</v>
          </cell>
          <cell r="M11">
            <v>0</v>
          </cell>
          <cell r="N11">
            <v>11.494252873563218</v>
          </cell>
          <cell r="O11">
            <v>0</v>
          </cell>
          <cell r="P11">
            <v>0</v>
          </cell>
          <cell r="Q11">
            <v>0</v>
          </cell>
          <cell r="R11">
            <v>0</v>
          </cell>
          <cell r="S11">
            <v>0</v>
          </cell>
          <cell r="T11">
            <v>0</v>
          </cell>
          <cell r="U11">
            <v>5.7971014492753623</v>
          </cell>
        </row>
        <row r="12">
          <cell r="A12" t="str">
            <v>fraktionslos</v>
          </cell>
          <cell r="B12">
            <v>0</v>
          </cell>
          <cell r="C12">
            <v>1.2658227848101267</v>
          </cell>
          <cell r="D12">
            <v>0</v>
          </cell>
          <cell r="E12">
            <v>2.0618556701030926</v>
          </cell>
          <cell r="F12">
            <v>0</v>
          </cell>
          <cell r="G12">
            <v>1.257861635220126</v>
          </cell>
          <cell r="L12">
            <v>0</v>
          </cell>
          <cell r="M12">
            <v>0</v>
          </cell>
          <cell r="N12">
            <v>0</v>
          </cell>
          <cell r="O12">
            <v>0</v>
          </cell>
          <cell r="P12">
            <v>2.2556390977443606</v>
          </cell>
          <cell r="Q12">
            <v>0.68493150684931503</v>
          </cell>
          <cell r="R12">
            <v>0</v>
          </cell>
          <cell r="S12">
            <v>5.9405940594059405</v>
          </cell>
          <cell r="T12">
            <v>0</v>
          </cell>
          <cell r="U12">
            <v>0</v>
          </cell>
        </row>
        <row r="15">
          <cell r="A15" t="str">
            <v>Regierung</v>
          </cell>
          <cell r="B15" t="str">
            <v>SPD/BSW</v>
          </cell>
          <cell r="C15" t="str">
            <v>SPD/LINKE</v>
          </cell>
          <cell r="D15" t="str">
            <v>CDU/SPD</v>
          </cell>
          <cell r="E15" t="str">
            <v>CDU/FDP/SPD</v>
          </cell>
          <cell r="F15" t="str">
            <v>CDU/SPD/BSW</v>
          </cell>
          <cell r="G15" t="str">
            <v>CDU/SPD</v>
          </cell>
          <cell r="L15" t="str">
            <v>GRÜNE/CDU</v>
          </cell>
          <cell r="M15" t="str">
            <v>CSU/FW</v>
          </cell>
          <cell r="N15" t="str">
            <v>SPD/GRÜNE/LINKE</v>
          </cell>
          <cell r="O15" t="str">
            <v>(SPD/GRÜNE)</v>
          </cell>
          <cell r="P15" t="str">
            <v>CDU/SPD</v>
          </cell>
          <cell r="Q15" t="str">
            <v>SPD/GRÜNE</v>
          </cell>
          <cell r="R15" t="str">
            <v>CDU/GRÜNE</v>
          </cell>
          <cell r="S15" t="str">
            <v>SPD/GRÜNE/FDP</v>
          </cell>
          <cell r="T15" t="str">
            <v>SPD</v>
          </cell>
          <cell r="U15" t="str">
            <v>CDU/GRÜNE</v>
          </cell>
        </row>
        <row r="16">
          <cell r="B16">
            <v>52.272727272727273</v>
          </cell>
          <cell r="C16">
            <v>54.430379746835442</v>
          </cell>
          <cell r="D16">
            <v>42.5</v>
          </cell>
          <cell r="E16">
            <v>57.731958762886592</v>
          </cell>
          <cell r="F16">
            <v>50</v>
          </cell>
          <cell r="G16">
            <v>54.716981132075468</v>
          </cell>
          <cell r="L16">
            <v>64.935064935064929</v>
          </cell>
          <cell r="M16">
            <v>60.098522167487687</v>
          </cell>
          <cell r="N16">
            <v>55.172413793103452</v>
          </cell>
          <cell r="O16">
            <v>57.851239669421489</v>
          </cell>
          <cell r="P16">
            <v>56.390977443609017</v>
          </cell>
          <cell r="Q16">
            <v>55.479452054794521</v>
          </cell>
          <cell r="R16">
            <v>58.974358974358978</v>
          </cell>
          <cell r="S16">
            <v>53.465346534653463</v>
          </cell>
          <cell r="T16">
            <v>56.862745098039213</v>
          </cell>
          <cell r="U16">
            <v>69.565217391304358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11-1007"/>
      <sheetName val="Tabelle1"/>
    </sheetNames>
    <sheetDataSet>
      <sheetData sheetId="0" refreshError="1"/>
      <sheetData sheetId="1">
        <row r="11">
          <cell r="C11">
            <v>39.577836411609496</v>
          </cell>
          <cell r="D11">
            <v>38.461538461538467</v>
          </cell>
          <cell r="E11">
            <v>27.884615384615387</v>
          </cell>
          <cell r="F11">
            <v>38.04347826086957</v>
          </cell>
          <cell r="G11">
            <v>33.333333333333329</v>
          </cell>
          <cell r="H11">
            <v>32.142857142857146</v>
          </cell>
          <cell r="I11">
            <v>37.872340425531917</v>
          </cell>
          <cell r="J11">
            <v>39.655172413793103</v>
          </cell>
          <cell r="K11">
            <v>38.576779026217231</v>
          </cell>
          <cell r="L11">
            <v>36.198347107438018</v>
          </cell>
          <cell r="M11">
            <v>37.410071942446045</v>
          </cell>
          <cell r="N11">
            <v>34.375</v>
          </cell>
          <cell r="O11">
            <v>32.608695652173914</v>
          </cell>
          <cell r="P11">
            <v>40.625</v>
          </cell>
          <cell r="Q11">
            <v>39.316239316239319</v>
          </cell>
          <cell r="R11">
            <v>39.130434782608695</v>
          </cell>
          <cell r="S11">
            <v>36.947791164658632</v>
          </cell>
          <cell r="T11">
            <v>34.022257551669313</v>
          </cell>
          <cell r="U11">
            <v>37.054631828978621</v>
          </cell>
          <cell r="V11">
            <v>36.905871388630004</v>
          </cell>
          <cell r="W11">
            <v>39.075144508670526</v>
          </cell>
        </row>
        <row r="12">
          <cell r="C12">
            <v>38.728323699421964</v>
          </cell>
          <cell r="D12">
            <v>40.370370370370374</v>
          </cell>
          <cell r="E12">
            <v>26.027397260273972</v>
          </cell>
          <cell r="F12">
            <v>36</v>
          </cell>
          <cell r="H12">
            <v>30.76923076923077</v>
          </cell>
          <cell r="I12">
            <v>40.17094017094017</v>
          </cell>
          <cell r="J12">
            <v>44</v>
          </cell>
          <cell r="K12">
            <v>39.823008849557525</v>
          </cell>
          <cell r="L12">
            <v>35.661764705882355</v>
          </cell>
          <cell r="M12">
            <v>39.0625</v>
          </cell>
          <cell r="O12">
            <v>31.944444444444443</v>
          </cell>
          <cell r="P12">
            <v>43.333333333333336</v>
          </cell>
          <cell r="Q12">
            <v>40.384615384615387</v>
          </cell>
          <cell r="R12">
            <v>38.888888888888893</v>
          </cell>
          <cell r="S12">
            <v>36.932192231731406</v>
          </cell>
          <cell r="T12">
            <v>32.590529247910865</v>
          </cell>
          <cell r="U12">
            <v>37.089201877934272</v>
          </cell>
          <cell r="V12">
            <v>36.920353982300888</v>
          </cell>
          <cell r="W12">
            <v>37.513997760358343</v>
          </cell>
        </row>
        <row r="13">
          <cell r="C13">
            <v>39.311594202898554</v>
          </cell>
          <cell r="D13">
            <v>39.103362391033627</v>
          </cell>
          <cell r="E13">
            <v>27.118644067796609</v>
          </cell>
          <cell r="F13">
            <v>37.323943661971832</v>
          </cell>
          <cell r="H13">
            <v>31.617647058823529</v>
          </cell>
          <cell r="I13">
            <v>38.636363636363633</v>
          </cell>
          <cell r="J13">
            <v>40.963855421686745</v>
          </cell>
          <cell r="K13">
            <v>38.94736842105263</v>
          </cell>
          <cell r="L13">
            <v>36.031927023945272</v>
          </cell>
          <cell r="M13">
            <v>37.931034482758619</v>
          </cell>
          <cell r="O13">
            <v>32.38095238095238</v>
          </cell>
          <cell r="P13">
            <v>41.48936170212766</v>
          </cell>
          <cell r="Q13">
            <v>39.644970414201183</v>
          </cell>
          <cell r="R13">
            <v>39.047619047619051</v>
          </cell>
          <cell r="S13">
            <v>36.937334510150045</v>
          </cell>
          <cell r="T13">
            <v>33.502024291497975</v>
          </cell>
          <cell r="U13">
            <v>37.06624605678234</v>
          </cell>
          <cell r="V13">
            <v>36.916367367880966</v>
          </cell>
          <cell r="W13">
            <v>37.895033860045146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Abb39"/>
      <sheetName val="Abb40"/>
      <sheetName val="Abb41"/>
      <sheetName val="Abb43"/>
      <sheetName val="Abb44"/>
      <sheetName val="Abb47"/>
      <sheetName val="Abb48"/>
      <sheetName val="Abb49"/>
      <sheetName val="Abb50"/>
      <sheetName val="Abb51"/>
      <sheetName val="Abb53"/>
      <sheetName val="Abb54"/>
      <sheetName val="Abb56"/>
      <sheetName val="Abb57"/>
      <sheetName val="Abb58"/>
      <sheetName val="Abb60"/>
      <sheetName val="Abb61"/>
      <sheetName val="Abb62"/>
      <sheetName val="Abb63"/>
      <sheetName val="Abb64"/>
      <sheetName val="Abb65"/>
      <sheetName val="Abb66"/>
      <sheetName val="Abb67"/>
      <sheetName val="Abb68"/>
      <sheetName val="Abb69"/>
      <sheetName val="Abb70"/>
      <sheetName val="Abb71"/>
    </sheetNames>
    <sheetDataSet>
      <sheetData sheetId="0"/>
      <sheetData sheetId="1">
        <row r="4">
          <cell r="AF4">
            <v>2.1414760307971554</v>
          </cell>
          <cell r="AG4">
            <v>2.4070258686291934</v>
          </cell>
          <cell r="AH4">
            <v>2.3432273692390719</v>
          </cell>
          <cell r="AI4">
            <v>2.3974022769632661</v>
          </cell>
          <cell r="AJ4">
            <v>2.0805377096452728</v>
          </cell>
          <cell r="AK4">
            <v>3</v>
          </cell>
          <cell r="AL4">
            <v>2.4425683236293758</v>
          </cell>
          <cell r="AM4">
            <v>2.2752862902422772</v>
          </cell>
          <cell r="AN4">
            <v>1.9223910683471923</v>
          </cell>
          <cell r="AO4">
            <v>1.8627028544700603</v>
          </cell>
          <cell r="AP4">
            <v>1.8093484936406785</v>
          </cell>
          <cell r="AQ4">
            <v>1.7726626791897202</v>
          </cell>
          <cell r="AR4">
            <v>2</v>
          </cell>
          <cell r="AS4">
            <v>2</v>
          </cell>
          <cell r="AT4">
            <v>1.9299324111016054</v>
          </cell>
          <cell r="AU4">
            <v>1.70504636068131</v>
          </cell>
          <cell r="AV4">
            <v>1.9539088757808918</v>
          </cell>
          <cell r="AW4">
            <v>2.0149430648554936</v>
          </cell>
          <cell r="AX4">
            <v>1.9484455322880381</v>
          </cell>
          <cell r="AY4">
            <v>1.8400281755584111</v>
          </cell>
          <cell r="AZ4">
            <v>1.9749209885053296</v>
          </cell>
        </row>
        <row r="9">
          <cell r="AF9">
            <v>2.2222222222222223</v>
          </cell>
          <cell r="AG9">
            <v>2.375</v>
          </cell>
          <cell r="AH9">
            <v>2.3846153846153846</v>
          </cell>
          <cell r="AI9">
            <v>2.5</v>
          </cell>
          <cell r="AJ9">
            <v>2.2272727272727271</v>
          </cell>
          <cell r="AK9">
            <v>3</v>
          </cell>
          <cell r="AL9">
            <v>2.3289473684210527</v>
          </cell>
          <cell r="AM9">
            <v>2.3199999999999998</v>
          </cell>
          <cell r="AN9">
            <v>1.9323076923076921</v>
          </cell>
          <cell r="AO9">
            <v>1.9290123456790125</v>
          </cell>
          <cell r="AP9">
            <v>1.8636363636363635</v>
          </cell>
          <cell r="AQ9">
            <v>1.9270833333333333</v>
          </cell>
          <cell r="AR9">
            <v>2</v>
          </cell>
          <cell r="AS9">
            <v>2</v>
          </cell>
          <cell r="AT9">
            <v>2.0384615384615383</v>
          </cell>
          <cell r="AU9">
            <v>1.8444444444444446</v>
          </cell>
          <cell r="AV9">
            <v>1.9622641509433965</v>
          </cell>
          <cell r="AW9">
            <v>2.0277777777777777</v>
          </cell>
          <cell r="AX9">
            <v>1.833333333333333</v>
          </cell>
          <cell r="AY9">
            <v>1.8666666666666667</v>
          </cell>
          <cell r="AZ9">
            <v>2.0049999999999999</v>
          </cell>
        </row>
      </sheetData>
      <sheetData sheetId="2"/>
      <sheetData sheetId="3">
        <row r="4">
          <cell r="AF4">
            <v>2.6981539447186642</v>
          </cell>
          <cell r="AG4">
            <v>2.9016817800209149</v>
          </cell>
          <cell r="AH4">
            <v>2.7099619583676797</v>
          </cell>
          <cell r="AI4">
            <v>3</v>
          </cell>
          <cell r="AJ4">
            <v>2.6387153771671294</v>
          </cell>
          <cell r="AK4">
            <v>3</v>
          </cell>
          <cell r="AL4">
            <v>2.8234826310421788</v>
          </cell>
          <cell r="AM4">
            <v>2.7705107859549751</v>
          </cell>
          <cell r="AN4">
            <v>1.8792302383601576</v>
          </cell>
          <cell r="AO4">
            <v>1.8171513679324813</v>
          </cell>
          <cell r="AP4">
            <v>1.2735136155269391</v>
          </cell>
          <cell r="AQ4">
            <v>1.3224536663842712</v>
          </cell>
          <cell r="AR4">
            <v>3</v>
          </cell>
          <cell r="AS4">
            <v>1</v>
          </cell>
          <cell r="AT4">
            <v>1.9132374221058077</v>
          </cell>
          <cell r="AU4">
            <v>2.1872166818325112</v>
          </cell>
          <cell r="AV4">
            <v>2.2674237574037588</v>
          </cell>
          <cell r="AW4">
            <v>2.1519958623111695</v>
          </cell>
          <cell r="AX4">
            <v>2.9125242351351135</v>
          </cell>
          <cell r="AY4">
            <v>1.5603446212029506</v>
          </cell>
          <cell r="AZ4">
            <v>2.0119010513913858</v>
          </cell>
        </row>
        <row r="9">
          <cell r="AF9">
            <v>2.7777777777777777</v>
          </cell>
          <cell r="AG9">
            <v>2.875</v>
          </cell>
          <cell r="AH9">
            <v>2.8461538461538463</v>
          </cell>
          <cell r="AI9">
            <v>3</v>
          </cell>
          <cell r="AJ9">
            <v>2.6818181818181817</v>
          </cell>
          <cell r="AK9">
            <v>3</v>
          </cell>
          <cell r="AL9">
            <v>2.8157894736842106</v>
          </cell>
          <cell r="AM9">
            <v>2.8133333333333335</v>
          </cell>
          <cell r="AN9">
            <v>1.8615384615384616</v>
          </cell>
          <cell r="AO9">
            <v>1.8580246913580247</v>
          </cell>
          <cell r="AP9">
            <v>1.3636363636363635</v>
          </cell>
          <cell r="AQ9">
            <v>1.4375</v>
          </cell>
          <cell r="AR9">
            <v>3</v>
          </cell>
          <cell r="AS9">
            <v>1</v>
          </cell>
          <cell r="AT9">
            <v>2.0769230769230771</v>
          </cell>
          <cell r="AU9">
            <v>2.2888888888888888</v>
          </cell>
          <cell r="AV9">
            <v>2.3018867924528301</v>
          </cell>
          <cell r="AW9">
            <v>2.1388888888888888</v>
          </cell>
          <cell r="AX9">
            <v>2.8333333333333335</v>
          </cell>
          <cell r="AY9">
            <v>1.6</v>
          </cell>
          <cell r="AZ9">
            <v>2.04</v>
          </cell>
        </row>
      </sheetData>
      <sheetData sheetId="4">
        <row r="4">
          <cell r="AF4">
            <v>2.3798483692900749</v>
          </cell>
          <cell r="AG4">
            <v>3</v>
          </cell>
          <cell r="AH4">
            <v>2.4199239167353594</v>
          </cell>
          <cell r="AI4">
            <v>2.8898785937568792</v>
          </cell>
          <cell r="AJ4">
            <v>2.6379520669451337</v>
          </cell>
          <cell r="AK4">
            <v>3</v>
          </cell>
          <cell r="AL4">
            <v>2.6959688282070893</v>
          </cell>
          <cell r="AM4">
            <v>2.6047308257998392</v>
          </cell>
          <cell r="AN4">
            <v>1.8159309365887035</v>
          </cell>
          <cell r="AO4">
            <v>1.7503459498405061</v>
          </cell>
          <cell r="AP4">
            <v>1.2683325896046127</v>
          </cell>
          <cell r="AQ4">
            <v>1.3564446520604072</v>
          </cell>
          <cell r="AR4">
            <v>3</v>
          </cell>
          <cell r="AS4">
            <v>1</v>
          </cell>
          <cell r="AT4">
            <v>1.6213034376626081</v>
          </cell>
          <cell r="AU4">
            <v>2.0609263853958986</v>
          </cell>
          <cell r="AV4">
            <v>2.0517176017136931</v>
          </cell>
          <cell r="AW4">
            <v>2.2421295394617218</v>
          </cell>
          <cell r="AX4">
            <v>2.7693820744471171</v>
          </cell>
          <cell r="AY4">
            <v>2.1117999144212933</v>
          </cell>
          <cell r="AZ4">
            <v>1.9333470777835176</v>
          </cell>
        </row>
        <row r="9">
          <cell r="AF9">
            <v>2.5</v>
          </cell>
          <cell r="AG9">
            <v>3</v>
          </cell>
          <cell r="AH9">
            <v>2.6923076923076925</v>
          </cell>
          <cell r="AI9">
            <v>2.9285714285714284</v>
          </cell>
          <cell r="AJ9">
            <v>2.6818181818181817</v>
          </cell>
          <cell r="AK9">
            <v>3</v>
          </cell>
          <cell r="AL9">
            <v>2.7236842105263159</v>
          </cell>
          <cell r="AM9">
            <v>2.72</v>
          </cell>
          <cell r="AN9">
            <v>1.8492307692307695</v>
          </cell>
          <cell r="AO9">
            <v>1.8456790123456792</v>
          </cell>
          <cell r="AP9">
            <v>1.2954545454545454</v>
          </cell>
          <cell r="AQ9">
            <v>1.4895833333333333</v>
          </cell>
          <cell r="AR9">
            <v>3</v>
          </cell>
          <cell r="AS9">
            <v>1</v>
          </cell>
          <cell r="AT9">
            <v>1.8076923076923077</v>
          </cell>
          <cell r="AU9">
            <v>2.2000000000000002</v>
          </cell>
          <cell r="AV9">
            <v>2.0943396226415096</v>
          </cell>
          <cell r="AW9">
            <v>2.3333333333333335</v>
          </cell>
          <cell r="AX9">
            <v>2.6666666666666665</v>
          </cell>
          <cell r="AY9">
            <v>2.2666666666666666</v>
          </cell>
          <cell r="AZ9">
            <v>2.0125000000000002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AF4">
            <v>2.3803224815593955</v>
          </cell>
          <cell r="AG4">
            <v>2.4990456984628073</v>
          </cell>
          <cell r="AH4">
            <v>2.5244612561979349</v>
          </cell>
          <cell r="AI4">
            <v>2.7063562167040902</v>
          </cell>
          <cell r="AJ4">
            <v>2.4915435122164973</v>
          </cell>
          <cell r="AK4">
            <v>3</v>
          </cell>
          <cell r="AL4">
            <v>2.628931237905908</v>
          </cell>
          <cell r="AM4">
            <v>2.517575641012519</v>
          </cell>
          <cell r="AN4">
            <v>2.0189418733078432</v>
          </cell>
          <cell r="AO4">
            <v>1.9646015597006743</v>
          </cell>
          <cell r="AP4">
            <v>1.9921923476487884</v>
          </cell>
          <cell r="AQ4">
            <v>1.8404893851624951</v>
          </cell>
          <cell r="AR4">
            <v>2</v>
          </cell>
          <cell r="AS4">
            <v>2</v>
          </cell>
          <cell r="AT4">
            <v>2.1556902650773768</v>
          </cell>
          <cell r="AU4">
            <v>1.9895329332425546</v>
          </cell>
          <cell r="AV4">
            <v>1.9594572352417112</v>
          </cell>
          <cell r="AW4">
            <v>1.9945672471456966</v>
          </cell>
          <cell r="AX4">
            <v>2.1688203422282646</v>
          </cell>
          <cell r="AY4">
            <v>1.8288783288616379</v>
          </cell>
          <cell r="AZ4">
            <v>2.093165581594449</v>
          </cell>
        </row>
        <row r="9">
          <cell r="AF9">
            <v>2.3888888888888888</v>
          </cell>
          <cell r="AG9">
            <v>2.375</v>
          </cell>
          <cell r="AH9">
            <v>2.5384615384615383</v>
          </cell>
          <cell r="AI9">
            <v>2.7142857142857144</v>
          </cell>
          <cell r="AJ9">
            <v>2.5454545454545454</v>
          </cell>
          <cell r="AK9">
            <v>3</v>
          </cell>
          <cell r="AL9">
            <v>2.5263157894736841</v>
          </cell>
          <cell r="AM9">
            <v>2.52</v>
          </cell>
          <cell r="AN9">
            <v>2.0646153846153847</v>
          </cell>
          <cell r="AO9">
            <v>2.0617283950617282</v>
          </cell>
          <cell r="AP9">
            <v>2.1363636363636362</v>
          </cell>
          <cell r="AQ9">
            <v>2.0208333333333335</v>
          </cell>
          <cell r="AR9">
            <v>2</v>
          </cell>
          <cell r="AS9">
            <v>2</v>
          </cell>
          <cell r="AT9">
            <v>2.2307692307692308</v>
          </cell>
          <cell r="AU9">
            <v>2.1111111111111112</v>
          </cell>
          <cell r="AV9">
            <v>1.9811320754716981</v>
          </cell>
          <cell r="AW9">
            <v>2.0555555555555554</v>
          </cell>
          <cell r="AX9">
            <v>2.1666666666666665</v>
          </cell>
          <cell r="AY9">
            <v>1.9333333333333331</v>
          </cell>
          <cell r="AZ9">
            <v>2.15</v>
          </cell>
        </row>
      </sheetData>
      <sheetData sheetId="22">
        <row r="4">
          <cell r="AF4">
            <v>2.186347425907369</v>
          </cell>
          <cell r="AG4">
            <v>2.9016817800209149</v>
          </cell>
          <cell r="AH4">
            <v>2.4303976532883138</v>
          </cell>
          <cell r="AI4">
            <v>2.564341823331719</v>
          </cell>
          <cell r="AJ4">
            <v>2.2970760977885205</v>
          </cell>
          <cell r="AK4">
            <v>3</v>
          </cell>
          <cell r="AL4">
            <v>2.5708467620590612</v>
          </cell>
          <cell r="AM4">
            <v>2.4420603487270598</v>
          </cell>
          <cell r="AN4">
            <v>1.8617616961797976</v>
          </cell>
          <cell r="AO4">
            <v>1.7987152520329766</v>
          </cell>
          <cell r="AP4">
            <v>1.6560617712266938</v>
          </cell>
          <cell r="AQ4">
            <v>1.7043065376252078</v>
          </cell>
          <cell r="AR4">
            <v>2.6684212732921502</v>
          </cell>
          <cell r="AS4">
            <v>1</v>
          </cell>
          <cell r="AT4">
            <v>1.6595129618459212</v>
          </cell>
          <cell r="AU4">
            <v>1.809919430099139</v>
          </cell>
          <cell r="AV4">
            <v>1.9922770345844643</v>
          </cell>
          <cell r="AW4">
            <v>2.0273041467202613</v>
          </cell>
          <cell r="AX4">
            <v>2.7793888723522362</v>
          </cell>
          <cell r="AY4">
            <v>1.5161579544193917</v>
          </cell>
          <cell r="AZ4">
            <v>1.9481415619158229</v>
          </cell>
        </row>
        <row r="9">
          <cell r="AF9">
            <v>2.2777777777777777</v>
          </cell>
          <cell r="AG9">
            <v>2.875</v>
          </cell>
          <cell r="AH9">
            <v>2.4615384615384617</v>
          </cell>
          <cell r="AI9">
            <v>2.6428571428571428</v>
          </cell>
          <cell r="AJ9">
            <v>2.3636363636363638</v>
          </cell>
          <cell r="AK9">
            <v>3</v>
          </cell>
          <cell r="AL9">
            <v>2.4736842105263159</v>
          </cell>
          <cell r="AM9">
            <v>2.4666666666666668</v>
          </cell>
          <cell r="AN9">
            <v>1.9107692307692308</v>
          </cell>
          <cell r="AO9">
            <v>1.9074074074074074</v>
          </cell>
          <cell r="AP9">
            <v>1.7272727272727273</v>
          </cell>
          <cell r="AQ9">
            <v>1.7604166666666665</v>
          </cell>
          <cell r="AR9">
            <v>2</v>
          </cell>
          <cell r="AS9">
            <v>1</v>
          </cell>
          <cell r="AT9">
            <v>1.8076923076923077</v>
          </cell>
          <cell r="AU9">
            <v>2.0666666666666669</v>
          </cell>
          <cell r="AV9">
            <v>2.0566037735849059</v>
          </cell>
          <cell r="AW9">
            <v>2.1666666666666665</v>
          </cell>
          <cell r="AX9">
            <v>2.6666666666666665</v>
          </cell>
          <cell r="AY9">
            <v>1.6666666666666667</v>
          </cell>
          <cell r="AZ9">
            <v>2.0150000000000001</v>
          </cell>
        </row>
      </sheetData>
      <sheetData sheetId="23">
        <row r="4">
          <cell r="AF4">
            <v>1.935954172246072</v>
          </cell>
          <cell r="AG4">
            <v>2.521767894227795</v>
          </cell>
          <cell r="AH4">
            <v>2.0053694038856409</v>
          </cell>
          <cell r="AI4">
            <v>2.1608371307180909</v>
          </cell>
          <cell r="AJ4">
            <v>2.3618735967695956</v>
          </cell>
          <cell r="AK4">
            <v>3</v>
          </cell>
          <cell r="AL4">
            <v>2.3422356714436101</v>
          </cell>
          <cell r="AM4">
            <v>2.1448443873909708</v>
          </cell>
          <cell r="AN4">
            <v>1.9679084621730834</v>
          </cell>
          <cell r="AO4">
            <v>1.9107414337260333</v>
          </cell>
          <cell r="AP4">
            <v>1.8199315475613047</v>
          </cell>
          <cell r="AQ4">
            <v>1.7082026863739073</v>
          </cell>
          <cell r="AR4">
            <v>2.1657893633539249</v>
          </cell>
          <cell r="AS4">
            <v>1</v>
          </cell>
          <cell r="AT4">
            <v>1.6052216189158584</v>
          </cell>
          <cell r="AU4">
            <v>2.0883345599554812</v>
          </cell>
          <cell r="AV4">
            <v>2.173227866841132</v>
          </cell>
          <cell r="AW4">
            <v>2.1162611027304865</v>
          </cell>
          <cell r="AX4">
            <v>2.9125242351351135</v>
          </cell>
          <cell r="AY4">
            <v>1.6401101800558453</v>
          </cell>
          <cell r="AZ4">
            <v>1.9942461098603761</v>
          </cell>
        </row>
        <row r="9">
          <cell r="AF9">
            <v>2.0555555555555554</v>
          </cell>
          <cell r="AG9">
            <v>2.375</v>
          </cell>
          <cell r="AH9">
            <v>2.1538461538461537</v>
          </cell>
          <cell r="AI9">
            <v>2.3571428571428572</v>
          </cell>
          <cell r="AJ9">
            <v>2.4090909090909092</v>
          </cell>
          <cell r="AK9">
            <v>3</v>
          </cell>
          <cell r="AL9">
            <v>2.2763157894736841</v>
          </cell>
          <cell r="AM9">
            <v>2.2666666666666666</v>
          </cell>
          <cell r="AN9">
            <v>2.0184615384615383</v>
          </cell>
          <cell r="AO9">
            <v>2.0154320987654319</v>
          </cell>
          <cell r="AP9">
            <v>1.7727272727272727</v>
          </cell>
          <cell r="AQ9">
            <v>1.8854166666666667</v>
          </cell>
          <cell r="AR9">
            <v>2.5</v>
          </cell>
          <cell r="AS9">
            <v>1</v>
          </cell>
          <cell r="AT9">
            <v>1.7692307692307689</v>
          </cell>
          <cell r="AU9">
            <v>2.2222222222222223</v>
          </cell>
          <cell r="AV9">
            <v>2.2264150943396226</v>
          </cell>
          <cell r="AW9">
            <v>2.2222222222222223</v>
          </cell>
          <cell r="AX9">
            <v>2.8333333333333335</v>
          </cell>
          <cell r="AY9">
            <v>1.7999999999999998</v>
          </cell>
          <cell r="AZ9">
            <v>2.0649999999999999</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P je EW"/>
      <sheetName val="Verfügbare Eink"/>
      <sheetName val="Wirtschaftswachstum"/>
      <sheetName val="Erwerbstätigkeit"/>
      <sheetName val="Tabelle11"/>
      <sheetName val="Tabelle8"/>
      <sheetName val="Tabelle4"/>
      <sheetName val="Tabelle5"/>
      <sheetName val="BIP je Arbeitsstunde"/>
      <sheetName val="ALQ"/>
      <sheetName val="Tabelle9"/>
    </sheetNames>
    <sheetDataSet>
      <sheetData sheetId="0">
        <row r="4">
          <cell r="A4" t="str">
            <v>European Union - 27 countries (from 2020)</v>
          </cell>
          <cell r="B4">
            <v>27600</v>
          </cell>
          <cell r="C4">
            <v>28300</v>
          </cell>
          <cell r="D4">
            <v>29500</v>
          </cell>
          <cell r="E4">
            <v>30400</v>
          </cell>
          <cell r="F4">
            <v>31600</v>
          </cell>
          <cell r="G4">
            <v>30400</v>
          </cell>
          <cell r="H4">
            <v>33200</v>
          </cell>
          <cell r="I4">
            <v>36000</v>
          </cell>
          <cell r="J4">
            <v>38100</v>
          </cell>
          <cell r="L4">
            <v>100</v>
          </cell>
          <cell r="M4">
            <v>100</v>
          </cell>
        </row>
        <row r="5">
          <cell r="A5" t="str">
            <v>NUTS 1-Regionen (92 Regionen)</v>
          </cell>
        </row>
        <row r="6">
          <cell r="A6" t="str">
            <v>Baden-Württemberg</v>
          </cell>
          <cell r="B6">
            <v>39700</v>
          </cell>
          <cell r="C6">
            <v>40200</v>
          </cell>
          <cell r="D6">
            <v>41700</v>
          </cell>
          <cell r="E6">
            <v>43100</v>
          </cell>
          <cell r="F6">
            <v>43700</v>
          </cell>
          <cell r="G6">
            <v>42100</v>
          </cell>
          <cell r="H6">
            <v>44500</v>
          </cell>
          <cell r="I6">
            <v>47000</v>
          </cell>
          <cell r="J6">
            <v>49100</v>
          </cell>
          <cell r="L6">
            <v>138.29113924050634</v>
          </cell>
          <cell r="M6">
            <v>138.48684210526315</v>
          </cell>
          <cell r="O6">
            <v>9</v>
          </cell>
          <cell r="P6">
            <v>10</v>
          </cell>
        </row>
        <row r="7">
          <cell r="A7" t="str">
            <v>Bayern</v>
          </cell>
          <cell r="B7">
            <v>40100</v>
          </cell>
          <cell r="C7">
            <v>41400</v>
          </cell>
          <cell r="D7">
            <v>43100</v>
          </cell>
          <cell r="E7">
            <v>43900</v>
          </cell>
          <cell r="F7">
            <v>45400</v>
          </cell>
          <cell r="G7">
            <v>44000</v>
          </cell>
          <cell r="H7">
            <v>46700</v>
          </cell>
          <cell r="I7">
            <v>49400</v>
          </cell>
          <cell r="J7">
            <v>51900</v>
          </cell>
          <cell r="L7">
            <v>143.67088607594937</v>
          </cell>
          <cell r="M7">
            <v>144.73684210526315</v>
          </cell>
          <cell r="O7">
            <v>7</v>
          </cell>
          <cell r="P7">
            <v>7</v>
          </cell>
        </row>
        <row r="8">
          <cell r="A8" t="str">
            <v>Berlin</v>
          </cell>
          <cell r="B8">
            <v>33000</v>
          </cell>
          <cell r="C8">
            <v>34700</v>
          </cell>
          <cell r="D8">
            <v>36300</v>
          </cell>
          <cell r="E8">
            <v>38000</v>
          </cell>
          <cell r="F8">
            <v>39800</v>
          </cell>
          <cell r="G8">
            <v>39200</v>
          </cell>
          <cell r="H8">
            <v>41800</v>
          </cell>
          <cell r="I8">
            <v>44300</v>
          </cell>
          <cell r="J8">
            <v>46800</v>
          </cell>
          <cell r="L8">
            <v>125.9493670886076</v>
          </cell>
          <cell r="M8">
            <v>128.94736842105263</v>
          </cell>
          <cell r="O8">
            <v>13</v>
          </cell>
          <cell r="P8">
            <v>15</v>
          </cell>
        </row>
        <row r="9">
          <cell r="A9" t="str">
            <v>Brandenburg</v>
          </cell>
          <cell r="B9">
            <v>24400</v>
          </cell>
          <cell r="C9">
            <v>25000</v>
          </cell>
          <cell r="D9">
            <v>26100</v>
          </cell>
          <cell r="E9">
            <v>26700</v>
          </cell>
          <cell r="F9">
            <v>27400</v>
          </cell>
          <cell r="G9">
            <v>27100</v>
          </cell>
          <cell r="H9">
            <v>28700</v>
          </cell>
          <cell r="I9">
            <v>31500</v>
          </cell>
          <cell r="J9">
            <v>34200</v>
          </cell>
          <cell r="L9">
            <v>86.70886075949366</v>
          </cell>
          <cell r="M9">
            <v>89.14473684210526</v>
          </cell>
          <cell r="O9">
            <v>52</v>
          </cell>
          <cell r="P9">
            <v>46</v>
          </cell>
        </row>
        <row r="10">
          <cell r="A10" t="str">
            <v>Bremen</v>
          </cell>
          <cell r="B10">
            <v>42300</v>
          </cell>
          <cell r="C10">
            <v>42900</v>
          </cell>
          <cell r="D10">
            <v>43900</v>
          </cell>
          <cell r="E10">
            <v>44500</v>
          </cell>
          <cell r="F10">
            <v>44800</v>
          </cell>
          <cell r="G10">
            <v>43300</v>
          </cell>
          <cell r="H10">
            <v>47300</v>
          </cell>
          <cell r="I10">
            <v>50100</v>
          </cell>
          <cell r="J10">
            <v>51800</v>
          </cell>
          <cell r="L10">
            <v>141.77215189873417</v>
          </cell>
          <cell r="M10">
            <v>142.43421052631581</v>
          </cell>
          <cell r="O10">
            <v>8</v>
          </cell>
          <cell r="P10">
            <v>8</v>
          </cell>
        </row>
        <row r="11">
          <cell r="A11" t="str">
            <v>Hamburg</v>
          </cell>
          <cell r="B11">
            <v>56300</v>
          </cell>
          <cell r="C11">
            <v>56700</v>
          </cell>
          <cell r="D11">
            <v>59100</v>
          </cell>
          <cell r="E11">
            <v>59700</v>
          </cell>
          <cell r="F11">
            <v>63000</v>
          </cell>
          <cell r="G11">
            <v>60000</v>
          </cell>
          <cell r="H11">
            <v>67100</v>
          </cell>
          <cell r="I11">
            <v>72600</v>
          </cell>
          <cell r="J11">
            <v>72000</v>
          </cell>
          <cell r="L11">
            <v>199.36708860759492</v>
          </cell>
          <cell r="M11">
            <v>197.36842105263156</v>
          </cell>
          <cell r="O11">
            <v>3</v>
          </cell>
          <cell r="P11">
            <v>4</v>
          </cell>
        </row>
        <row r="12">
          <cell r="A12" t="str">
            <v>Hessen</v>
          </cell>
          <cell r="B12">
            <v>39200</v>
          </cell>
          <cell r="C12">
            <v>40400</v>
          </cell>
          <cell r="D12">
            <v>41500</v>
          </cell>
          <cell r="E12">
            <v>42200</v>
          </cell>
          <cell r="F12">
            <v>43600</v>
          </cell>
          <cell r="G12">
            <v>42100</v>
          </cell>
          <cell r="H12">
            <v>44900</v>
          </cell>
          <cell r="I12">
            <v>47100</v>
          </cell>
          <cell r="J12">
            <v>49800</v>
          </cell>
          <cell r="L12">
            <v>137.97468354430379</v>
          </cell>
          <cell r="M12">
            <v>138.48684210526315</v>
          </cell>
          <cell r="O12">
            <v>10</v>
          </cell>
          <cell r="P12">
            <v>10</v>
          </cell>
        </row>
        <row r="13">
          <cell r="A13" t="str">
            <v>Mecklenburg-Vorpommern</v>
          </cell>
          <cell r="B13">
            <v>23100</v>
          </cell>
          <cell r="C13">
            <v>23500</v>
          </cell>
          <cell r="D13">
            <v>25300</v>
          </cell>
          <cell r="E13">
            <v>25400</v>
          </cell>
          <cell r="F13">
            <v>27100</v>
          </cell>
          <cell r="G13">
            <v>26500</v>
          </cell>
          <cell r="H13">
            <v>28000</v>
          </cell>
          <cell r="I13">
            <v>31100</v>
          </cell>
          <cell r="J13">
            <v>33200</v>
          </cell>
          <cell r="L13">
            <v>85.759493670886073</v>
          </cell>
          <cell r="M13">
            <v>87.171052631578945</v>
          </cell>
          <cell r="O13">
            <v>53</v>
          </cell>
          <cell r="P13">
            <v>51</v>
          </cell>
        </row>
        <row r="14">
          <cell r="A14" t="str">
            <v>Niedersachsen</v>
          </cell>
          <cell r="B14">
            <v>30700</v>
          </cell>
          <cell r="C14">
            <v>32600</v>
          </cell>
          <cell r="D14">
            <v>33400</v>
          </cell>
          <cell r="E14">
            <v>34400</v>
          </cell>
          <cell r="F14">
            <v>35800</v>
          </cell>
          <cell r="G14">
            <v>34600</v>
          </cell>
          <cell r="H14">
            <v>36100</v>
          </cell>
          <cell r="I14">
            <v>38500</v>
          </cell>
          <cell r="J14">
            <v>40400</v>
          </cell>
          <cell r="L14">
            <v>113.29113924050634</v>
          </cell>
          <cell r="M14">
            <v>113.81578947368421</v>
          </cell>
          <cell r="O14">
            <v>24</v>
          </cell>
          <cell r="P14">
            <v>22</v>
          </cell>
        </row>
        <row r="15">
          <cell r="A15" t="str">
            <v>Nordrhein-Westfalen</v>
          </cell>
          <cell r="B15">
            <v>33200</v>
          </cell>
          <cell r="C15">
            <v>33700</v>
          </cell>
          <cell r="D15">
            <v>35000</v>
          </cell>
          <cell r="E15">
            <v>36200</v>
          </cell>
          <cell r="F15">
            <v>36800</v>
          </cell>
          <cell r="G15">
            <v>36100</v>
          </cell>
          <cell r="H15">
            <v>38200</v>
          </cell>
          <cell r="I15">
            <v>40400</v>
          </cell>
          <cell r="J15">
            <v>42000</v>
          </cell>
          <cell r="L15">
            <v>116.45569620253164</v>
          </cell>
          <cell r="M15">
            <v>118.75</v>
          </cell>
          <cell r="O15">
            <v>21</v>
          </cell>
          <cell r="P15">
            <v>19</v>
          </cell>
        </row>
        <row r="16">
          <cell r="A16" t="str">
            <v>Rheinland-Pfalz</v>
          </cell>
          <cell r="B16">
            <v>30500</v>
          </cell>
          <cell r="C16">
            <v>31000</v>
          </cell>
          <cell r="D16">
            <v>31800</v>
          </cell>
          <cell r="E16">
            <v>32300</v>
          </cell>
          <cell r="F16">
            <v>33200</v>
          </cell>
          <cell r="G16">
            <v>32300</v>
          </cell>
          <cell r="H16">
            <v>36500</v>
          </cell>
          <cell r="I16">
            <v>38200</v>
          </cell>
          <cell r="J16">
            <v>38000</v>
          </cell>
          <cell r="L16">
            <v>105.0632911392405</v>
          </cell>
          <cell r="M16">
            <v>106.25</v>
          </cell>
          <cell r="O16">
            <v>33</v>
          </cell>
          <cell r="P16">
            <v>29</v>
          </cell>
        </row>
        <row r="17">
          <cell r="A17" t="str">
            <v>Saarland</v>
          </cell>
          <cell r="B17">
            <v>31700</v>
          </cell>
          <cell r="C17">
            <v>31700</v>
          </cell>
          <cell r="D17">
            <v>32700</v>
          </cell>
          <cell r="E17">
            <v>33300</v>
          </cell>
          <cell r="F17">
            <v>33500</v>
          </cell>
          <cell r="G17">
            <v>32200</v>
          </cell>
          <cell r="H17">
            <v>34200</v>
          </cell>
          <cell r="I17">
            <v>36100</v>
          </cell>
          <cell r="J17">
            <v>37800</v>
          </cell>
          <cell r="L17">
            <v>106.01265822784811</v>
          </cell>
          <cell r="M17">
            <v>105.92105263157893</v>
          </cell>
          <cell r="O17">
            <v>31</v>
          </cell>
          <cell r="P17">
            <v>30</v>
          </cell>
        </row>
        <row r="18">
          <cell r="A18" t="str">
            <v>Sachsen</v>
          </cell>
          <cell r="B18">
            <v>25800</v>
          </cell>
          <cell r="C18">
            <v>26500</v>
          </cell>
          <cell r="D18">
            <v>27500</v>
          </cell>
          <cell r="E18">
            <v>28300</v>
          </cell>
          <cell r="F18">
            <v>29300</v>
          </cell>
          <cell r="G18">
            <v>28800</v>
          </cell>
          <cell r="H18">
            <v>30400</v>
          </cell>
          <cell r="I18">
            <v>32800</v>
          </cell>
          <cell r="J18">
            <v>34600</v>
          </cell>
          <cell r="L18">
            <v>92.721518987341767</v>
          </cell>
          <cell r="M18">
            <v>94.73684210526315</v>
          </cell>
          <cell r="O18">
            <v>43</v>
          </cell>
          <cell r="P18">
            <v>42</v>
          </cell>
        </row>
        <row r="19">
          <cell r="A19" t="str">
            <v>Sachsen-Anhalt</v>
          </cell>
          <cell r="B19">
            <v>23700</v>
          </cell>
          <cell r="C19">
            <v>24300</v>
          </cell>
          <cell r="D19">
            <v>25200</v>
          </cell>
          <cell r="E19">
            <v>25800</v>
          </cell>
          <cell r="F19">
            <v>26900</v>
          </cell>
          <cell r="G19">
            <v>26600</v>
          </cell>
          <cell r="H19">
            <v>28300</v>
          </cell>
          <cell r="I19">
            <v>31300</v>
          </cell>
          <cell r="J19">
            <v>32600</v>
          </cell>
          <cell r="L19">
            <v>85.12658227848101</v>
          </cell>
          <cell r="M19">
            <v>87.5</v>
          </cell>
          <cell r="O19">
            <v>57</v>
          </cell>
          <cell r="P19">
            <v>50</v>
          </cell>
        </row>
        <row r="20">
          <cell r="A20" t="str">
            <v>Schleswig-Holstein</v>
          </cell>
          <cell r="B20">
            <v>27500</v>
          </cell>
          <cell r="C20">
            <v>28100</v>
          </cell>
          <cell r="D20">
            <v>29600</v>
          </cell>
          <cell r="E20">
            <v>30300</v>
          </cell>
          <cell r="F20">
            <v>31500</v>
          </cell>
          <cell r="G20">
            <v>31300</v>
          </cell>
          <cell r="H20">
            <v>32800</v>
          </cell>
          <cell r="I20">
            <v>35500</v>
          </cell>
          <cell r="J20">
            <v>36500</v>
          </cell>
          <cell r="L20">
            <v>99.683544303797461</v>
          </cell>
          <cell r="M20">
            <v>102.96052631578947</v>
          </cell>
          <cell r="O20">
            <v>38</v>
          </cell>
          <cell r="P20">
            <v>35</v>
          </cell>
        </row>
        <row r="21">
          <cell r="A21" t="str">
            <v>Thüringen</v>
          </cell>
          <cell r="B21">
            <v>24500</v>
          </cell>
          <cell r="C21">
            <v>25200</v>
          </cell>
          <cell r="D21">
            <v>26200</v>
          </cell>
          <cell r="E21">
            <v>26700</v>
          </cell>
          <cell r="F21">
            <v>27500</v>
          </cell>
          <cell r="G21">
            <v>27200</v>
          </cell>
          <cell r="H21">
            <v>28600</v>
          </cell>
          <cell r="I21">
            <v>30800</v>
          </cell>
          <cell r="J21">
            <v>32500</v>
          </cell>
          <cell r="L21">
            <v>87.025316455696199</v>
          </cell>
          <cell r="M21">
            <v>89.473684210526315</v>
          </cell>
          <cell r="O21">
            <v>49</v>
          </cell>
          <cell r="P21">
            <v>45</v>
          </cell>
        </row>
        <row r="22">
          <cell r="L22" t="str">
            <v/>
          </cell>
          <cell r="M22" t="str">
            <v/>
          </cell>
          <cell r="O22" t="str">
            <v/>
          </cell>
          <cell r="P22" t="str">
            <v/>
          </cell>
        </row>
        <row r="23">
          <cell r="A23" t="str">
            <v>Région de Bruxelles-Capitale/Brussels Hoofdstedelijk Gewest</v>
          </cell>
          <cell r="B23">
            <v>59400</v>
          </cell>
          <cell r="C23">
            <v>59400</v>
          </cell>
          <cell r="D23">
            <v>60600</v>
          </cell>
          <cell r="E23">
            <v>61600</v>
          </cell>
          <cell r="F23">
            <v>63400</v>
          </cell>
          <cell r="G23">
            <v>61400</v>
          </cell>
          <cell r="H23">
            <v>65400</v>
          </cell>
          <cell r="I23">
            <v>69600</v>
          </cell>
          <cell r="J23">
            <v>72700</v>
          </cell>
          <cell r="L23">
            <v>200.63291139240508</v>
          </cell>
          <cell r="M23">
            <v>201.97368421052633</v>
          </cell>
          <cell r="O23">
            <v>2</v>
          </cell>
          <cell r="P23">
            <v>3</v>
          </cell>
        </row>
        <row r="24">
          <cell r="A24" t="str">
            <v>Vlaams Gewest</v>
          </cell>
          <cell r="B24">
            <v>33600</v>
          </cell>
          <cell r="C24">
            <v>34400</v>
          </cell>
          <cell r="D24">
            <v>35300</v>
          </cell>
          <cell r="E24">
            <v>36200</v>
          </cell>
          <cell r="F24">
            <v>37300</v>
          </cell>
          <cell r="G24">
            <v>36300</v>
          </cell>
          <cell r="H24">
            <v>39700</v>
          </cell>
          <cell r="I24">
            <v>44200</v>
          </cell>
          <cell r="J24">
            <v>46300</v>
          </cell>
          <cell r="L24">
            <v>118.03797468354431</v>
          </cell>
          <cell r="M24">
            <v>119.4078947368421</v>
          </cell>
          <cell r="O24">
            <v>19</v>
          </cell>
          <cell r="P24">
            <v>18</v>
          </cell>
        </row>
        <row r="25">
          <cell r="A25" t="str">
            <v>Région wallonne</v>
          </cell>
          <cell r="B25">
            <v>23800</v>
          </cell>
          <cell r="C25">
            <v>24200</v>
          </cell>
          <cell r="D25">
            <v>24900</v>
          </cell>
          <cell r="E25">
            <v>25900</v>
          </cell>
          <cell r="F25">
            <v>27000</v>
          </cell>
          <cell r="G25">
            <v>26500</v>
          </cell>
          <cell r="H25">
            <v>28000</v>
          </cell>
          <cell r="I25">
            <v>30900</v>
          </cell>
          <cell r="J25">
            <v>32700</v>
          </cell>
          <cell r="L25">
            <v>85.443037974683548</v>
          </cell>
          <cell r="M25">
            <v>87.171052631578945</v>
          </cell>
          <cell r="O25">
            <v>56</v>
          </cell>
          <cell r="P25">
            <v>51</v>
          </cell>
        </row>
        <row r="26">
          <cell r="A26" t="str">
            <v>Severna i Yugoiztochna Bulgaria</v>
          </cell>
          <cell r="B26">
            <v>10300</v>
          </cell>
          <cell r="C26">
            <v>11000</v>
          </cell>
          <cell r="D26">
            <v>11700</v>
          </cell>
          <cell r="E26">
            <v>12300</v>
          </cell>
          <cell r="F26">
            <v>12500</v>
          </cell>
          <cell r="G26">
            <v>12400</v>
          </cell>
          <cell r="H26">
            <v>14600</v>
          </cell>
          <cell r="I26">
            <v>17400</v>
          </cell>
          <cell r="J26">
            <v>18400</v>
          </cell>
          <cell r="L26">
            <v>39.556962025316459</v>
          </cell>
          <cell r="M26">
            <v>40.789473684210527</v>
          </cell>
          <cell r="O26">
            <v>92</v>
          </cell>
          <cell r="P26">
            <v>92</v>
          </cell>
        </row>
        <row r="27">
          <cell r="A27" t="str">
            <v>Yugozapadna i Yuzhna tsentralna Bulgaria</v>
          </cell>
          <cell r="B27">
            <v>16900</v>
          </cell>
          <cell r="C27">
            <v>17800</v>
          </cell>
          <cell r="D27">
            <v>18900</v>
          </cell>
          <cell r="E27">
            <v>20200</v>
          </cell>
          <cell r="F27">
            <v>22200</v>
          </cell>
          <cell r="G27">
            <v>22400</v>
          </cell>
          <cell r="H27">
            <v>24700</v>
          </cell>
          <cell r="I27">
            <v>27300</v>
          </cell>
          <cell r="J27">
            <v>29900</v>
          </cell>
          <cell r="L27">
            <v>70.25316455696202</v>
          </cell>
          <cell r="M27">
            <v>73.68421052631578</v>
          </cell>
          <cell r="O27">
            <v>72</v>
          </cell>
          <cell r="P27">
            <v>70</v>
          </cell>
        </row>
        <row r="28">
          <cell r="A28" t="str">
            <v>Česko</v>
          </cell>
          <cell r="B28">
            <v>24600</v>
          </cell>
          <cell r="C28">
            <v>25400</v>
          </cell>
          <cell r="D28">
            <v>27200</v>
          </cell>
          <cell r="E28">
            <v>28500</v>
          </cell>
          <cell r="F28">
            <v>30000</v>
          </cell>
          <cell r="G28">
            <v>29200</v>
          </cell>
          <cell r="H28">
            <v>30500</v>
          </cell>
          <cell r="I28">
            <v>32200</v>
          </cell>
          <cell r="J28">
            <v>34500</v>
          </cell>
          <cell r="L28">
            <v>94.936708860759495</v>
          </cell>
          <cell r="M28">
            <v>96.05263157894737</v>
          </cell>
          <cell r="O28">
            <v>42</v>
          </cell>
          <cell r="P28">
            <v>41</v>
          </cell>
        </row>
        <row r="29">
          <cell r="A29" t="str">
            <v>Denmark</v>
          </cell>
          <cell r="B29">
            <v>34700</v>
          </cell>
          <cell r="C29">
            <v>35600</v>
          </cell>
          <cell r="D29">
            <v>37600</v>
          </cell>
          <cell r="E29">
            <v>38300</v>
          </cell>
          <cell r="F29">
            <v>39000</v>
          </cell>
          <cell r="G29">
            <v>39800</v>
          </cell>
          <cell r="H29">
            <v>44200</v>
          </cell>
          <cell r="I29">
            <v>47800</v>
          </cell>
          <cell r="J29">
            <v>47100</v>
          </cell>
          <cell r="L29">
            <v>123.41772151898734</v>
          </cell>
          <cell r="M29">
            <v>130.92105263157893</v>
          </cell>
          <cell r="O29">
            <v>16</v>
          </cell>
          <cell r="P29">
            <v>13</v>
          </cell>
        </row>
        <row r="30">
          <cell r="A30" t="str">
            <v>Eesti</v>
          </cell>
          <cell r="B30">
            <v>21400</v>
          </cell>
          <cell r="C30">
            <v>22200</v>
          </cell>
          <cell r="D30">
            <v>23700</v>
          </cell>
          <cell r="E30">
            <v>25200</v>
          </cell>
          <cell r="F30">
            <v>26400</v>
          </cell>
          <cell r="G30">
            <v>26000</v>
          </cell>
          <cell r="H30">
            <v>28200</v>
          </cell>
          <cell r="I30">
            <v>30300</v>
          </cell>
          <cell r="J30">
            <v>30500</v>
          </cell>
          <cell r="L30">
            <v>83.544303797468359</v>
          </cell>
          <cell r="M30">
            <v>85.526315789473685</v>
          </cell>
          <cell r="O30">
            <v>59</v>
          </cell>
          <cell r="P30">
            <v>58</v>
          </cell>
        </row>
        <row r="31">
          <cell r="A31" t="str">
            <v>Ireland</v>
          </cell>
          <cell r="B31">
            <v>51500</v>
          </cell>
          <cell r="C31">
            <v>50800</v>
          </cell>
          <cell r="D31">
            <v>55300</v>
          </cell>
          <cell r="E31">
            <v>58600</v>
          </cell>
          <cell r="F31">
            <v>60000</v>
          </cell>
          <cell r="G31">
            <v>62500</v>
          </cell>
          <cell r="H31">
            <v>74800</v>
          </cell>
          <cell r="I31">
            <v>85500</v>
          </cell>
          <cell r="J31">
            <v>81200</v>
          </cell>
          <cell r="L31">
            <v>189.87341772151899</v>
          </cell>
          <cell r="M31">
            <v>205.59210526315786</v>
          </cell>
          <cell r="O31">
            <v>4</v>
          </cell>
          <cell r="P31">
            <v>2</v>
          </cell>
        </row>
        <row r="32">
          <cell r="A32" t="str">
            <v>Attiki</v>
          </cell>
          <cell r="B32">
            <v>25800</v>
          </cell>
          <cell r="C32">
            <v>26000</v>
          </cell>
          <cell r="D32">
            <v>26900</v>
          </cell>
          <cell r="E32">
            <v>27600</v>
          </cell>
          <cell r="F32">
            <v>28600</v>
          </cell>
          <cell r="G32">
            <v>26200</v>
          </cell>
          <cell r="H32">
            <v>29500</v>
          </cell>
          <cell r="I32">
            <v>33100</v>
          </cell>
          <cell r="J32">
            <v>36700</v>
          </cell>
          <cell r="L32">
            <v>90.506329113924053</v>
          </cell>
          <cell r="M32">
            <v>86.18421052631578</v>
          </cell>
          <cell r="O32">
            <v>46</v>
          </cell>
          <cell r="P32">
            <v>54</v>
          </cell>
        </row>
        <row r="33">
          <cell r="A33" t="str">
            <v>Nisia Aigaiou, Kriti</v>
          </cell>
          <cell r="B33">
            <v>17600</v>
          </cell>
          <cell r="C33">
            <v>17000</v>
          </cell>
          <cell r="D33">
            <v>17500</v>
          </cell>
          <cell r="E33">
            <v>17800</v>
          </cell>
          <cell r="F33">
            <v>18200</v>
          </cell>
          <cell r="G33">
            <v>15100</v>
          </cell>
          <cell r="H33">
            <v>17300</v>
          </cell>
          <cell r="I33">
            <v>20200</v>
          </cell>
          <cell r="J33">
            <v>22500</v>
          </cell>
          <cell r="L33">
            <v>57.594936708860757</v>
          </cell>
          <cell r="M33">
            <v>49.671052631578952</v>
          </cell>
          <cell r="O33">
            <v>86</v>
          </cell>
          <cell r="P33">
            <v>90</v>
          </cell>
        </row>
        <row r="34">
          <cell r="A34" t="str">
            <v>Voreia Elláda</v>
          </cell>
          <cell r="B34">
            <v>14800</v>
          </cell>
          <cell r="C34">
            <v>14800</v>
          </cell>
          <cell r="D34">
            <v>15100</v>
          </cell>
          <cell r="E34">
            <v>15500</v>
          </cell>
          <cell r="F34">
            <v>15700</v>
          </cell>
          <cell r="G34">
            <v>14400</v>
          </cell>
          <cell r="H34">
            <v>16100</v>
          </cell>
          <cell r="I34">
            <v>18300</v>
          </cell>
          <cell r="J34">
            <v>19700</v>
          </cell>
          <cell r="L34">
            <v>49.683544303797468</v>
          </cell>
          <cell r="M34">
            <v>47.368421052631575</v>
          </cell>
          <cell r="O34">
            <v>89</v>
          </cell>
          <cell r="P34">
            <v>91</v>
          </cell>
        </row>
        <row r="35">
          <cell r="A35" t="str">
            <v>Kentriki Elláda</v>
          </cell>
          <cell r="B35">
            <v>15400</v>
          </cell>
          <cell r="C35">
            <v>15400</v>
          </cell>
          <cell r="D35">
            <v>15900</v>
          </cell>
          <cell r="E35">
            <v>16300</v>
          </cell>
          <cell r="F35">
            <v>16800</v>
          </cell>
          <cell r="G35">
            <v>15500</v>
          </cell>
          <cell r="H35">
            <v>17400</v>
          </cell>
          <cell r="I35">
            <v>19800</v>
          </cell>
          <cell r="J35">
            <v>21300</v>
          </cell>
          <cell r="L35">
            <v>53.164556962025308</v>
          </cell>
          <cell r="M35">
            <v>50.98684210526315</v>
          </cell>
          <cell r="O35">
            <v>87</v>
          </cell>
          <cell r="P35">
            <v>88</v>
          </cell>
        </row>
        <row r="36">
          <cell r="A36" t="str">
            <v>Noroeste</v>
          </cell>
          <cell r="B36">
            <v>22600</v>
          </cell>
          <cell r="C36">
            <v>23200</v>
          </cell>
          <cell r="D36">
            <v>24400</v>
          </cell>
          <cell r="E36">
            <v>24900</v>
          </cell>
          <cell r="F36">
            <v>25600</v>
          </cell>
          <cell r="G36">
            <v>22900</v>
          </cell>
          <cell r="H36">
            <v>25900</v>
          </cell>
          <cell r="I36">
            <v>29100</v>
          </cell>
          <cell r="J36">
            <v>31800</v>
          </cell>
          <cell r="L36">
            <v>81.012658227848107</v>
          </cell>
          <cell r="M36">
            <v>75.328947368421055</v>
          </cell>
          <cell r="O36">
            <v>64</v>
          </cell>
          <cell r="P36">
            <v>67</v>
          </cell>
        </row>
        <row r="37">
          <cell r="A37" t="str">
            <v>Noreste</v>
          </cell>
          <cell r="B37">
            <v>30400</v>
          </cell>
          <cell r="C37">
            <v>31300</v>
          </cell>
          <cell r="D37">
            <v>32700</v>
          </cell>
          <cell r="E37">
            <v>33100</v>
          </cell>
          <cell r="F37">
            <v>34100</v>
          </cell>
          <cell r="G37">
            <v>30300</v>
          </cell>
          <cell r="H37">
            <v>33800</v>
          </cell>
          <cell r="I37">
            <v>38100</v>
          </cell>
          <cell r="J37">
            <v>41500</v>
          </cell>
          <cell r="L37">
            <v>107.91139240506328</v>
          </cell>
          <cell r="M37">
            <v>99.671052631578945</v>
          </cell>
          <cell r="O37">
            <v>27</v>
          </cell>
          <cell r="P37">
            <v>38</v>
          </cell>
        </row>
        <row r="38">
          <cell r="A38" t="str">
            <v>Comunidad de Madrid</v>
          </cell>
          <cell r="B38">
            <v>34900</v>
          </cell>
          <cell r="C38">
            <v>36000</v>
          </cell>
          <cell r="D38">
            <v>37700</v>
          </cell>
          <cell r="E38">
            <v>38200</v>
          </cell>
          <cell r="F38">
            <v>39400</v>
          </cell>
          <cell r="G38">
            <v>34600</v>
          </cell>
          <cell r="H38">
            <v>38700</v>
          </cell>
          <cell r="I38">
            <v>43100</v>
          </cell>
          <cell r="J38">
            <v>47000</v>
          </cell>
          <cell r="L38">
            <v>124.68354430379746</v>
          </cell>
          <cell r="M38">
            <v>113.81578947368421</v>
          </cell>
          <cell r="O38">
            <v>15</v>
          </cell>
          <cell r="P38">
            <v>22</v>
          </cell>
        </row>
        <row r="39">
          <cell r="A39" t="str">
            <v>Centro (ES)</v>
          </cell>
          <cell r="B39">
            <v>21200</v>
          </cell>
          <cell r="C39">
            <v>21900</v>
          </cell>
          <cell r="D39">
            <v>23000</v>
          </cell>
          <cell r="E39">
            <v>23600</v>
          </cell>
          <cell r="F39">
            <v>24300</v>
          </cell>
          <cell r="G39">
            <v>22000</v>
          </cell>
          <cell r="H39">
            <v>24700</v>
          </cell>
          <cell r="I39">
            <v>27600</v>
          </cell>
          <cell r="J39">
            <v>30100</v>
          </cell>
          <cell r="L39">
            <v>76.898734177215189</v>
          </cell>
          <cell r="M39">
            <v>72.368421052631575</v>
          </cell>
          <cell r="O39">
            <v>66</v>
          </cell>
          <cell r="P39">
            <v>71</v>
          </cell>
        </row>
        <row r="40">
          <cell r="A40" t="str">
            <v>Este</v>
          </cell>
          <cell r="B40">
            <v>27000</v>
          </cell>
          <cell r="C40">
            <v>27900</v>
          </cell>
          <cell r="D40">
            <v>29200</v>
          </cell>
          <cell r="E40">
            <v>29600</v>
          </cell>
          <cell r="F40">
            <v>30400</v>
          </cell>
          <cell r="G40">
            <v>26200</v>
          </cell>
          <cell r="H40">
            <v>29600</v>
          </cell>
          <cell r="I40">
            <v>32900</v>
          </cell>
          <cell r="J40">
            <v>35700</v>
          </cell>
          <cell r="L40">
            <v>96.202531645569621</v>
          </cell>
          <cell r="M40">
            <v>86.18421052631578</v>
          </cell>
          <cell r="O40">
            <v>41</v>
          </cell>
          <cell r="P40">
            <v>54</v>
          </cell>
        </row>
        <row r="41">
          <cell r="A41" t="str">
            <v>Sur</v>
          </cell>
          <cell r="B41">
            <v>19300</v>
          </cell>
          <cell r="C41">
            <v>19700</v>
          </cell>
          <cell r="D41">
            <v>20700</v>
          </cell>
          <cell r="E41">
            <v>21000</v>
          </cell>
          <cell r="F41">
            <v>21600</v>
          </cell>
          <cell r="G41">
            <v>19100</v>
          </cell>
          <cell r="H41">
            <v>21600</v>
          </cell>
          <cell r="I41">
            <v>24100</v>
          </cell>
          <cell r="J41">
            <v>26300</v>
          </cell>
          <cell r="L41">
            <v>68.35443037974683</v>
          </cell>
          <cell r="M41">
            <v>62.828947368421048</v>
          </cell>
          <cell r="O41">
            <v>75</v>
          </cell>
          <cell r="P41">
            <v>81</v>
          </cell>
        </row>
        <row r="42">
          <cell r="A42" t="str">
            <v>Canarias</v>
          </cell>
          <cell r="B42">
            <v>20400</v>
          </cell>
          <cell r="C42">
            <v>21000</v>
          </cell>
          <cell r="D42">
            <v>22100</v>
          </cell>
          <cell r="E42">
            <v>22400</v>
          </cell>
          <cell r="F42">
            <v>22800</v>
          </cell>
          <cell r="G42">
            <v>18200</v>
          </cell>
          <cell r="H42">
            <v>20600</v>
          </cell>
          <cell r="I42">
            <v>24300</v>
          </cell>
          <cell r="J42">
            <v>27100</v>
          </cell>
          <cell r="L42">
            <v>72.151898734177209</v>
          </cell>
          <cell r="M42">
            <v>59.868421052631582</v>
          </cell>
          <cell r="O42">
            <v>69</v>
          </cell>
          <cell r="P42">
            <v>85</v>
          </cell>
        </row>
        <row r="43">
          <cell r="A43" t="str">
            <v>Ile de France</v>
          </cell>
          <cell r="B43">
            <v>49500</v>
          </cell>
          <cell r="C43">
            <v>50300</v>
          </cell>
          <cell r="D43">
            <v>51500</v>
          </cell>
          <cell r="E43">
            <v>53300</v>
          </cell>
          <cell r="F43">
            <v>56900</v>
          </cell>
          <cell r="G43">
            <v>52500</v>
          </cell>
          <cell r="H43">
            <v>54600</v>
          </cell>
          <cell r="I43">
            <v>57200</v>
          </cell>
          <cell r="J43">
            <v>63400</v>
          </cell>
          <cell r="L43">
            <v>180.0632911392405</v>
          </cell>
          <cell r="M43">
            <v>172.69736842105263</v>
          </cell>
          <cell r="O43">
            <v>5</v>
          </cell>
          <cell r="P43">
            <v>5</v>
          </cell>
        </row>
        <row r="44">
          <cell r="A44" t="str">
            <v>Centre — Val de Loire</v>
          </cell>
          <cell r="B44">
            <v>24500</v>
          </cell>
          <cell r="C44">
            <v>24600</v>
          </cell>
          <cell r="D44">
            <v>25200</v>
          </cell>
          <cell r="E44">
            <v>25800</v>
          </cell>
          <cell r="F44">
            <v>27100</v>
          </cell>
          <cell r="G44">
            <v>26100</v>
          </cell>
          <cell r="H44">
            <v>27600</v>
          </cell>
          <cell r="I44">
            <v>28600</v>
          </cell>
          <cell r="J44">
            <v>31900</v>
          </cell>
          <cell r="L44">
            <v>85.759493670886073</v>
          </cell>
          <cell r="M44">
            <v>85.85526315789474</v>
          </cell>
          <cell r="O44">
            <v>53</v>
          </cell>
          <cell r="P44">
            <v>56</v>
          </cell>
        </row>
        <row r="45">
          <cell r="A45" t="str">
            <v>Bourgogne-Franche-Comté</v>
          </cell>
          <cell r="B45">
            <v>23600</v>
          </cell>
          <cell r="C45">
            <v>23600</v>
          </cell>
          <cell r="D45">
            <v>24400</v>
          </cell>
          <cell r="E45">
            <v>24900</v>
          </cell>
          <cell r="F45">
            <v>26100</v>
          </cell>
          <cell r="G45">
            <v>25400</v>
          </cell>
          <cell r="H45">
            <v>27200</v>
          </cell>
          <cell r="I45">
            <v>28400</v>
          </cell>
          <cell r="J45">
            <v>29900</v>
          </cell>
          <cell r="L45">
            <v>82.594936708860757</v>
          </cell>
          <cell r="M45">
            <v>83.55263157894737</v>
          </cell>
          <cell r="O45">
            <v>61</v>
          </cell>
          <cell r="P45">
            <v>61</v>
          </cell>
        </row>
        <row r="46">
          <cell r="A46" t="str">
            <v>Normandie</v>
          </cell>
          <cell r="B46">
            <v>24900</v>
          </cell>
          <cell r="C46">
            <v>24800</v>
          </cell>
          <cell r="D46">
            <v>25000</v>
          </cell>
          <cell r="E46">
            <v>25500</v>
          </cell>
          <cell r="F46">
            <v>26700</v>
          </cell>
          <cell r="G46">
            <v>25700</v>
          </cell>
          <cell r="H46">
            <v>28000</v>
          </cell>
          <cell r="I46">
            <v>29600</v>
          </cell>
          <cell r="J46">
            <v>31800</v>
          </cell>
          <cell r="L46">
            <v>84.493670886075947</v>
          </cell>
          <cell r="M46">
            <v>84.539473684210535</v>
          </cell>
          <cell r="O46">
            <v>58</v>
          </cell>
          <cell r="P46">
            <v>60</v>
          </cell>
        </row>
        <row r="47">
          <cell r="A47" t="str">
            <v>Hauts-de-France</v>
          </cell>
          <cell r="B47">
            <v>23400</v>
          </cell>
          <cell r="C47">
            <v>23500</v>
          </cell>
          <cell r="D47">
            <v>24200</v>
          </cell>
          <cell r="E47">
            <v>24800</v>
          </cell>
          <cell r="F47">
            <v>26000</v>
          </cell>
          <cell r="G47">
            <v>25200</v>
          </cell>
          <cell r="H47">
            <v>27000</v>
          </cell>
          <cell r="I47">
            <v>28500</v>
          </cell>
          <cell r="J47">
            <v>30000</v>
          </cell>
          <cell r="L47">
            <v>82.278481012658233</v>
          </cell>
          <cell r="M47">
            <v>82.89473684210526</v>
          </cell>
          <cell r="O47">
            <v>62</v>
          </cell>
          <cell r="P47">
            <v>62</v>
          </cell>
        </row>
        <row r="48">
          <cell r="A48" t="str">
            <v>Grand Est</v>
          </cell>
          <cell r="B48">
            <v>24500</v>
          </cell>
          <cell r="C48">
            <v>24500</v>
          </cell>
          <cell r="D48">
            <v>25300</v>
          </cell>
          <cell r="E48">
            <v>25900</v>
          </cell>
          <cell r="F48">
            <v>27100</v>
          </cell>
          <cell r="G48">
            <v>26000</v>
          </cell>
          <cell r="H48">
            <v>27400</v>
          </cell>
          <cell r="I48">
            <v>29300</v>
          </cell>
          <cell r="J48">
            <v>31000</v>
          </cell>
          <cell r="L48">
            <v>85.759493670886073</v>
          </cell>
          <cell r="M48">
            <v>85.526315789473685</v>
          </cell>
          <cell r="O48">
            <v>53</v>
          </cell>
          <cell r="P48">
            <v>58</v>
          </cell>
        </row>
        <row r="49">
          <cell r="A49" t="str">
            <v>Pays de la Loire</v>
          </cell>
          <cell r="B49">
            <v>26100</v>
          </cell>
          <cell r="C49">
            <v>26400</v>
          </cell>
          <cell r="D49">
            <v>27000</v>
          </cell>
          <cell r="E49">
            <v>27700</v>
          </cell>
          <cell r="F49">
            <v>29300</v>
          </cell>
          <cell r="G49">
            <v>28700</v>
          </cell>
          <cell r="H49">
            <v>30200</v>
          </cell>
          <cell r="I49">
            <v>31300</v>
          </cell>
          <cell r="J49">
            <v>33600</v>
          </cell>
          <cell r="L49">
            <v>92.721518987341767</v>
          </cell>
          <cell r="M49">
            <v>94.407894736842096</v>
          </cell>
          <cell r="O49">
            <v>43</v>
          </cell>
          <cell r="P49">
            <v>43</v>
          </cell>
        </row>
        <row r="50">
          <cell r="A50" t="str">
            <v>Bretagne</v>
          </cell>
          <cell r="B50">
            <v>24700</v>
          </cell>
          <cell r="C50">
            <v>25100</v>
          </cell>
          <cell r="D50">
            <v>25900</v>
          </cell>
          <cell r="E50">
            <v>26300</v>
          </cell>
          <cell r="F50">
            <v>27900</v>
          </cell>
          <cell r="G50">
            <v>27100</v>
          </cell>
          <cell r="H50">
            <v>28100</v>
          </cell>
          <cell r="I50">
            <v>29600</v>
          </cell>
          <cell r="J50">
            <v>31700</v>
          </cell>
          <cell r="L50">
            <v>88.29113924050634</v>
          </cell>
          <cell r="M50">
            <v>89.14473684210526</v>
          </cell>
          <cell r="O50">
            <v>47</v>
          </cell>
          <cell r="P50">
            <v>46</v>
          </cell>
        </row>
        <row r="51">
          <cell r="A51" t="str">
            <v>Nouvelle-Aquitaine</v>
          </cell>
          <cell r="B51">
            <v>24800</v>
          </cell>
          <cell r="C51">
            <v>25000</v>
          </cell>
          <cell r="D51">
            <v>25500</v>
          </cell>
          <cell r="E51">
            <v>26300</v>
          </cell>
          <cell r="F51">
            <v>27800</v>
          </cell>
          <cell r="G51">
            <v>26800</v>
          </cell>
          <cell r="H51">
            <v>28300</v>
          </cell>
          <cell r="I51">
            <v>29500</v>
          </cell>
          <cell r="J51">
            <v>31900</v>
          </cell>
          <cell r="L51">
            <v>87.974683544303801</v>
          </cell>
          <cell r="M51">
            <v>88.157894736842096</v>
          </cell>
          <cell r="O51">
            <v>48</v>
          </cell>
          <cell r="P51">
            <v>48</v>
          </cell>
        </row>
        <row r="52">
          <cell r="A52" t="str">
            <v>Occitanie</v>
          </cell>
          <cell r="B52">
            <v>24600</v>
          </cell>
          <cell r="C52">
            <v>24900</v>
          </cell>
          <cell r="D52">
            <v>25400</v>
          </cell>
          <cell r="E52">
            <v>26100</v>
          </cell>
          <cell r="F52">
            <v>27500</v>
          </cell>
          <cell r="G52">
            <v>26100</v>
          </cell>
          <cell r="H52">
            <v>27800</v>
          </cell>
          <cell r="I52">
            <v>28900</v>
          </cell>
          <cell r="J52">
            <v>31900</v>
          </cell>
          <cell r="L52">
            <v>87.025316455696199</v>
          </cell>
          <cell r="M52">
            <v>85.85526315789474</v>
          </cell>
          <cell r="O52">
            <v>49</v>
          </cell>
          <cell r="P52">
            <v>56</v>
          </cell>
        </row>
        <row r="53">
          <cell r="A53" t="str">
            <v>Auvergne-Rhône-Alpes</v>
          </cell>
          <cell r="B53">
            <v>28300</v>
          </cell>
          <cell r="C53">
            <v>28800</v>
          </cell>
          <cell r="D53">
            <v>29500</v>
          </cell>
          <cell r="E53">
            <v>30600</v>
          </cell>
          <cell r="F53">
            <v>32200</v>
          </cell>
          <cell r="G53">
            <v>30900</v>
          </cell>
          <cell r="H53">
            <v>32400</v>
          </cell>
          <cell r="I53">
            <v>33500</v>
          </cell>
          <cell r="J53">
            <v>36600</v>
          </cell>
          <cell r="L53">
            <v>101.8987341772152</v>
          </cell>
          <cell r="M53">
            <v>101.64473684210526</v>
          </cell>
          <cell r="O53">
            <v>35</v>
          </cell>
          <cell r="P53">
            <v>37</v>
          </cell>
        </row>
        <row r="54">
          <cell r="A54" t="str">
            <v>Provence-Alpes-Côte d’Azur</v>
          </cell>
          <cell r="B54">
            <v>27600</v>
          </cell>
          <cell r="C54">
            <v>27900</v>
          </cell>
          <cell r="D54">
            <v>28600</v>
          </cell>
          <cell r="E54">
            <v>29300</v>
          </cell>
          <cell r="F54">
            <v>30700</v>
          </cell>
          <cell r="G54">
            <v>29300</v>
          </cell>
          <cell r="H54">
            <v>33800</v>
          </cell>
          <cell r="I54">
            <v>37400</v>
          </cell>
          <cell r="J54">
            <v>34600</v>
          </cell>
          <cell r="L54">
            <v>97.151898734177209</v>
          </cell>
          <cell r="M54">
            <v>96.381578947368425</v>
          </cell>
          <cell r="O54">
            <v>40</v>
          </cell>
          <cell r="P54">
            <v>40</v>
          </cell>
        </row>
        <row r="55">
          <cell r="A55" t="str">
            <v>Corse</v>
          </cell>
          <cell r="B55">
            <v>23400</v>
          </cell>
          <cell r="C55">
            <v>23400</v>
          </cell>
          <cell r="D55">
            <v>24000</v>
          </cell>
          <cell r="E55">
            <v>24700</v>
          </cell>
          <cell r="F55">
            <v>25900</v>
          </cell>
          <cell r="G55">
            <v>24100</v>
          </cell>
          <cell r="H55">
            <v>26300</v>
          </cell>
          <cell r="I55">
            <v>27300</v>
          </cell>
          <cell r="J55">
            <v>27700</v>
          </cell>
          <cell r="L55">
            <v>81.962025316455694</v>
          </cell>
          <cell r="M55">
            <v>79.276315789473685</v>
          </cell>
          <cell r="O55">
            <v>63</v>
          </cell>
          <cell r="P55">
            <v>64</v>
          </cell>
        </row>
        <row r="56">
          <cell r="A56" t="str">
            <v>RUP FR — Régions Ultrapériphériques Françaises</v>
          </cell>
          <cell r="B56">
            <v>17200</v>
          </cell>
          <cell r="C56">
            <v>17500</v>
          </cell>
          <cell r="D56">
            <v>17600</v>
          </cell>
          <cell r="E56">
            <v>17900</v>
          </cell>
          <cell r="F56">
            <v>18700</v>
          </cell>
          <cell r="G56">
            <v>18300</v>
          </cell>
          <cell r="H56">
            <v>19500</v>
          </cell>
          <cell r="I56">
            <v>20700</v>
          </cell>
          <cell r="J56">
            <v>21800</v>
          </cell>
          <cell r="L56">
            <v>59.177215189873422</v>
          </cell>
          <cell r="M56">
            <v>60.19736842105263</v>
          </cell>
          <cell r="O56">
            <v>85</v>
          </cell>
          <cell r="P56">
            <v>83</v>
          </cell>
        </row>
        <row r="57">
          <cell r="A57" t="str">
            <v>Hrvatska</v>
          </cell>
          <cell r="B57">
            <v>16900</v>
          </cell>
          <cell r="C57">
            <v>17600</v>
          </cell>
          <cell r="D57">
            <v>18700</v>
          </cell>
          <cell r="E57">
            <v>19700</v>
          </cell>
          <cell r="F57">
            <v>21300</v>
          </cell>
          <cell r="G57">
            <v>20000</v>
          </cell>
          <cell r="H57">
            <v>23300</v>
          </cell>
          <cell r="I57">
            <v>25900</v>
          </cell>
          <cell r="J57">
            <v>29000</v>
          </cell>
          <cell r="L57">
            <v>67.405063291139243</v>
          </cell>
          <cell r="M57">
            <v>65.789473684210535</v>
          </cell>
          <cell r="O57">
            <v>76</v>
          </cell>
          <cell r="P57">
            <v>78</v>
          </cell>
        </row>
        <row r="58">
          <cell r="A58" t="str">
            <v>Nord-Ovest</v>
          </cell>
          <cell r="B58">
            <v>32800</v>
          </cell>
          <cell r="C58">
            <v>34400</v>
          </cell>
          <cell r="D58">
            <v>35500</v>
          </cell>
          <cell r="E58">
            <v>36400</v>
          </cell>
          <cell r="F58">
            <v>37100</v>
          </cell>
          <cell r="G58">
            <v>34800</v>
          </cell>
          <cell r="H58">
            <v>39600</v>
          </cell>
          <cell r="I58">
            <v>43500</v>
          </cell>
          <cell r="J58">
            <v>46400</v>
          </cell>
          <cell r="L58">
            <v>117.40506329113924</v>
          </cell>
          <cell r="M58">
            <v>114.4736842105263</v>
          </cell>
          <cell r="O58">
            <v>20</v>
          </cell>
          <cell r="P58">
            <v>21</v>
          </cell>
        </row>
        <row r="59">
          <cell r="A59" t="str">
            <v>Sud</v>
          </cell>
          <cell r="B59">
            <v>18000</v>
          </cell>
          <cell r="C59">
            <v>18600</v>
          </cell>
          <cell r="D59">
            <v>19200</v>
          </cell>
          <cell r="E59">
            <v>19500</v>
          </cell>
          <cell r="F59">
            <v>20100</v>
          </cell>
          <cell r="G59">
            <v>18900</v>
          </cell>
          <cell r="H59">
            <v>21100</v>
          </cell>
          <cell r="I59">
            <v>23400</v>
          </cell>
          <cell r="J59">
            <v>25000</v>
          </cell>
          <cell r="L59">
            <v>63.607594936708857</v>
          </cell>
          <cell r="M59">
            <v>62.171052631578952</v>
          </cell>
          <cell r="O59">
            <v>79</v>
          </cell>
          <cell r="P59">
            <v>82</v>
          </cell>
        </row>
        <row r="60">
          <cell r="A60" t="str">
            <v>Isole</v>
          </cell>
          <cell r="B60">
            <v>17500</v>
          </cell>
          <cell r="C60">
            <v>18000</v>
          </cell>
          <cell r="D60">
            <v>18500</v>
          </cell>
          <cell r="E60">
            <v>18700</v>
          </cell>
          <cell r="F60">
            <v>19300</v>
          </cell>
          <cell r="G60">
            <v>18300</v>
          </cell>
          <cell r="H60">
            <v>20300</v>
          </cell>
          <cell r="I60">
            <v>23000</v>
          </cell>
          <cell r="J60">
            <v>24700</v>
          </cell>
          <cell r="L60">
            <v>61.075949367088612</v>
          </cell>
          <cell r="M60">
            <v>60.19736842105263</v>
          </cell>
          <cell r="O60">
            <v>84</v>
          </cell>
          <cell r="P60">
            <v>83</v>
          </cell>
        </row>
        <row r="61">
          <cell r="A61" t="str">
            <v>Nord-Est</v>
          </cell>
          <cell r="B61">
            <v>31700</v>
          </cell>
          <cell r="C61">
            <v>33200</v>
          </cell>
          <cell r="D61">
            <v>34200</v>
          </cell>
          <cell r="E61">
            <v>35000</v>
          </cell>
          <cell r="F61">
            <v>35900</v>
          </cell>
          <cell r="G61">
            <v>33500</v>
          </cell>
          <cell r="H61">
            <v>37700</v>
          </cell>
          <cell r="I61">
            <v>41600</v>
          </cell>
          <cell r="J61">
            <v>44200</v>
          </cell>
          <cell r="L61">
            <v>113.60759493670886</v>
          </cell>
          <cell r="M61">
            <v>110.19736842105263</v>
          </cell>
          <cell r="O61">
            <v>23</v>
          </cell>
          <cell r="P61">
            <v>27</v>
          </cell>
        </row>
        <row r="62">
          <cell r="A62" t="str">
            <v>Centro (IT)</v>
          </cell>
          <cell r="B62">
            <v>29200</v>
          </cell>
          <cell r="C62">
            <v>30600</v>
          </cell>
          <cell r="D62">
            <v>31400</v>
          </cell>
          <cell r="E62">
            <v>32000</v>
          </cell>
          <cell r="F62">
            <v>33100</v>
          </cell>
          <cell r="G62">
            <v>30300</v>
          </cell>
          <cell r="H62">
            <v>33900</v>
          </cell>
          <cell r="I62">
            <v>38100</v>
          </cell>
          <cell r="J62">
            <v>40100</v>
          </cell>
          <cell r="L62">
            <v>104.74683544303798</v>
          </cell>
          <cell r="M62">
            <v>99.671052631578945</v>
          </cell>
          <cell r="O62">
            <v>34</v>
          </cell>
          <cell r="P62">
            <v>38</v>
          </cell>
        </row>
        <row r="63">
          <cell r="A63" t="str">
            <v>Kýpros</v>
          </cell>
          <cell r="B63">
            <v>23000</v>
          </cell>
          <cell r="C63">
            <v>24900</v>
          </cell>
          <cell r="D63">
            <v>26400</v>
          </cell>
          <cell r="E63">
            <v>27800</v>
          </cell>
          <cell r="F63">
            <v>29300</v>
          </cell>
          <cell r="G63">
            <v>27700</v>
          </cell>
          <cell r="H63">
            <v>31100</v>
          </cell>
          <cell r="I63">
            <v>35100</v>
          </cell>
          <cell r="J63">
            <v>37100</v>
          </cell>
          <cell r="L63">
            <v>92.721518987341767</v>
          </cell>
          <cell r="M63">
            <v>91.118421052631575</v>
          </cell>
          <cell r="O63">
            <v>43</v>
          </cell>
          <cell r="P63">
            <v>44</v>
          </cell>
        </row>
        <row r="64">
          <cell r="A64" t="str">
            <v>Latvija</v>
          </cell>
          <cell r="B64">
            <v>17300</v>
          </cell>
          <cell r="C64">
            <v>17900</v>
          </cell>
          <cell r="D64">
            <v>19000</v>
          </cell>
          <cell r="E64">
            <v>20200</v>
          </cell>
          <cell r="F64">
            <v>20900</v>
          </cell>
          <cell r="G64">
            <v>20900</v>
          </cell>
          <cell r="H64">
            <v>23500</v>
          </cell>
          <cell r="I64">
            <v>24900</v>
          </cell>
          <cell r="J64">
            <v>26800</v>
          </cell>
          <cell r="L64">
            <v>66.139240506329116</v>
          </cell>
          <cell r="M64">
            <v>68.75</v>
          </cell>
          <cell r="O64">
            <v>77</v>
          </cell>
          <cell r="P64">
            <v>73</v>
          </cell>
        </row>
        <row r="65">
          <cell r="A65" t="str">
            <v>Lietuva</v>
          </cell>
          <cell r="B65">
            <v>20700</v>
          </cell>
          <cell r="C65">
            <v>21400</v>
          </cell>
          <cell r="D65">
            <v>23100</v>
          </cell>
          <cell r="E65">
            <v>24700</v>
          </cell>
          <cell r="F65">
            <v>26400</v>
          </cell>
          <cell r="G65">
            <v>26400</v>
          </cell>
          <cell r="H65">
            <v>29300</v>
          </cell>
          <cell r="I65">
            <v>31700</v>
          </cell>
          <cell r="J65">
            <v>33000</v>
          </cell>
          <cell r="L65">
            <v>83.544303797468359</v>
          </cell>
          <cell r="M65">
            <v>86.842105263157904</v>
          </cell>
          <cell r="O65">
            <v>59</v>
          </cell>
          <cell r="P65">
            <v>53</v>
          </cell>
        </row>
        <row r="66">
          <cell r="A66" t="str">
            <v>Luxembourg</v>
          </cell>
          <cell r="B66">
            <v>77600</v>
          </cell>
          <cell r="C66">
            <v>78500</v>
          </cell>
          <cell r="D66">
            <v>78900</v>
          </cell>
          <cell r="E66">
            <v>78900</v>
          </cell>
          <cell r="F66">
            <v>78800</v>
          </cell>
          <cell r="G66">
            <v>77900</v>
          </cell>
          <cell r="H66">
            <v>86300</v>
          </cell>
          <cell r="I66">
            <v>90500</v>
          </cell>
          <cell r="J66">
            <v>90300</v>
          </cell>
          <cell r="L66">
            <v>249.36708860759492</v>
          </cell>
          <cell r="M66">
            <v>256.25</v>
          </cell>
          <cell r="O66">
            <v>1</v>
          </cell>
          <cell r="P66">
            <v>1</v>
          </cell>
        </row>
        <row r="67">
          <cell r="A67" t="str">
            <v>Közép-Magyarország</v>
          </cell>
          <cell r="B67">
            <v>29800</v>
          </cell>
          <cell r="C67">
            <v>29700</v>
          </cell>
          <cell r="D67">
            <v>31100</v>
          </cell>
          <cell r="E67">
            <v>33100</v>
          </cell>
          <cell r="F67">
            <v>36000</v>
          </cell>
          <cell r="G67">
            <v>35100</v>
          </cell>
          <cell r="H67">
            <v>38400</v>
          </cell>
          <cell r="I67">
            <v>43100</v>
          </cell>
          <cell r="J67">
            <v>46800</v>
          </cell>
          <cell r="L67">
            <v>113.9240506329114</v>
          </cell>
          <cell r="M67">
            <v>115.46052631578947</v>
          </cell>
          <cell r="O67">
            <v>22</v>
          </cell>
          <cell r="P67">
            <v>20</v>
          </cell>
        </row>
        <row r="68">
          <cell r="A68" t="str">
            <v>Dunántúl</v>
          </cell>
          <cell r="B68">
            <v>17400</v>
          </cell>
          <cell r="C68">
            <v>17900</v>
          </cell>
          <cell r="D68">
            <v>18200</v>
          </cell>
          <cell r="E68">
            <v>19400</v>
          </cell>
          <cell r="F68">
            <v>19900</v>
          </cell>
          <cell r="G68">
            <v>19200</v>
          </cell>
          <cell r="H68">
            <v>20900</v>
          </cell>
          <cell r="I68">
            <v>23300</v>
          </cell>
          <cell r="J68">
            <v>23800</v>
          </cell>
          <cell r="L68">
            <v>62.974683544303801</v>
          </cell>
          <cell r="M68">
            <v>63.157894736842103</v>
          </cell>
          <cell r="O68">
            <v>81</v>
          </cell>
          <cell r="P68">
            <v>80</v>
          </cell>
        </row>
        <row r="69">
          <cell r="A69" t="str">
            <v>Alföld és Észak</v>
          </cell>
          <cell r="B69">
            <v>12900</v>
          </cell>
          <cell r="C69">
            <v>13100</v>
          </cell>
          <cell r="D69">
            <v>13800</v>
          </cell>
          <cell r="E69">
            <v>15000</v>
          </cell>
          <cell r="F69">
            <v>15500</v>
          </cell>
          <cell r="G69">
            <v>15600</v>
          </cell>
          <cell r="H69">
            <v>16900</v>
          </cell>
          <cell r="I69">
            <v>18400</v>
          </cell>
          <cell r="J69">
            <v>19200</v>
          </cell>
          <cell r="L69">
            <v>49.050632911392405</v>
          </cell>
          <cell r="M69">
            <v>51.315789473684212</v>
          </cell>
          <cell r="O69">
            <v>90</v>
          </cell>
          <cell r="P69">
            <v>87</v>
          </cell>
        </row>
        <row r="70">
          <cell r="A70" t="str">
            <v>Malta</v>
          </cell>
          <cell r="B70">
            <v>27500</v>
          </cell>
          <cell r="C70">
            <v>28400</v>
          </cell>
          <cell r="D70">
            <v>31400</v>
          </cell>
          <cell r="E70">
            <v>32600</v>
          </cell>
          <cell r="F70">
            <v>33300</v>
          </cell>
          <cell r="G70">
            <v>31900</v>
          </cell>
          <cell r="H70">
            <v>36200</v>
          </cell>
          <cell r="I70">
            <v>37800</v>
          </cell>
          <cell r="J70">
            <v>40800</v>
          </cell>
          <cell r="L70">
            <v>105.37974683544304</v>
          </cell>
          <cell r="M70">
            <v>104.93421052631579</v>
          </cell>
          <cell r="O70">
            <v>32</v>
          </cell>
          <cell r="P70">
            <v>31</v>
          </cell>
        </row>
        <row r="71">
          <cell r="A71" t="str">
            <v>Noord-Nederland</v>
          </cell>
          <cell r="B71">
            <v>30600</v>
          </cell>
          <cell r="C71">
            <v>29500</v>
          </cell>
          <cell r="D71">
            <v>30700</v>
          </cell>
          <cell r="E71">
            <v>31700</v>
          </cell>
          <cell r="F71">
            <v>31800</v>
          </cell>
          <cell r="G71">
            <v>31000</v>
          </cell>
          <cell r="H71">
            <v>34400</v>
          </cell>
          <cell r="I71">
            <v>40300</v>
          </cell>
          <cell r="J71">
            <v>40900</v>
          </cell>
          <cell r="L71">
            <v>100.63291139240506</v>
          </cell>
          <cell r="M71">
            <v>101.9736842105263</v>
          </cell>
          <cell r="O71">
            <v>37</v>
          </cell>
          <cell r="P71">
            <v>36</v>
          </cell>
        </row>
        <row r="72">
          <cell r="A72" t="str">
            <v>Oost-Nederland</v>
          </cell>
          <cell r="B72">
            <v>30100</v>
          </cell>
          <cell r="C72">
            <v>30600</v>
          </cell>
          <cell r="D72">
            <v>31800</v>
          </cell>
          <cell r="E72">
            <v>33100</v>
          </cell>
          <cell r="F72">
            <v>33900</v>
          </cell>
          <cell r="G72">
            <v>33900</v>
          </cell>
          <cell r="H72">
            <v>36800</v>
          </cell>
          <cell r="I72">
            <v>40300</v>
          </cell>
          <cell r="J72">
            <v>43000</v>
          </cell>
          <cell r="L72">
            <v>107.27848101265822</v>
          </cell>
          <cell r="M72">
            <v>111.51315789473684</v>
          </cell>
          <cell r="O72">
            <v>29</v>
          </cell>
          <cell r="P72">
            <v>26</v>
          </cell>
        </row>
        <row r="73">
          <cell r="A73" t="str">
            <v>West-Nederland</v>
          </cell>
          <cell r="B73">
            <v>41200</v>
          </cell>
          <cell r="C73">
            <v>41600</v>
          </cell>
          <cell r="D73">
            <v>43200</v>
          </cell>
          <cell r="E73">
            <v>44700</v>
          </cell>
          <cell r="F73">
            <v>45500</v>
          </cell>
          <cell r="G73">
            <v>44600</v>
          </cell>
          <cell r="H73">
            <v>48600</v>
          </cell>
          <cell r="I73">
            <v>53500</v>
          </cell>
          <cell r="J73">
            <v>56300</v>
          </cell>
          <cell r="L73">
            <v>143.98734177215189</v>
          </cell>
          <cell r="M73">
            <v>146.71052631578948</v>
          </cell>
          <cell r="O73">
            <v>6</v>
          </cell>
          <cell r="P73">
            <v>6</v>
          </cell>
        </row>
        <row r="74">
          <cell r="A74" t="str">
            <v>Zuid-Nederland</v>
          </cell>
          <cell r="B74">
            <v>34900</v>
          </cell>
          <cell r="C74">
            <v>35800</v>
          </cell>
          <cell r="D74">
            <v>37600</v>
          </cell>
          <cell r="E74">
            <v>39000</v>
          </cell>
          <cell r="F74">
            <v>39600</v>
          </cell>
          <cell r="G74">
            <v>39500</v>
          </cell>
          <cell r="H74">
            <v>43300</v>
          </cell>
          <cell r="I74">
            <v>46200</v>
          </cell>
          <cell r="J74">
            <v>49200</v>
          </cell>
          <cell r="L74">
            <v>125.31645569620254</v>
          </cell>
          <cell r="M74">
            <v>129.93421052631581</v>
          </cell>
          <cell r="O74">
            <v>14</v>
          </cell>
          <cell r="P74">
            <v>14</v>
          </cell>
        </row>
        <row r="75">
          <cell r="A75" t="str">
            <v>Ostösterreich</v>
          </cell>
          <cell r="B75">
            <v>35600</v>
          </cell>
          <cell r="C75">
            <v>36400</v>
          </cell>
          <cell r="D75">
            <v>36600</v>
          </cell>
          <cell r="E75">
            <v>37900</v>
          </cell>
          <cell r="F75">
            <v>38800</v>
          </cell>
          <cell r="G75">
            <v>36800</v>
          </cell>
          <cell r="H75">
            <v>39900</v>
          </cell>
          <cell r="I75">
            <v>43000</v>
          </cell>
          <cell r="J75">
            <v>44600</v>
          </cell>
          <cell r="L75">
            <v>122.78481012658229</v>
          </cell>
          <cell r="M75">
            <v>121.05263157894737</v>
          </cell>
          <cell r="O75">
            <v>17</v>
          </cell>
          <cell r="P75">
            <v>17</v>
          </cell>
        </row>
        <row r="76">
          <cell r="A76" t="str">
            <v>Südösterreich</v>
          </cell>
          <cell r="B76">
            <v>31600</v>
          </cell>
          <cell r="C76">
            <v>32400</v>
          </cell>
          <cell r="D76">
            <v>33500</v>
          </cell>
          <cell r="E76">
            <v>34500</v>
          </cell>
          <cell r="F76">
            <v>35600</v>
          </cell>
          <cell r="G76">
            <v>34000</v>
          </cell>
          <cell r="H76">
            <v>36500</v>
          </cell>
          <cell r="I76">
            <v>40500</v>
          </cell>
          <cell r="J76">
            <v>42200</v>
          </cell>
          <cell r="L76">
            <v>112.65822784810126</v>
          </cell>
          <cell r="M76">
            <v>111.8421052631579</v>
          </cell>
          <cell r="O76">
            <v>25</v>
          </cell>
          <cell r="P76">
            <v>24</v>
          </cell>
        </row>
        <row r="77">
          <cell r="A77" t="str">
            <v>Westösterreich</v>
          </cell>
          <cell r="B77">
            <v>38100</v>
          </cell>
          <cell r="C77">
            <v>38700</v>
          </cell>
          <cell r="D77">
            <v>39500</v>
          </cell>
          <cell r="E77">
            <v>41200</v>
          </cell>
          <cell r="F77">
            <v>41900</v>
          </cell>
          <cell r="G77">
            <v>39900</v>
          </cell>
          <cell r="H77">
            <v>42600</v>
          </cell>
          <cell r="I77">
            <v>48000</v>
          </cell>
          <cell r="J77">
            <v>49100</v>
          </cell>
          <cell r="L77">
            <v>132.59493670886076</v>
          </cell>
          <cell r="M77">
            <v>131.25</v>
          </cell>
          <cell r="O77">
            <v>12</v>
          </cell>
          <cell r="P77">
            <v>12</v>
          </cell>
        </row>
        <row r="78">
          <cell r="A78" t="str">
            <v>Makroregion południowy</v>
          </cell>
          <cell r="B78">
            <v>19000</v>
          </cell>
          <cell r="C78">
            <v>19300</v>
          </cell>
          <cell r="D78">
            <v>20400</v>
          </cell>
          <cell r="E78">
            <v>21600</v>
          </cell>
          <cell r="F78">
            <v>22800</v>
          </cell>
          <cell r="G78">
            <v>22900</v>
          </cell>
          <cell r="H78">
            <v>25600</v>
          </cell>
          <cell r="I78">
            <v>27500</v>
          </cell>
          <cell r="J78">
            <v>28600</v>
          </cell>
          <cell r="L78">
            <v>72.151898734177209</v>
          </cell>
          <cell r="M78">
            <v>75.328947368421055</v>
          </cell>
          <cell r="O78">
            <v>69</v>
          </cell>
          <cell r="P78">
            <v>67</v>
          </cell>
        </row>
        <row r="79">
          <cell r="A79" t="str">
            <v>Makroregion północno-zachodni</v>
          </cell>
          <cell r="B79">
            <v>19000</v>
          </cell>
          <cell r="C79">
            <v>19300</v>
          </cell>
          <cell r="D79">
            <v>20300</v>
          </cell>
          <cell r="E79">
            <v>21300</v>
          </cell>
          <cell r="F79">
            <v>22600</v>
          </cell>
          <cell r="G79">
            <v>23200</v>
          </cell>
          <cell r="H79">
            <v>25200</v>
          </cell>
          <cell r="I79">
            <v>26700</v>
          </cell>
          <cell r="J79">
            <v>27800</v>
          </cell>
          <cell r="L79">
            <v>71.51898734177216</v>
          </cell>
          <cell r="M79">
            <v>76.31578947368422</v>
          </cell>
          <cell r="O79">
            <v>71</v>
          </cell>
          <cell r="P79">
            <v>65</v>
          </cell>
        </row>
        <row r="80">
          <cell r="A80" t="str">
            <v>Makroregion południowo-zachodni</v>
          </cell>
          <cell r="B80">
            <v>20300</v>
          </cell>
          <cell r="C80">
            <v>20500</v>
          </cell>
          <cell r="D80">
            <v>21500</v>
          </cell>
          <cell r="E80">
            <v>22500</v>
          </cell>
          <cell r="F80">
            <v>23900</v>
          </cell>
          <cell r="G80">
            <v>24500</v>
          </cell>
          <cell r="H80">
            <v>27300</v>
          </cell>
          <cell r="I80">
            <v>28600</v>
          </cell>
          <cell r="J80">
            <v>29700</v>
          </cell>
          <cell r="L80">
            <v>75.632911392405063</v>
          </cell>
          <cell r="M80">
            <v>80.592105263157904</v>
          </cell>
          <cell r="O80">
            <v>67</v>
          </cell>
          <cell r="P80">
            <v>63</v>
          </cell>
        </row>
        <row r="81">
          <cell r="A81" t="str">
            <v>Makroregion północny</v>
          </cell>
          <cell r="B81">
            <v>16500</v>
          </cell>
          <cell r="C81">
            <v>16800</v>
          </cell>
          <cell r="D81">
            <v>17600</v>
          </cell>
          <cell r="E81">
            <v>18600</v>
          </cell>
          <cell r="F81">
            <v>19600</v>
          </cell>
          <cell r="G81">
            <v>20200</v>
          </cell>
          <cell r="H81">
            <v>22400</v>
          </cell>
          <cell r="I81">
            <v>24400</v>
          </cell>
          <cell r="J81">
            <v>24800</v>
          </cell>
          <cell r="L81">
            <v>62.025316455696199</v>
          </cell>
          <cell r="M81">
            <v>66.44736842105263</v>
          </cell>
          <cell r="O81">
            <v>82</v>
          </cell>
          <cell r="P81">
            <v>76</v>
          </cell>
        </row>
        <row r="82">
          <cell r="A82" t="str">
            <v>Makroregion centralny</v>
          </cell>
          <cell r="B82">
            <v>16800</v>
          </cell>
          <cell r="C82">
            <v>17000</v>
          </cell>
          <cell r="D82">
            <v>17800</v>
          </cell>
          <cell r="E82">
            <v>18800</v>
          </cell>
          <cell r="F82">
            <v>20100</v>
          </cell>
          <cell r="G82">
            <v>21400</v>
          </cell>
          <cell r="H82">
            <v>23200</v>
          </cell>
          <cell r="I82">
            <v>24600</v>
          </cell>
          <cell r="J82">
            <v>26000</v>
          </cell>
          <cell r="L82">
            <v>63.607594936708857</v>
          </cell>
          <cell r="M82">
            <v>70.39473684210526</v>
          </cell>
          <cell r="O82">
            <v>79</v>
          </cell>
          <cell r="P82">
            <v>72</v>
          </cell>
        </row>
        <row r="83">
          <cell r="A83" t="str">
            <v>Makroregion wschodni</v>
          </cell>
          <cell r="B83">
            <v>13700</v>
          </cell>
          <cell r="C83">
            <v>13900</v>
          </cell>
          <cell r="D83">
            <v>14600</v>
          </cell>
          <cell r="E83">
            <v>15400</v>
          </cell>
          <cell r="F83">
            <v>16500</v>
          </cell>
          <cell r="G83">
            <v>17300</v>
          </cell>
          <cell r="H83">
            <v>18900</v>
          </cell>
          <cell r="I83">
            <v>20300</v>
          </cell>
          <cell r="J83">
            <v>21100</v>
          </cell>
          <cell r="L83">
            <v>52.215189873417721</v>
          </cell>
          <cell r="M83">
            <v>56.907894736842103</v>
          </cell>
          <cell r="O83">
            <v>88</v>
          </cell>
          <cell r="P83">
            <v>86</v>
          </cell>
        </row>
        <row r="84">
          <cell r="A84" t="str">
            <v>Makroregion województwo mazowieckie</v>
          </cell>
          <cell r="B84">
            <v>30600</v>
          </cell>
          <cell r="C84">
            <v>31000</v>
          </cell>
          <cell r="D84">
            <v>32800</v>
          </cell>
          <cell r="E84">
            <v>34900</v>
          </cell>
          <cell r="F84">
            <v>37500</v>
          </cell>
          <cell r="G84">
            <v>37100</v>
          </cell>
          <cell r="H84">
            <v>39900</v>
          </cell>
          <cell r="I84">
            <v>43300</v>
          </cell>
          <cell r="J84">
            <v>46400</v>
          </cell>
          <cell r="L84">
            <v>118.67088607594938</v>
          </cell>
          <cell r="M84">
            <v>122.03947368421053</v>
          </cell>
          <cell r="O84">
            <v>18</v>
          </cell>
          <cell r="P84">
            <v>16</v>
          </cell>
        </row>
        <row r="85">
          <cell r="A85" t="str">
            <v>Continente</v>
          </cell>
          <cell r="B85">
            <v>21400</v>
          </cell>
          <cell r="C85">
            <v>22000</v>
          </cell>
          <cell r="D85">
            <v>22800</v>
          </cell>
          <cell r="E85">
            <v>23800</v>
          </cell>
          <cell r="F85">
            <v>24700</v>
          </cell>
          <cell r="G85">
            <v>23000</v>
          </cell>
          <cell r="H85">
            <v>24600</v>
          </cell>
          <cell r="I85">
            <v>27900</v>
          </cell>
          <cell r="J85">
            <v>30700</v>
          </cell>
          <cell r="L85">
            <v>78.164556962025316</v>
          </cell>
          <cell r="M85">
            <v>75.657894736842096</v>
          </cell>
          <cell r="O85">
            <v>65</v>
          </cell>
          <cell r="P85">
            <v>66</v>
          </cell>
        </row>
        <row r="86">
          <cell r="A86" t="str">
            <v>Região Autónoma dos Açores</v>
          </cell>
          <cell r="B86">
            <v>19100</v>
          </cell>
          <cell r="C86">
            <v>19700</v>
          </cell>
          <cell r="D86">
            <v>20100</v>
          </cell>
          <cell r="E86">
            <v>20900</v>
          </cell>
          <cell r="F86">
            <v>21800</v>
          </cell>
          <cell r="G86">
            <v>20200</v>
          </cell>
          <cell r="H86">
            <v>21700</v>
          </cell>
          <cell r="I86">
            <v>24200</v>
          </cell>
          <cell r="J86">
            <v>27100</v>
          </cell>
          <cell r="L86">
            <v>68.987341772151893</v>
          </cell>
          <cell r="M86">
            <v>66.44736842105263</v>
          </cell>
          <cell r="O86">
            <v>74</v>
          </cell>
          <cell r="P86">
            <v>76</v>
          </cell>
        </row>
        <row r="87">
          <cell r="A87" t="str">
            <v>Região Autónoma da Madeira</v>
          </cell>
          <cell r="B87">
            <v>20600</v>
          </cell>
          <cell r="C87">
            <v>21300</v>
          </cell>
          <cell r="D87">
            <v>22400</v>
          </cell>
          <cell r="E87">
            <v>23100</v>
          </cell>
          <cell r="F87">
            <v>23800</v>
          </cell>
          <cell r="G87">
            <v>20600</v>
          </cell>
          <cell r="H87">
            <v>23700</v>
          </cell>
          <cell r="I87">
            <v>29500</v>
          </cell>
          <cell r="J87">
            <v>33300</v>
          </cell>
          <cell r="L87">
            <v>75.316455696202539</v>
          </cell>
          <cell r="M87">
            <v>67.76315789473685</v>
          </cell>
          <cell r="O87">
            <v>68</v>
          </cell>
          <cell r="P87">
            <v>75</v>
          </cell>
        </row>
        <row r="88">
          <cell r="A88" t="str">
            <v>Macroregiunea Unu</v>
          </cell>
          <cell r="B88">
            <v>14100</v>
          </cell>
          <cell r="C88">
            <v>15300</v>
          </cell>
          <cell r="D88">
            <v>17400</v>
          </cell>
          <cell r="E88">
            <v>18800</v>
          </cell>
          <cell r="F88">
            <v>20400</v>
          </cell>
          <cell r="G88">
            <v>20700</v>
          </cell>
          <cell r="H88">
            <v>22500</v>
          </cell>
          <cell r="I88">
            <v>24000</v>
          </cell>
          <cell r="J88">
            <v>26800</v>
          </cell>
          <cell r="L88">
            <v>64.556962025316452</v>
          </cell>
          <cell r="M88">
            <v>68.092105263157904</v>
          </cell>
          <cell r="O88">
            <v>78</v>
          </cell>
          <cell r="P88">
            <v>74</v>
          </cell>
        </row>
        <row r="89">
          <cell r="A89" t="str">
            <v>Macroregiunea Doi</v>
          </cell>
          <cell r="B89">
            <v>11100</v>
          </cell>
          <cell r="C89">
            <v>11800</v>
          </cell>
          <cell r="D89">
            <v>13200</v>
          </cell>
          <cell r="E89">
            <v>14400</v>
          </cell>
          <cell r="F89">
            <v>15500</v>
          </cell>
          <cell r="G89">
            <v>15500</v>
          </cell>
          <cell r="H89">
            <v>17000</v>
          </cell>
          <cell r="I89">
            <v>17900</v>
          </cell>
          <cell r="J89">
            <v>20100</v>
          </cell>
          <cell r="L89">
            <v>49.050632911392405</v>
          </cell>
          <cell r="M89">
            <v>50.98684210526315</v>
          </cell>
          <cell r="O89">
            <v>90</v>
          </cell>
          <cell r="P89">
            <v>88</v>
          </cell>
        </row>
        <row r="90">
          <cell r="A90" t="str">
            <v>Macroregiunea Trei</v>
          </cell>
          <cell r="B90">
            <v>23000</v>
          </cell>
          <cell r="C90">
            <v>24300</v>
          </cell>
          <cell r="D90">
            <v>26700</v>
          </cell>
          <cell r="E90">
            <v>28700</v>
          </cell>
          <cell r="F90">
            <v>31500</v>
          </cell>
          <cell r="G90">
            <v>31600</v>
          </cell>
          <cell r="H90">
            <v>35100</v>
          </cell>
          <cell r="I90">
            <v>39900</v>
          </cell>
          <cell r="J90">
            <v>45000</v>
          </cell>
          <cell r="L90">
            <v>99.683544303797461</v>
          </cell>
          <cell r="M90">
            <v>103.94736842105263</v>
          </cell>
          <cell r="O90">
            <v>38</v>
          </cell>
          <cell r="P90">
            <v>32</v>
          </cell>
        </row>
        <row r="91">
          <cell r="A91" t="str">
            <v>Macroregiunea Patru</v>
          </cell>
          <cell r="B91">
            <v>13700</v>
          </cell>
          <cell r="C91">
            <v>14700</v>
          </cell>
          <cell r="D91">
            <v>16300</v>
          </cell>
          <cell r="E91">
            <v>18000</v>
          </cell>
          <cell r="F91">
            <v>19600</v>
          </cell>
          <cell r="G91">
            <v>19400</v>
          </cell>
          <cell r="H91">
            <v>21200</v>
          </cell>
          <cell r="I91">
            <v>23700</v>
          </cell>
          <cell r="J91">
            <v>26400</v>
          </cell>
          <cell r="L91">
            <v>62.025316455696199</v>
          </cell>
          <cell r="M91">
            <v>63.815789473684212</v>
          </cell>
          <cell r="O91">
            <v>82</v>
          </cell>
          <cell r="P91">
            <v>79</v>
          </cell>
        </row>
        <row r="92">
          <cell r="A92" t="str">
            <v>Slovenija</v>
          </cell>
          <cell r="B92">
            <v>22500</v>
          </cell>
          <cell r="C92">
            <v>23300</v>
          </cell>
          <cell r="D92">
            <v>24900</v>
          </cell>
          <cell r="E92">
            <v>26200</v>
          </cell>
          <cell r="F92">
            <v>27500</v>
          </cell>
          <cell r="G92">
            <v>26700</v>
          </cell>
          <cell r="H92">
            <v>29300</v>
          </cell>
          <cell r="I92">
            <v>32100</v>
          </cell>
          <cell r="J92">
            <v>35000</v>
          </cell>
          <cell r="L92">
            <v>87.025316455696199</v>
          </cell>
          <cell r="M92">
            <v>87.828947368421055</v>
          </cell>
          <cell r="O92">
            <v>49</v>
          </cell>
          <cell r="P92">
            <v>49</v>
          </cell>
        </row>
        <row r="93">
          <cell r="A93" t="str">
            <v>Slovensko</v>
          </cell>
          <cell r="B93">
            <v>21700</v>
          </cell>
          <cell r="C93">
            <v>20700</v>
          </cell>
          <cell r="D93">
            <v>20800</v>
          </cell>
          <cell r="E93">
            <v>21400</v>
          </cell>
          <cell r="F93">
            <v>22100</v>
          </cell>
          <cell r="G93">
            <v>22600</v>
          </cell>
          <cell r="H93">
            <v>24500</v>
          </cell>
          <cell r="I93">
            <v>25700</v>
          </cell>
          <cell r="J93">
            <v>28100</v>
          </cell>
          <cell r="L93">
            <v>69.936708860759495</v>
          </cell>
          <cell r="M93">
            <v>74.342105263157904</v>
          </cell>
          <cell r="O93">
            <v>73</v>
          </cell>
          <cell r="P93">
            <v>69</v>
          </cell>
        </row>
        <row r="94">
          <cell r="A94" t="str">
            <v>Manner-Suomi</v>
          </cell>
          <cell r="B94">
            <v>30300</v>
          </cell>
          <cell r="C94">
            <v>30900</v>
          </cell>
          <cell r="D94">
            <v>32400</v>
          </cell>
          <cell r="E94">
            <v>33400</v>
          </cell>
          <cell r="F94">
            <v>34000</v>
          </cell>
          <cell r="G94">
            <v>34000</v>
          </cell>
          <cell r="H94">
            <v>36200</v>
          </cell>
          <cell r="I94">
            <v>38400</v>
          </cell>
          <cell r="J94">
            <v>40100</v>
          </cell>
          <cell r="L94">
            <v>107.59493670886076</v>
          </cell>
          <cell r="M94">
            <v>111.8421052631579</v>
          </cell>
          <cell r="O94">
            <v>28</v>
          </cell>
          <cell r="P94">
            <v>24</v>
          </cell>
        </row>
        <row r="95">
          <cell r="A95" t="str">
            <v>Åland</v>
          </cell>
          <cell r="B95">
            <v>37500</v>
          </cell>
          <cell r="C95">
            <v>36600</v>
          </cell>
          <cell r="D95">
            <v>37300</v>
          </cell>
          <cell r="E95">
            <v>34500</v>
          </cell>
          <cell r="F95">
            <v>35500</v>
          </cell>
          <cell r="G95">
            <v>31500</v>
          </cell>
          <cell r="H95">
            <v>35700</v>
          </cell>
          <cell r="I95">
            <v>39300</v>
          </cell>
          <cell r="J95">
            <v>44700</v>
          </cell>
          <cell r="L95">
            <v>112.34177215189874</v>
          </cell>
          <cell r="M95">
            <v>103.61842105263158</v>
          </cell>
          <cell r="O95">
            <v>26</v>
          </cell>
          <cell r="P95">
            <v>34</v>
          </cell>
        </row>
        <row r="96">
          <cell r="A96" t="str">
            <v>Östra Sverige</v>
          </cell>
          <cell r="B96">
            <v>41000</v>
          </cell>
          <cell r="C96">
            <v>40800</v>
          </cell>
          <cell r="D96">
            <v>40800</v>
          </cell>
          <cell r="E96">
            <v>41700</v>
          </cell>
          <cell r="F96">
            <v>42900</v>
          </cell>
          <cell r="G96">
            <v>42800</v>
          </cell>
          <cell r="H96">
            <v>46100</v>
          </cell>
          <cell r="I96">
            <v>47300</v>
          </cell>
          <cell r="J96">
            <v>49800</v>
          </cell>
          <cell r="L96">
            <v>135.75949367088606</v>
          </cell>
          <cell r="M96">
            <v>140.78947368421052</v>
          </cell>
          <cell r="O96">
            <v>11</v>
          </cell>
          <cell r="P96">
            <v>9</v>
          </cell>
        </row>
        <row r="97">
          <cell r="A97" t="str">
            <v>Södra Sverige</v>
          </cell>
          <cell r="B97">
            <v>32000</v>
          </cell>
          <cell r="C97">
            <v>31900</v>
          </cell>
          <cell r="D97">
            <v>32400</v>
          </cell>
          <cell r="E97">
            <v>32800</v>
          </cell>
          <cell r="F97">
            <v>33600</v>
          </cell>
          <cell r="G97">
            <v>33200</v>
          </cell>
          <cell r="H97">
            <v>36100</v>
          </cell>
          <cell r="I97">
            <v>37500</v>
          </cell>
          <cell r="J97">
            <v>39800</v>
          </cell>
          <cell r="L97">
            <v>106.32911392405062</v>
          </cell>
          <cell r="M97">
            <v>109.21052631578947</v>
          </cell>
          <cell r="O97">
            <v>30</v>
          </cell>
          <cell r="P97">
            <v>28</v>
          </cell>
        </row>
        <row r="98">
          <cell r="A98" t="str">
            <v>Norra Sverige</v>
          </cell>
          <cell r="B98">
            <v>29300</v>
          </cell>
          <cell r="C98">
            <v>29300</v>
          </cell>
          <cell r="D98">
            <v>30300</v>
          </cell>
          <cell r="E98">
            <v>31000</v>
          </cell>
          <cell r="F98">
            <v>32200</v>
          </cell>
          <cell r="G98">
            <v>31600</v>
          </cell>
          <cell r="H98">
            <v>35700</v>
          </cell>
          <cell r="I98">
            <v>37700</v>
          </cell>
          <cell r="J98">
            <v>37200</v>
          </cell>
          <cell r="L98">
            <v>101.8987341772152</v>
          </cell>
          <cell r="M98">
            <v>103.94736842105263</v>
          </cell>
          <cell r="O98">
            <v>35</v>
          </cell>
          <cell r="P98">
            <v>32</v>
          </cell>
        </row>
        <row r="100">
          <cell r="A100" t="str">
            <v>Länder</v>
          </cell>
        </row>
        <row r="101">
          <cell r="A101" t="str">
            <v>European Union - 27 countries (from 2020)</v>
          </cell>
          <cell r="B101">
            <v>27600</v>
          </cell>
          <cell r="C101">
            <v>28300</v>
          </cell>
          <cell r="D101">
            <v>29500</v>
          </cell>
          <cell r="E101">
            <v>30400</v>
          </cell>
          <cell r="F101">
            <v>31600</v>
          </cell>
          <cell r="G101">
            <v>30400</v>
          </cell>
          <cell r="H101">
            <v>33200</v>
          </cell>
          <cell r="I101">
            <v>36000</v>
          </cell>
          <cell r="J101">
            <v>38100</v>
          </cell>
          <cell r="L101">
            <v>100</v>
          </cell>
          <cell r="M101">
            <v>100</v>
          </cell>
          <cell r="O101" t="str">
            <v/>
          </cell>
          <cell r="P101" t="str">
            <v/>
          </cell>
        </row>
        <row r="102">
          <cell r="A102" t="str">
            <v>Belgium</v>
          </cell>
          <cell r="B102">
            <v>33200</v>
          </cell>
          <cell r="C102">
            <v>33800</v>
          </cell>
          <cell r="D102">
            <v>34600</v>
          </cell>
          <cell r="E102">
            <v>35600</v>
          </cell>
          <cell r="F102">
            <v>36800</v>
          </cell>
          <cell r="G102">
            <v>35800</v>
          </cell>
          <cell r="H102">
            <v>38700</v>
          </cell>
          <cell r="I102">
            <v>42700</v>
          </cell>
          <cell r="J102">
            <v>44800</v>
          </cell>
          <cell r="L102">
            <v>116.45569620253164</v>
          </cell>
          <cell r="M102">
            <v>117.76315789473684</v>
          </cell>
          <cell r="O102">
            <v>8</v>
          </cell>
          <cell r="P102">
            <v>8</v>
          </cell>
        </row>
        <row r="103">
          <cell r="A103" t="str">
            <v>Bulgaria</v>
          </cell>
          <cell r="B103">
            <v>13600</v>
          </cell>
          <cell r="C103">
            <v>14400</v>
          </cell>
          <cell r="D103">
            <v>15300</v>
          </cell>
          <cell r="E103">
            <v>16300</v>
          </cell>
          <cell r="F103">
            <v>17400</v>
          </cell>
          <cell r="G103">
            <v>17500</v>
          </cell>
          <cell r="H103">
            <v>19800</v>
          </cell>
          <cell r="I103">
            <v>22500</v>
          </cell>
          <cell r="J103">
            <v>24300</v>
          </cell>
          <cell r="L103">
            <v>55.063291139240512</v>
          </cell>
          <cell r="M103">
            <v>57.565789473684212</v>
          </cell>
          <cell r="O103">
            <v>28</v>
          </cell>
          <cell r="P103">
            <v>28</v>
          </cell>
        </row>
        <row r="104">
          <cell r="A104" t="str">
            <v>Czechia</v>
          </cell>
          <cell r="B104">
            <v>24600</v>
          </cell>
          <cell r="C104">
            <v>25400</v>
          </cell>
          <cell r="D104">
            <v>27200</v>
          </cell>
          <cell r="E104">
            <v>28500</v>
          </cell>
          <cell r="F104">
            <v>30000</v>
          </cell>
          <cell r="G104">
            <v>29200</v>
          </cell>
          <cell r="H104">
            <v>30500</v>
          </cell>
          <cell r="I104">
            <v>32200</v>
          </cell>
          <cell r="J104">
            <v>34500</v>
          </cell>
          <cell r="L104">
            <v>94.936708860759495</v>
          </cell>
          <cell r="M104">
            <v>96.05263157894737</v>
          </cell>
          <cell r="O104">
            <v>14</v>
          </cell>
          <cell r="P104">
            <v>13</v>
          </cell>
        </row>
        <row r="105">
          <cell r="A105" t="str">
            <v>Denmark</v>
          </cell>
          <cell r="B105">
            <v>35200</v>
          </cell>
          <cell r="C105">
            <v>36000</v>
          </cell>
          <cell r="D105">
            <v>38000</v>
          </cell>
          <cell r="E105">
            <v>38800</v>
          </cell>
          <cell r="F105">
            <v>39400</v>
          </cell>
          <cell r="G105">
            <v>40100</v>
          </cell>
          <cell r="H105">
            <v>44500</v>
          </cell>
          <cell r="I105">
            <v>48500</v>
          </cell>
          <cell r="J105">
            <v>47800</v>
          </cell>
          <cell r="L105">
            <v>124.68354430379746</v>
          </cell>
          <cell r="M105">
            <v>131.90789473684211</v>
          </cell>
          <cell r="O105">
            <v>4</v>
          </cell>
          <cell r="P105">
            <v>3</v>
          </cell>
        </row>
        <row r="106">
          <cell r="A106" t="str">
            <v>Germany</v>
          </cell>
          <cell r="B106">
            <v>34200</v>
          </cell>
          <cell r="C106">
            <v>35100</v>
          </cell>
          <cell r="D106">
            <v>36500</v>
          </cell>
          <cell r="E106">
            <v>37400</v>
          </cell>
          <cell r="F106">
            <v>38500</v>
          </cell>
          <cell r="G106">
            <v>37500</v>
          </cell>
          <cell r="H106">
            <v>39900</v>
          </cell>
          <cell r="I106">
            <v>42400</v>
          </cell>
          <cell r="J106">
            <v>44200</v>
          </cell>
          <cell r="L106">
            <v>121.83544303797468</v>
          </cell>
          <cell r="M106">
            <v>123.35526315789474</v>
          </cell>
          <cell r="O106">
            <v>6</v>
          </cell>
          <cell r="P106">
            <v>5</v>
          </cell>
        </row>
        <row r="107">
          <cell r="A107" t="str">
            <v>Estonia</v>
          </cell>
          <cell r="B107">
            <v>21400</v>
          </cell>
          <cell r="C107">
            <v>22200</v>
          </cell>
          <cell r="D107">
            <v>23700</v>
          </cell>
          <cell r="E107">
            <v>25200</v>
          </cell>
          <cell r="F107">
            <v>26400</v>
          </cell>
          <cell r="G107">
            <v>26000</v>
          </cell>
          <cell r="H107">
            <v>28200</v>
          </cell>
          <cell r="I107">
            <v>30300</v>
          </cell>
          <cell r="J107">
            <v>30500</v>
          </cell>
          <cell r="L107">
            <v>83.544303797468359</v>
          </cell>
          <cell r="M107">
            <v>85.526315789473685</v>
          </cell>
          <cell r="O107">
            <v>18</v>
          </cell>
          <cell r="P107">
            <v>18</v>
          </cell>
        </row>
        <row r="108">
          <cell r="A108" t="str">
            <v>Ireland</v>
          </cell>
          <cell r="B108">
            <v>51500</v>
          </cell>
          <cell r="C108">
            <v>50800</v>
          </cell>
          <cell r="D108">
            <v>55300</v>
          </cell>
          <cell r="E108">
            <v>58600</v>
          </cell>
          <cell r="F108">
            <v>60000</v>
          </cell>
          <cell r="G108">
            <v>62500</v>
          </cell>
          <cell r="H108">
            <v>74800</v>
          </cell>
          <cell r="I108">
            <v>85500</v>
          </cell>
          <cell r="J108">
            <v>81200</v>
          </cell>
          <cell r="L108">
            <v>189.87341772151899</v>
          </cell>
          <cell r="M108">
            <v>205.59210526315786</v>
          </cell>
          <cell r="O108">
            <v>2</v>
          </cell>
          <cell r="P108">
            <v>2</v>
          </cell>
        </row>
        <row r="109">
          <cell r="A109" t="str">
            <v>Greece</v>
          </cell>
          <cell r="B109">
            <v>19100</v>
          </cell>
          <cell r="C109">
            <v>19100</v>
          </cell>
          <cell r="D109">
            <v>19700</v>
          </cell>
          <cell r="E109">
            <v>20200</v>
          </cell>
          <cell r="F109">
            <v>20800</v>
          </cell>
          <cell r="G109">
            <v>18900</v>
          </cell>
          <cell r="H109">
            <v>21200</v>
          </cell>
          <cell r="I109">
            <v>24100</v>
          </cell>
          <cell r="J109">
            <v>26400</v>
          </cell>
          <cell r="L109">
            <v>65.822784810126578</v>
          </cell>
          <cell r="M109">
            <v>62.171052631578952</v>
          </cell>
          <cell r="O109">
            <v>27</v>
          </cell>
          <cell r="P109">
            <v>27</v>
          </cell>
        </row>
        <row r="110">
          <cell r="A110" t="str">
            <v>Spain</v>
          </cell>
          <cell r="B110">
            <v>25400</v>
          </cell>
          <cell r="C110">
            <v>26100</v>
          </cell>
          <cell r="D110">
            <v>27400</v>
          </cell>
          <cell r="E110">
            <v>27900</v>
          </cell>
          <cell r="F110">
            <v>28700</v>
          </cell>
          <cell r="G110">
            <v>25100</v>
          </cell>
          <cell r="H110">
            <v>28300</v>
          </cell>
          <cell r="I110">
            <v>31600</v>
          </cell>
          <cell r="J110">
            <v>34500</v>
          </cell>
          <cell r="L110">
            <v>90.822784810126578</v>
          </cell>
          <cell r="M110">
            <v>82.56578947368422</v>
          </cell>
          <cell r="O110">
            <v>16</v>
          </cell>
          <cell r="P110">
            <v>19</v>
          </cell>
        </row>
        <row r="111">
          <cell r="A111" t="str">
            <v>France</v>
          </cell>
          <cell r="B111">
            <v>29500</v>
          </cell>
          <cell r="C111">
            <v>29900</v>
          </cell>
          <cell r="D111">
            <v>30600</v>
          </cell>
          <cell r="E111">
            <v>31500</v>
          </cell>
          <cell r="F111">
            <v>33200</v>
          </cell>
          <cell r="G111">
            <v>31600</v>
          </cell>
          <cell r="H111">
            <v>33500</v>
          </cell>
          <cell r="I111">
            <v>35200</v>
          </cell>
          <cell r="J111">
            <v>37800</v>
          </cell>
          <cell r="L111">
            <v>105.0632911392405</v>
          </cell>
          <cell r="M111">
            <v>103.94736842105263</v>
          </cell>
          <cell r="O111">
            <v>11</v>
          </cell>
          <cell r="P111">
            <v>11</v>
          </cell>
        </row>
        <row r="112">
          <cell r="A112" t="str">
            <v>Croatia</v>
          </cell>
          <cell r="B112">
            <v>16900</v>
          </cell>
          <cell r="C112">
            <v>17600</v>
          </cell>
          <cell r="D112">
            <v>18700</v>
          </cell>
          <cell r="E112">
            <v>19700</v>
          </cell>
          <cell r="F112">
            <v>21300</v>
          </cell>
          <cell r="G112">
            <v>20000</v>
          </cell>
          <cell r="H112">
            <v>23300</v>
          </cell>
          <cell r="I112">
            <v>25900</v>
          </cell>
          <cell r="J112">
            <v>29000</v>
          </cell>
          <cell r="L112">
            <v>67.405063291139243</v>
          </cell>
          <cell r="M112">
            <v>65.789473684210535</v>
          </cell>
          <cell r="O112">
            <v>25</v>
          </cell>
          <cell r="P112">
            <v>26</v>
          </cell>
        </row>
        <row r="113">
          <cell r="A113" t="str">
            <v>Italy</v>
          </cell>
          <cell r="B113">
            <v>26800</v>
          </cell>
          <cell r="C113">
            <v>28000</v>
          </cell>
          <cell r="D113">
            <v>28800</v>
          </cell>
          <cell r="E113">
            <v>29400</v>
          </cell>
          <cell r="F113">
            <v>30200</v>
          </cell>
          <cell r="G113">
            <v>28200</v>
          </cell>
          <cell r="H113">
            <v>31800</v>
          </cell>
          <cell r="I113">
            <v>35200</v>
          </cell>
          <cell r="J113">
            <v>37500</v>
          </cell>
          <cell r="L113">
            <v>95.569620253164558</v>
          </cell>
          <cell r="M113">
            <v>92.76315789473685</v>
          </cell>
          <cell r="O113">
            <v>13</v>
          </cell>
          <cell r="P113">
            <v>14</v>
          </cell>
        </row>
        <row r="114">
          <cell r="A114" t="str">
            <v>Cyprus</v>
          </cell>
          <cell r="B114">
            <v>23000</v>
          </cell>
          <cell r="C114">
            <v>24900</v>
          </cell>
          <cell r="D114">
            <v>26400</v>
          </cell>
          <cell r="E114">
            <v>27800</v>
          </cell>
          <cell r="F114">
            <v>29300</v>
          </cell>
          <cell r="G114">
            <v>27700</v>
          </cell>
          <cell r="H114">
            <v>31100</v>
          </cell>
          <cell r="I114">
            <v>35100</v>
          </cell>
          <cell r="J114">
            <v>37100</v>
          </cell>
          <cell r="L114">
            <v>92.721518987341767</v>
          </cell>
          <cell r="M114">
            <v>91.118421052631575</v>
          </cell>
          <cell r="O114">
            <v>15</v>
          </cell>
          <cell r="P114">
            <v>15</v>
          </cell>
        </row>
        <row r="115">
          <cell r="A115" t="str">
            <v>Latvia</v>
          </cell>
          <cell r="B115">
            <v>17400</v>
          </cell>
          <cell r="C115">
            <v>17900</v>
          </cell>
          <cell r="D115">
            <v>19000</v>
          </cell>
          <cell r="E115">
            <v>20200</v>
          </cell>
          <cell r="F115">
            <v>20900</v>
          </cell>
          <cell r="G115">
            <v>20900</v>
          </cell>
          <cell r="H115">
            <v>23500</v>
          </cell>
          <cell r="I115">
            <v>25000</v>
          </cell>
          <cell r="J115">
            <v>26900</v>
          </cell>
          <cell r="L115">
            <v>66.139240506329116</v>
          </cell>
          <cell r="M115">
            <v>68.75</v>
          </cell>
          <cell r="O115">
            <v>26</v>
          </cell>
          <cell r="P115">
            <v>25</v>
          </cell>
        </row>
        <row r="116">
          <cell r="A116" t="str">
            <v>Lithuania</v>
          </cell>
          <cell r="B116">
            <v>20700</v>
          </cell>
          <cell r="C116">
            <v>21400</v>
          </cell>
          <cell r="D116">
            <v>23100</v>
          </cell>
          <cell r="E116">
            <v>24700</v>
          </cell>
          <cell r="F116">
            <v>26400</v>
          </cell>
          <cell r="G116">
            <v>26400</v>
          </cell>
          <cell r="H116">
            <v>29300</v>
          </cell>
          <cell r="I116">
            <v>31700</v>
          </cell>
          <cell r="J116">
            <v>33000</v>
          </cell>
          <cell r="L116">
            <v>83.544303797468359</v>
          </cell>
          <cell r="M116">
            <v>86.842105263157904</v>
          </cell>
          <cell r="O116">
            <v>18</v>
          </cell>
          <cell r="P116">
            <v>17</v>
          </cell>
        </row>
        <row r="117">
          <cell r="A117" t="str">
            <v>Luxembourg</v>
          </cell>
          <cell r="B117">
            <v>77600</v>
          </cell>
          <cell r="C117">
            <v>78500</v>
          </cell>
          <cell r="D117">
            <v>78900</v>
          </cell>
          <cell r="E117">
            <v>78900</v>
          </cell>
          <cell r="F117">
            <v>78800</v>
          </cell>
          <cell r="G117">
            <v>77900</v>
          </cell>
          <cell r="H117">
            <v>86300</v>
          </cell>
          <cell r="I117">
            <v>90500</v>
          </cell>
          <cell r="J117">
            <v>90300</v>
          </cell>
          <cell r="L117">
            <v>249.36708860759492</v>
          </cell>
          <cell r="M117">
            <v>256.25</v>
          </cell>
          <cell r="O117">
            <v>1</v>
          </cell>
          <cell r="P117">
            <v>1</v>
          </cell>
        </row>
        <row r="118">
          <cell r="A118" t="str">
            <v>Hungary</v>
          </cell>
          <cell r="B118">
            <v>19400</v>
          </cell>
          <cell r="C118">
            <v>19600</v>
          </cell>
          <cell r="D118">
            <v>20400</v>
          </cell>
          <cell r="E118">
            <v>21900</v>
          </cell>
          <cell r="F118">
            <v>23200</v>
          </cell>
          <cell r="G118">
            <v>22700</v>
          </cell>
          <cell r="H118">
            <v>24800</v>
          </cell>
          <cell r="I118">
            <v>27600</v>
          </cell>
          <cell r="J118">
            <v>29200</v>
          </cell>
          <cell r="L118">
            <v>73.417721518987349</v>
          </cell>
          <cell r="M118">
            <v>74.671052631578945</v>
          </cell>
          <cell r="O118">
            <v>22</v>
          </cell>
          <cell r="P118">
            <v>22</v>
          </cell>
        </row>
        <row r="119">
          <cell r="A119" t="str">
            <v>Malta</v>
          </cell>
          <cell r="B119">
            <v>27600</v>
          </cell>
          <cell r="C119">
            <v>28500</v>
          </cell>
          <cell r="D119">
            <v>31400</v>
          </cell>
          <cell r="E119">
            <v>32600</v>
          </cell>
          <cell r="F119">
            <v>33400</v>
          </cell>
          <cell r="G119">
            <v>31900</v>
          </cell>
          <cell r="H119">
            <v>36200</v>
          </cell>
          <cell r="I119">
            <v>37800</v>
          </cell>
          <cell r="J119">
            <v>40900</v>
          </cell>
          <cell r="L119">
            <v>105.69620253164558</v>
          </cell>
          <cell r="M119">
            <v>104.93421052631579</v>
          </cell>
          <cell r="O119">
            <v>10</v>
          </cell>
          <cell r="P119">
            <v>10</v>
          </cell>
        </row>
        <row r="120">
          <cell r="A120" t="str">
            <v>Netherlands</v>
          </cell>
          <cell r="B120">
            <v>36600</v>
          </cell>
          <cell r="C120">
            <v>36900</v>
          </cell>
          <cell r="D120">
            <v>38500</v>
          </cell>
          <cell r="E120">
            <v>39900</v>
          </cell>
          <cell r="F120">
            <v>40500</v>
          </cell>
          <cell r="G120">
            <v>40000</v>
          </cell>
          <cell r="H120">
            <v>43700</v>
          </cell>
          <cell r="I120">
            <v>48400</v>
          </cell>
          <cell r="J120">
            <v>50800</v>
          </cell>
          <cell r="L120">
            <v>128.1645569620253</v>
          </cell>
          <cell r="M120">
            <v>131.57894736842107</v>
          </cell>
          <cell r="O120">
            <v>3</v>
          </cell>
          <cell r="P120">
            <v>4</v>
          </cell>
        </row>
        <row r="121">
          <cell r="A121" t="str">
            <v>Austria</v>
          </cell>
          <cell r="B121">
            <v>35700</v>
          </cell>
          <cell r="C121">
            <v>36400</v>
          </cell>
          <cell r="D121">
            <v>37000</v>
          </cell>
          <cell r="E121">
            <v>38400</v>
          </cell>
          <cell r="F121">
            <v>39300</v>
          </cell>
          <cell r="G121">
            <v>37400</v>
          </cell>
          <cell r="H121">
            <v>40200</v>
          </cell>
          <cell r="I121">
            <v>44300</v>
          </cell>
          <cell r="J121">
            <v>45700</v>
          </cell>
          <cell r="L121">
            <v>124.36708860759494</v>
          </cell>
          <cell r="M121">
            <v>123.0263157894737</v>
          </cell>
          <cell r="O121">
            <v>5</v>
          </cell>
          <cell r="P121">
            <v>6</v>
          </cell>
        </row>
        <row r="122">
          <cell r="A122" t="str">
            <v>Poland</v>
          </cell>
          <cell r="B122">
            <v>19400</v>
          </cell>
          <cell r="C122">
            <v>19700</v>
          </cell>
          <cell r="D122">
            <v>20700</v>
          </cell>
          <cell r="E122">
            <v>21900</v>
          </cell>
          <cell r="F122">
            <v>23300</v>
          </cell>
          <cell r="G122">
            <v>23900</v>
          </cell>
          <cell r="H122">
            <v>26200</v>
          </cell>
          <cell r="I122">
            <v>28200</v>
          </cell>
          <cell r="J122">
            <v>29500</v>
          </cell>
          <cell r="L122">
            <v>73.734177215189874</v>
          </cell>
          <cell r="M122">
            <v>78.618421052631575</v>
          </cell>
          <cell r="O122">
            <v>21</v>
          </cell>
          <cell r="P122">
            <v>20</v>
          </cell>
        </row>
        <row r="123">
          <cell r="A123" t="str">
            <v>Portugal</v>
          </cell>
          <cell r="B123">
            <v>21300</v>
          </cell>
          <cell r="C123">
            <v>22000</v>
          </cell>
          <cell r="D123">
            <v>22700</v>
          </cell>
          <cell r="E123">
            <v>23700</v>
          </cell>
          <cell r="F123">
            <v>24600</v>
          </cell>
          <cell r="G123">
            <v>22900</v>
          </cell>
          <cell r="H123">
            <v>24500</v>
          </cell>
          <cell r="I123">
            <v>27800</v>
          </cell>
          <cell r="J123">
            <v>30700</v>
          </cell>
          <cell r="L123">
            <v>77.848101265822791</v>
          </cell>
          <cell r="M123">
            <v>75.328947368421055</v>
          </cell>
          <cell r="O123">
            <v>20</v>
          </cell>
          <cell r="P123">
            <v>21</v>
          </cell>
        </row>
        <row r="124">
          <cell r="A124" t="str">
            <v>Romania</v>
          </cell>
          <cell r="B124">
            <v>15500</v>
          </cell>
          <cell r="C124">
            <v>16600</v>
          </cell>
          <cell r="D124">
            <v>18500</v>
          </cell>
          <cell r="E124">
            <v>20100</v>
          </cell>
          <cell r="F124">
            <v>21900</v>
          </cell>
          <cell r="G124">
            <v>21900</v>
          </cell>
          <cell r="H124">
            <v>24000</v>
          </cell>
          <cell r="I124">
            <v>26500</v>
          </cell>
          <cell r="J124">
            <v>29700</v>
          </cell>
          <cell r="L124">
            <v>69.303797468354432</v>
          </cell>
          <cell r="M124">
            <v>72.039473684210535</v>
          </cell>
          <cell r="O124">
            <v>24</v>
          </cell>
          <cell r="P124">
            <v>24</v>
          </cell>
        </row>
        <row r="125">
          <cell r="A125" t="str">
            <v>Slovenia</v>
          </cell>
          <cell r="B125">
            <v>22500</v>
          </cell>
          <cell r="C125">
            <v>23300</v>
          </cell>
          <cell r="D125">
            <v>24900</v>
          </cell>
          <cell r="E125">
            <v>26200</v>
          </cell>
          <cell r="F125">
            <v>27500</v>
          </cell>
          <cell r="G125">
            <v>26700</v>
          </cell>
          <cell r="H125">
            <v>29300</v>
          </cell>
          <cell r="I125">
            <v>32100</v>
          </cell>
          <cell r="J125">
            <v>35000</v>
          </cell>
          <cell r="L125">
            <v>87.025316455696199</v>
          </cell>
          <cell r="M125">
            <v>87.828947368421055</v>
          </cell>
          <cell r="O125">
            <v>17</v>
          </cell>
          <cell r="P125">
            <v>16</v>
          </cell>
        </row>
        <row r="126">
          <cell r="A126" t="str">
            <v>Slovakia</v>
          </cell>
          <cell r="B126">
            <v>21700</v>
          </cell>
          <cell r="C126">
            <v>20700</v>
          </cell>
          <cell r="D126">
            <v>20800</v>
          </cell>
          <cell r="E126">
            <v>21400</v>
          </cell>
          <cell r="F126">
            <v>22100</v>
          </cell>
          <cell r="G126">
            <v>22600</v>
          </cell>
          <cell r="H126">
            <v>24500</v>
          </cell>
          <cell r="I126">
            <v>25700</v>
          </cell>
          <cell r="J126">
            <v>28100</v>
          </cell>
          <cell r="L126">
            <v>69.936708860759495</v>
          </cell>
          <cell r="M126">
            <v>74.342105263157904</v>
          </cell>
          <cell r="O126">
            <v>23</v>
          </cell>
          <cell r="P126">
            <v>23</v>
          </cell>
        </row>
        <row r="127">
          <cell r="A127" t="str">
            <v>Finland</v>
          </cell>
          <cell r="B127">
            <v>30400</v>
          </cell>
          <cell r="C127">
            <v>31000</v>
          </cell>
          <cell r="D127">
            <v>32400</v>
          </cell>
          <cell r="E127">
            <v>33400</v>
          </cell>
          <cell r="F127">
            <v>34000</v>
          </cell>
          <cell r="G127">
            <v>34000</v>
          </cell>
          <cell r="H127">
            <v>36200</v>
          </cell>
          <cell r="I127">
            <v>38400</v>
          </cell>
          <cell r="J127">
            <v>40100</v>
          </cell>
          <cell r="L127">
            <v>107.59493670886076</v>
          </cell>
          <cell r="M127">
            <v>111.8421052631579</v>
          </cell>
          <cell r="O127">
            <v>9</v>
          </cell>
          <cell r="P127">
            <v>9</v>
          </cell>
        </row>
        <row r="128">
          <cell r="A128" t="str">
            <v>Sweden</v>
          </cell>
          <cell r="B128">
            <v>35100</v>
          </cell>
          <cell r="C128">
            <v>35000</v>
          </cell>
          <cell r="D128">
            <v>35400</v>
          </cell>
          <cell r="E128">
            <v>36000</v>
          </cell>
          <cell r="F128">
            <v>37100</v>
          </cell>
          <cell r="G128">
            <v>36700</v>
          </cell>
          <cell r="H128">
            <v>40000</v>
          </cell>
          <cell r="I128">
            <v>41400</v>
          </cell>
          <cell r="J128">
            <v>43400</v>
          </cell>
          <cell r="L128">
            <v>117.40506329113924</v>
          </cell>
          <cell r="M128">
            <v>120.7236842105263</v>
          </cell>
          <cell r="O128">
            <v>7</v>
          </cell>
          <cell r="P128">
            <v>7</v>
          </cell>
        </row>
      </sheetData>
      <sheetData sheetId="1">
        <row r="4">
          <cell r="A4" t="str">
            <v>European Union - 27 countries (from 2020)</v>
          </cell>
          <cell r="B4">
            <v>15200</v>
          </cell>
          <cell r="C4">
            <v>15600</v>
          </cell>
          <cell r="D4">
            <v>16100</v>
          </cell>
          <cell r="E4">
            <v>16700</v>
          </cell>
          <cell r="F4">
            <v>17300</v>
          </cell>
          <cell r="G4">
            <v>17400</v>
          </cell>
          <cell r="H4">
            <v>18200</v>
          </cell>
          <cell r="I4">
            <v>19400</v>
          </cell>
          <cell r="J4" t="str">
            <v>:</v>
          </cell>
          <cell r="L4">
            <v>100</v>
          </cell>
          <cell r="M4">
            <v>100</v>
          </cell>
        </row>
        <row r="5">
          <cell r="A5" t="str">
            <v>NUTS 1-Regionen (86 Regionen)</v>
          </cell>
        </row>
        <row r="6">
          <cell r="A6" t="str">
            <v>Baden-Württemberg</v>
          </cell>
          <cell r="B6">
            <v>21100</v>
          </cell>
          <cell r="C6">
            <v>21600</v>
          </cell>
          <cell r="D6">
            <v>22400</v>
          </cell>
          <cell r="E6">
            <v>23200</v>
          </cell>
          <cell r="F6">
            <v>23800</v>
          </cell>
          <cell r="G6">
            <v>23600</v>
          </cell>
          <cell r="H6">
            <v>24200</v>
          </cell>
          <cell r="I6">
            <v>25700</v>
          </cell>
          <cell r="J6" t="str">
            <v>:</v>
          </cell>
          <cell r="L6">
            <v>137.57225433526011</v>
          </cell>
          <cell r="M6">
            <v>132.4742268041237</v>
          </cell>
          <cell r="O6">
            <v>3</v>
          </cell>
          <cell r="P6">
            <v>4</v>
          </cell>
        </row>
        <row r="7">
          <cell r="A7" t="str">
            <v>Bayern</v>
          </cell>
          <cell r="B7">
            <v>21300</v>
          </cell>
          <cell r="C7">
            <v>22100</v>
          </cell>
          <cell r="D7">
            <v>22600</v>
          </cell>
          <cell r="E7">
            <v>23700</v>
          </cell>
          <cell r="F7">
            <v>24600</v>
          </cell>
          <cell r="G7">
            <v>24400</v>
          </cell>
          <cell r="H7">
            <v>25100</v>
          </cell>
          <cell r="I7">
            <v>26800</v>
          </cell>
          <cell r="J7" t="str">
            <v>:</v>
          </cell>
          <cell r="L7">
            <v>142.19653179190752</v>
          </cell>
          <cell r="M7">
            <v>138.14432989690721</v>
          </cell>
          <cell r="O7">
            <v>2</v>
          </cell>
          <cell r="P7">
            <v>2</v>
          </cell>
        </row>
        <row r="8">
          <cell r="A8" t="str">
            <v>Berlin</v>
          </cell>
          <cell r="B8">
            <v>17300</v>
          </cell>
          <cell r="C8">
            <v>17600</v>
          </cell>
          <cell r="D8">
            <v>18500</v>
          </cell>
          <cell r="E8">
            <v>19200</v>
          </cell>
          <cell r="F8">
            <v>20200</v>
          </cell>
          <cell r="G8">
            <v>20400</v>
          </cell>
          <cell r="H8">
            <v>21000</v>
          </cell>
          <cell r="I8">
            <v>22300</v>
          </cell>
          <cell r="J8" t="str">
            <v>:</v>
          </cell>
          <cell r="L8">
            <v>116.76300578034682</v>
          </cell>
          <cell r="M8">
            <v>114.94845360824742</v>
          </cell>
          <cell r="O8">
            <v>20</v>
          </cell>
          <cell r="P8">
            <v>17</v>
          </cell>
        </row>
        <row r="9">
          <cell r="A9" t="str">
            <v>Brandenburg</v>
          </cell>
          <cell r="B9">
            <v>16900</v>
          </cell>
          <cell r="C9">
            <v>17500</v>
          </cell>
          <cell r="D9">
            <v>18500</v>
          </cell>
          <cell r="E9">
            <v>19300</v>
          </cell>
          <cell r="F9">
            <v>20200</v>
          </cell>
          <cell r="G9">
            <v>20700</v>
          </cell>
          <cell r="H9">
            <v>21100</v>
          </cell>
          <cell r="I9">
            <v>22200</v>
          </cell>
          <cell r="J9" t="str">
            <v>:</v>
          </cell>
          <cell r="L9">
            <v>116.76300578034682</v>
          </cell>
          <cell r="M9">
            <v>114.43298969072164</v>
          </cell>
          <cell r="O9">
            <v>20</v>
          </cell>
          <cell r="P9">
            <v>19</v>
          </cell>
        </row>
        <row r="10">
          <cell r="A10" t="str">
            <v>Bremen</v>
          </cell>
          <cell r="B10">
            <v>18000</v>
          </cell>
          <cell r="C10">
            <v>18200</v>
          </cell>
          <cell r="D10">
            <v>19000</v>
          </cell>
          <cell r="E10">
            <v>19900</v>
          </cell>
          <cell r="F10">
            <v>20800</v>
          </cell>
          <cell r="G10">
            <v>20300</v>
          </cell>
          <cell r="H10">
            <v>20800</v>
          </cell>
          <cell r="I10">
            <v>22100</v>
          </cell>
          <cell r="J10" t="str">
            <v>:</v>
          </cell>
          <cell r="L10">
            <v>120.23121387283237</v>
          </cell>
          <cell r="M10">
            <v>113.91752577319588</v>
          </cell>
          <cell r="O10">
            <v>13</v>
          </cell>
          <cell r="P10">
            <v>20</v>
          </cell>
        </row>
        <row r="11">
          <cell r="A11" t="str">
            <v>Hamburg</v>
          </cell>
          <cell r="B11">
            <v>21100</v>
          </cell>
          <cell r="C11">
            <v>22000</v>
          </cell>
          <cell r="D11">
            <v>22100</v>
          </cell>
          <cell r="E11">
            <v>23100</v>
          </cell>
          <cell r="F11">
            <v>23600</v>
          </cell>
          <cell r="G11">
            <v>23600</v>
          </cell>
          <cell r="H11">
            <v>24200</v>
          </cell>
          <cell r="I11">
            <v>25800</v>
          </cell>
          <cell r="J11" t="str">
            <v>:</v>
          </cell>
          <cell r="L11">
            <v>136.41618497109826</v>
          </cell>
          <cell r="M11">
            <v>132.98969072164948</v>
          </cell>
          <cell r="O11">
            <v>4</v>
          </cell>
          <cell r="P11">
            <v>3</v>
          </cell>
        </row>
        <row r="12">
          <cell r="A12" t="str">
            <v>Hessen</v>
          </cell>
          <cell r="B12">
            <v>20100</v>
          </cell>
          <cell r="C12">
            <v>20600</v>
          </cell>
          <cell r="D12">
            <v>21100</v>
          </cell>
          <cell r="E12">
            <v>22000</v>
          </cell>
          <cell r="F12">
            <v>22600</v>
          </cell>
          <cell r="G12">
            <v>22500</v>
          </cell>
          <cell r="H12">
            <v>23200</v>
          </cell>
          <cell r="I12">
            <v>24300</v>
          </cell>
          <cell r="J12" t="str">
            <v>:</v>
          </cell>
          <cell r="L12">
            <v>130.635838150289</v>
          </cell>
          <cell r="M12">
            <v>125.25773195876289</v>
          </cell>
          <cell r="O12">
            <v>5</v>
          </cell>
          <cell r="P12">
            <v>7</v>
          </cell>
        </row>
        <row r="13">
          <cell r="A13" t="str">
            <v>Mecklenburg-Vorpommern</v>
          </cell>
          <cell r="B13">
            <v>16000</v>
          </cell>
          <cell r="C13">
            <v>16500</v>
          </cell>
          <cell r="D13">
            <v>17400</v>
          </cell>
          <cell r="E13">
            <v>18300</v>
          </cell>
          <cell r="F13">
            <v>19400</v>
          </cell>
          <cell r="G13">
            <v>19800</v>
          </cell>
          <cell r="H13">
            <v>20200</v>
          </cell>
          <cell r="I13">
            <v>21600</v>
          </cell>
          <cell r="J13" t="str">
            <v>:</v>
          </cell>
          <cell r="L13">
            <v>112.13872832369943</v>
          </cell>
          <cell r="M13">
            <v>111.34020618556701</v>
          </cell>
          <cell r="O13">
            <v>24</v>
          </cell>
          <cell r="P13">
            <v>24</v>
          </cell>
        </row>
        <row r="14">
          <cell r="A14" t="str">
            <v>Niedersachsen</v>
          </cell>
          <cell r="B14">
            <v>18500</v>
          </cell>
          <cell r="C14">
            <v>18900</v>
          </cell>
          <cell r="D14">
            <v>19600</v>
          </cell>
          <cell r="E14">
            <v>20500</v>
          </cell>
          <cell r="F14">
            <v>21400</v>
          </cell>
          <cell r="G14">
            <v>21400</v>
          </cell>
          <cell r="H14">
            <v>21800</v>
          </cell>
          <cell r="I14">
            <v>23100</v>
          </cell>
          <cell r="J14" t="str">
            <v>:</v>
          </cell>
          <cell r="L14">
            <v>123.69942196531791</v>
          </cell>
          <cell r="M14">
            <v>119.0721649484536</v>
          </cell>
          <cell r="O14">
            <v>8</v>
          </cell>
          <cell r="P14">
            <v>14</v>
          </cell>
        </row>
        <row r="15">
          <cell r="A15" t="str">
            <v>Nordrhein-Westfalen</v>
          </cell>
          <cell r="B15">
            <v>18600</v>
          </cell>
          <cell r="C15">
            <v>19000</v>
          </cell>
          <cell r="D15">
            <v>19700</v>
          </cell>
          <cell r="E15">
            <v>20700</v>
          </cell>
          <cell r="F15">
            <v>21400</v>
          </cell>
          <cell r="G15">
            <v>21500</v>
          </cell>
          <cell r="H15">
            <v>22100</v>
          </cell>
          <cell r="I15">
            <v>23300</v>
          </cell>
          <cell r="J15" t="str">
            <v>:</v>
          </cell>
          <cell r="L15">
            <v>123.69942196531791</v>
          </cell>
          <cell r="M15">
            <v>120.10309278350515</v>
          </cell>
          <cell r="O15">
            <v>8</v>
          </cell>
          <cell r="P15">
            <v>12</v>
          </cell>
        </row>
        <row r="16">
          <cell r="A16" t="str">
            <v>Rheinland-Pfalz</v>
          </cell>
          <cell r="B16">
            <v>19300</v>
          </cell>
          <cell r="C16">
            <v>19800</v>
          </cell>
          <cell r="D16">
            <v>20200</v>
          </cell>
          <cell r="E16">
            <v>21200</v>
          </cell>
          <cell r="F16">
            <v>21800</v>
          </cell>
          <cell r="G16">
            <v>22100</v>
          </cell>
          <cell r="H16">
            <v>22600</v>
          </cell>
          <cell r="I16">
            <v>23900</v>
          </cell>
          <cell r="J16" t="str">
            <v>:</v>
          </cell>
          <cell r="L16">
            <v>126.01156069364161</v>
          </cell>
          <cell r="M16">
            <v>123.1958762886598</v>
          </cell>
          <cell r="O16">
            <v>7</v>
          </cell>
          <cell r="P16">
            <v>10</v>
          </cell>
        </row>
        <row r="17">
          <cell r="A17" t="str">
            <v>Saarland</v>
          </cell>
          <cell r="B17">
            <v>17600</v>
          </cell>
          <cell r="C17">
            <v>18000</v>
          </cell>
          <cell r="D17">
            <v>18600</v>
          </cell>
          <cell r="E17">
            <v>19400</v>
          </cell>
          <cell r="F17">
            <v>20500</v>
          </cell>
          <cell r="G17">
            <v>20400</v>
          </cell>
          <cell r="H17">
            <v>20900</v>
          </cell>
          <cell r="I17">
            <v>22100</v>
          </cell>
          <cell r="J17" t="str">
            <v>:</v>
          </cell>
          <cell r="L17">
            <v>118.49710982658959</v>
          </cell>
          <cell r="M17">
            <v>113.91752577319588</v>
          </cell>
          <cell r="O17">
            <v>17</v>
          </cell>
          <cell r="P17">
            <v>20</v>
          </cell>
        </row>
        <row r="18">
          <cell r="A18" t="str">
            <v>Sachsen</v>
          </cell>
          <cell r="B18">
            <v>16800</v>
          </cell>
          <cell r="C18">
            <v>17300</v>
          </cell>
          <cell r="D18">
            <v>18000</v>
          </cell>
          <cell r="E18">
            <v>18900</v>
          </cell>
          <cell r="F18">
            <v>19800</v>
          </cell>
          <cell r="G18">
            <v>20100</v>
          </cell>
          <cell r="H18">
            <v>20500</v>
          </cell>
          <cell r="I18">
            <v>21700</v>
          </cell>
          <cell r="J18" t="str">
            <v>:</v>
          </cell>
          <cell r="L18">
            <v>114.45086705202311</v>
          </cell>
          <cell r="M18">
            <v>111.85567010309279</v>
          </cell>
          <cell r="O18">
            <v>22</v>
          </cell>
          <cell r="P18">
            <v>23</v>
          </cell>
        </row>
        <row r="19">
          <cell r="A19" t="str">
            <v>Sachsen-Anhalt</v>
          </cell>
          <cell r="B19">
            <v>16200</v>
          </cell>
          <cell r="C19">
            <v>16700</v>
          </cell>
          <cell r="D19">
            <v>17500</v>
          </cell>
          <cell r="E19">
            <v>18200</v>
          </cell>
          <cell r="F19">
            <v>19100</v>
          </cell>
          <cell r="G19">
            <v>19600</v>
          </cell>
          <cell r="H19">
            <v>20000</v>
          </cell>
          <cell r="I19">
            <v>21200</v>
          </cell>
          <cell r="J19" t="str">
            <v>:</v>
          </cell>
          <cell r="L19">
            <v>110.40462427745665</v>
          </cell>
          <cell r="M19">
            <v>109.27835051546391</v>
          </cell>
          <cell r="O19">
            <v>26</v>
          </cell>
          <cell r="P19">
            <v>29</v>
          </cell>
        </row>
        <row r="20">
          <cell r="A20" t="str">
            <v>Schleswig-Holstein</v>
          </cell>
          <cell r="B20">
            <v>19300</v>
          </cell>
          <cell r="C20">
            <v>19700</v>
          </cell>
          <cell r="D20">
            <v>20600</v>
          </cell>
          <cell r="E20">
            <v>21600</v>
          </cell>
          <cell r="F20">
            <v>22500</v>
          </cell>
          <cell r="G20">
            <v>22500</v>
          </cell>
          <cell r="H20">
            <v>23100</v>
          </cell>
          <cell r="I20">
            <v>24700</v>
          </cell>
          <cell r="J20" t="str">
            <v>:</v>
          </cell>
          <cell r="L20">
            <v>130.05780346820811</v>
          </cell>
          <cell r="M20">
            <v>127.31958762886597</v>
          </cell>
          <cell r="O20">
            <v>6</v>
          </cell>
          <cell r="P20">
            <v>5</v>
          </cell>
        </row>
        <row r="21">
          <cell r="A21" t="str">
            <v>Thüringen</v>
          </cell>
          <cell r="B21">
            <v>16300</v>
          </cell>
          <cell r="C21">
            <v>16800</v>
          </cell>
          <cell r="D21">
            <v>17600</v>
          </cell>
          <cell r="E21">
            <v>18600</v>
          </cell>
          <cell r="F21">
            <v>19400</v>
          </cell>
          <cell r="G21">
            <v>19600</v>
          </cell>
          <cell r="H21">
            <v>20100</v>
          </cell>
          <cell r="I21">
            <v>21500</v>
          </cell>
          <cell r="J21" t="str">
            <v>:</v>
          </cell>
          <cell r="L21">
            <v>112.13872832369943</v>
          </cell>
          <cell r="M21">
            <v>110.82474226804125</v>
          </cell>
          <cell r="O21">
            <v>24</v>
          </cell>
          <cell r="P21">
            <v>26</v>
          </cell>
        </row>
        <row r="22">
          <cell r="L22" t="str">
            <v/>
          </cell>
          <cell r="M22" t="str">
            <v/>
          </cell>
          <cell r="O22" t="str">
            <v/>
          </cell>
          <cell r="P22" t="str">
            <v/>
          </cell>
        </row>
        <row r="23">
          <cell r="A23" t="str">
            <v>Région de Bruxelles-Capitale/Brussels Hoofdstedelijk Gewest</v>
          </cell>
          <cell r="B23">
            <v>15600</v>
          </cell>
          <cell r="C23">
            <v>16100</v>
          </cell>
          <cell r="D23">
            <v>16300</v>
          </cell>
          <cell r="E23">
            <v>17200</v>
          </cell>
          <cell r="F23">
            <v>17500</v>
          </cell>
          <cell r="G23">
            <v>18000</v>
          </cell>
          <cell r="H23">
            <v>18600</v>
          </cell>
          <cell r="I23">
            <v>19700</v>
          </cell>
          <cell r="J23">
            <v>21100</v>
          </cell>
          <cell r="L23">
            <v>101.15606936416187</v>
          </cell>
          <cell r="M23">
            <v>101.54639175257731</v>
          </cell>
          <cell r="O23">
            <v>43</v>
          </cell>
          <cell r="P23">
            <v>43</v>
          </cell>
        </row>
        <row r="24">
          <cell r="A24" t="str">
            <v>Vlaams Gewest</v>
          </cell>
          <cell r="B24">
            <v>18700</v>
          </cell>
          <cell r="C24">
            <v>18700</v>
          </cell>
          <cell r="D24">
            <v>19300</v>
          </cell>
          <cell r="E24">
            <v>19500</v>
          </cell>
          <cell r="F24">
            <v>20300</v>
          </cell>
          <cell r="G24">
            <v>21000</v>
          </cell>
          <cell r="H24">
            <v>21700</v>
          </cell>
          <cell r="I24">
            <v>23100</v>
          </cell>
          <cell r="J24">
            <v>25100</v>
          </cell>
          <cell r="L24">
            <v>117.34104046242774</v>
          </cell>
          <cell r="M24">
            <v>119.0721649484536</v>
          </cell>
          <cell r="O24">
            <v>19</v>
          </cell>
          <cell r="P24">
            <v>14</v>
          </cell>
        </row>
        <row r="25">
          <cell r="A25" t="str">
            <v>Région wallonne</v>
          </cell>
          <cell r="B25">
            <v>15900</v>
          </cell>
          <cell r="C25">
            <v>15900</v>
          </cell>
          <cell r="D25">
            <v>16300</v>
          </cell>
          <cell r="E25">
            <v>16900</v>
          </cell>
          <cell r="F25">
            <v>17400</v>
          </cell>
          <cell r="G25">
            <v>18200</v>
          </cell>
          <cell r="H25">
            <v>18800</v>
          </cell>
          <cell r="I25">
            <v>19900</v>
          </cell>
          <cell r="J25">
            <v>21200</v>
          </cell>
          <cell r="L25">
            <v>100.57803468208093</v>
          </cell>
          <cell r="M25">
            <v>102.57731958762886</v>
          </cell>
          <cell r="O25">
            <v>47</v>
          </cell>
          <cell r="P25">
            <v>38</v>
          </cell>
        </row>
        <row r="26">
          <cell r="A26" t="str">
            <v>Extra-Regio NUTS 1</v>
          </cell>
          <cell r="B26" t="str">
            <v>:</v>
          </cell>
          <cell r="C26" t="str">
            <v>:</v>
          </cell>
          <cell r="D26" t="str">
            <v>:</v>
          </cell>
          <cell r="E26" t="str">
            <v>:</v>
          </cell>
          <cell r="F26" t="str">
            <v>:</v>
          </cell>
          <cell r="G26" t="str">
            <v>:</v>
          </cell>
          <cell r="H26" t="str">
            <v>:</v>
          </cell>
          <cell r="I26" t="str">
            <v>:</v>
          </cell>
          <cell r="J26" t="str">
            <v>:</v>
          </cell>
          <cell r="L26" t="str">
            <v/>
          </cell>
          <cell r="M26" t="str">
            <v/>
          </cell>
          <cell r="O26" t="str">
            <v/>
          </cell>
          <cell r="P26" t="str">
            <v/>
          </cell>
        </row>
        <row r="27">
          <cell r="A27" t="str">
            <v>Severna i Yugoiztochna Bulgaria</v>
          </cell>
          <cell r="B27">
            <v>6500</v>
          </cell>
          <cell r="C27">
            <v>6600</v>
          </cell>
          <cell r="D27">
            <v>7000</v>
          </cell>
          <cell r="E27">
            <v>7900</v>
          </cell>
          <cell r="F27">
            <v>7900</v>
          </cell>
          <cell r="G27">
            <v>7900</v>
          </cell>
          <cell r="H27">
            <v>8700</v>
          </cell>
          <cell r="I27">
            <v>9700</v>
          </cell>
          <cell r="J27" t="str">
            <v>:</v>
          </cell>
          <cell r="L27">
            <v>45.664739884393065</v>
          </cell>
          <cell r="M27">
            <v>50</v>
          </cell>
          <cell r="O27">
            <v>92</v>
          </cell>
          <cell r="P27">
            <v>92</v>
          </cell>
        </row>
        <row r="28">
          <cell r="A28" t="str">
            <v>Yugozapadna i Yuzhna tsentralna Bulgaria</v>
          </cell>
          <cell r="B28">
            <v>9000</v>
          </cell>
          <cell r="C28">
            <v>9700</v>
          </cell>
          <cell r="D28">
            <v>10300</v>
          </cell>
          <cell r="E28">
            <v>11200</v>
          </cell>
          <cell r="F28">
            <v>11600</v>
          </cell>
          <cell r="G28">
            <v>10900</v>
          </cell>
          <cell r="H28">
            <v>11900</v>
          </cell>
          <cell r="I28">
            <v>14100</v>
          </cell>
          <cell r="J28" t="str">
            <v>:</v>
          </cell>
          <cell r="L28">
            <v>67.052023121387279</v>
          </cell>
          <cell r="M28">
            <v>72.680412371134011</v>
          </cell>
          <cell r="O28">
            <v>80</v>
          </cell>
          <cell r="P28">
            <v>78</v>
          </cell>
        </row>
        <row r="29">
          <cell r="A29" t="str">
            <v>Česko</v>
          </cell>
          <cell r="B29">
            <v>12000</v>
          </cell>
          <cell r="C29">
            <v>12300</v>
          </cell>
          <cell r="D29">
            <v>13200</v>
          </cell>
          <cell r="E29">
            <v>13800</v>
          </cell>
          <cell r="F29">
            <v>14400</v>
          </cell>
          <cell r="G29">
            <v>14300</v>
          </cell>
          <cell r="H29">
            <v>14800</v>
          </cell>
          <cell r="I29">
            <v>15900</v>
          </cell>
          <cell r="J29">
            <v>16800</v>
          </cell>
          <cell r="L29">
            <v>83.236994219653184</v>
          </cell>
          <cell r="M29">
            <v>81.958762886597938</v>
          </cell>
          <cell r="O29">
            <v>64</v>
          </cell>
          <cell r="P29">
            <v>68</v>
          </cell>
        </row>
        <row r="30">
          <cell r="A30" t="str">
            <v>Danmark</v>
          </cell>
          <cell r="B30">
            <v>14300</v>
          </cell>
          <cell r="C30">
            <v>14700</v>
          </cell>
          <cell r="D30">
            <v>15400</v>
          </cell>
          <cell r="E30">
            <v>16100</v>
          </cell>
          <cell r="F30">
            <v>16200</v>
          </cell>
          <cell r="G30">
            <v>16300</v>
          </cell>
          <cell r="H30">
            <v>17000</v>
          </cell>
          <cell r="I30">
            <v>17500</v>
          </cell>
          <cell r="J30">
            <v>18400</v>
          </cell>
          <cell r="L30">
            <v>93.641618497109818</v>
          </cell>
          <cell r="M30">
            <v>90.206185567010309</v>
          </cell>
          <cell r="O30">
            <v>55</v>
          </cell>
          <cell r="P30">
            <v>57</v>
          </cell>
        </row>
        <row r="31">
          <cell r="A31" t="str">
            <v>Eesti</v>
          </cell>
          <cell r="B31">
            <v>10500</v>
          </cell>
          <cell r="C31">
            <v>10800</v>
          </cell>
          <cell r="D31">
            <v>11400</v>
          </cell>
          <cell r="E31">
            <v>12500</v>
          </cell>
          <cell r="F31">
            <v>12900</v>
          </cell>
          <cell r="G31">
            <v>12900</v>
          </cell>
          <cell r="H31">
            <v>13200</v>
          </cell>
          <cell r="I31">
            <v>13800</v>
          </cell>
          <cell r="J31">
            <v>14200</v>
          </cell>
          <cell r="L31">
            <v>74.566473988439313</v>
          </cell>
          <cell r="M31">
            <v>71.134020618556704</v>
          </cell>
          <cell r="O31">
            <v>76</v>
          </cell>
          <cell r="P31">
            <v>81</v>
          </cell>
        </row>
        <row r="32">
          <cell r="A32" t="str">
            <v>Ireland</v>
          </cell>
          <cell r="B32">
            <v>14900</v>
          </cell>
          <cell r="C32">
            <v>15400</v>
          </cell>
          <cell r="D32">
            <v>15900</v>
          </cell>
          <cell r="E32">
            <v>16000</v>
          </cell>
          <cell r="F32">
            <v>16700</v>
          </cell>
          <cell r="G32">
            <v>16700</v>
          </cell>
          <cell r="H32">
            <v>17700</v>
          </cell>
          <cell r="I32">
            <v>18800</v>
          </cell>
          <cell r="J32" t="str">
            <v>:</v>
          </cell>
          <cell r="L32">
            <v>96.531791907514446</v>
          </cell>
          <cell r="M32">
            <v>96.907216494845358</v>
          </cell>
          <cell r="O32">
            <v>52</v>
          </cell>
          <cell r="P32">
            <v>51</v>
          </cell>
        </row>
        <row r="33">
          <cell r="A33" t="str">
            <v>Attiki</v>
          </cell>
          <cell r="B33">
            <v>12500</v>
          </cell>
          <cell r="C33">
            <v>12800</v>
          </cell>
          <cell r="D33">
            <v>13100</v>
          </cell>
          <cell r="E33">
            <v>13000</v>
          </cell>
          <cell r="F33">
            <v>13900</v>
          </cell>
          <cell r="G33">
            <v>13300</v>
          </cell>
          <cell r="H33">
            <v>15100</v>
          </cell>
          <cell r="I33">
            <v>16200</v>
          </cell>
          <cell r="J33" t="str">
            <v>:</v>
          </cell>
          <cell r="L33">
            <v>80.346820809248555</v>
          </cell>
          <cell r="M33">
            <v>83.505154639175259</v>
          </cell>
          <cell r="O33">
            <v>68</v>
          </cell>
          <cell r="P33">
            <v>64</v>
          </cell>
        </row>
        <row r="34">
          <cell r="A34" t="str">
            <v>Nisia Aigaiou, Kriti</v>
          </cell>
          <cell r="B34">
            <v>11500</v>
          </cell>
          <cell r="C34">
            <v>10800</v>
          </cell>
          <cell r="D34">
            <v>11500</v>
          </cell>
          <cell r="E34">
            <v>11500</v>
          </cell>
          <cell r="F34">
            <v>12600</v>
          </cell>
          <cell r="G34">
            <v>10700</v>
          </cell>
          <cell r="H34">
            <v>12600</v>
          </cell>
          <cell r="I34">
            <v>13900</v>
          </cell>
          <cell r="J34" t="str">
            <v>:</v>
          </cell>
          <cell r="L34">
            <v>72.832369942196522</v>
          </cell>
          <cell r="M34">
            <v>71.649484536082468</v>
          </cell>
          <cell r="O34">
            <v>78</v>
          </cell>
          <cell r="P34">
            <v>80</v>
          </cell>
        </row>
        <row r="35">
          <cell r="A35" t="str">
            <v>Voreia Elláda</v>
          </cell>
          <cell r="B35">
            <v>10300</v>
          </cell>
          <cell r="C35">
            <v>10400</v>
          </cell>
          <cell r="D35">
            <v>10800</v>
          </cell>
          <cell r="E35">
            <v>10700</v>
          </cell>
          <cell r="F35">
            <v>11500</v>
          </cell>
          <cell r="G35">
            <v>10900</v>
          </cell>
          <cell r="H35">
            <v>12300</v>
          </cell>
          <cell r="I35">
            <v>12900</v>
          </cell>
          <cell r="J35" t="str">
            <v>:</v>
          </cell>
          <cell r="L35">
            <v>66.473988439306353</v>
          </cell>
          <cell r="M35">
            <v>66.494845360824741</v>
          </cell>
          <cell r="O35">
            <v>81</v>
          </cell>
          <cell r="P35">
            <v>87</v>
          </cell>
        </row>
        <row r="36">
          <cell r="A36" t="str">
            <v>Kentriki Elláda</v>
          </cell>
          <cell r="B36">
            <v>10000</v>
          </cell>
          <cell r="C36">
            <v>10000</v>
          </cell>
          <cell r="D36">
            <v>10400</v>
          </cell>
          <cell r="E36">
            <v>10400</v>
          </cell>
          <cell r="F36">
            <v>11200</v>
          </cell>
          <cell r="G36">
            <v>10600</v>
          </cell>
          <cell r="H36">
            <v>11800</v>
          </cell>
          <cell r="I36">
            <v>12500</v>
          </cell>
          <cell r="J36" t="str">
            <v>:</v>
          </cell>
          <cell r="L36">
            <v>64.739884393063591</v>
          </cell>
          <cell r="M36">
            <v>64.432989690721655</v>
          </cell>
          <cell r="O36">
            <v>85</v>
          </cell>
          <cell r="P36">
            <v>88</v>
          </cell>
        </row>
        <row r="37">
          <cell r="A37" t="str">
            <v>Noroeste</v>
          </cell>
          <cell r="B37">
            <v>14300</v>
          </cell>
          <cell r="C37">
            <v>14600</v>
          </cell>
          <cell r="D37">
            <v>15200</v>
          </cell>
          <cell r="E37">
            <v>15400</v>
          </cell>
          <cell r="F37">
            <v>16000</v>
          </cell>
          <cell r="G37">
            <v>15500</v>
          </cell>
          <cell r="H37">
            <v>16700</v>
          </cell>
          <cell r="I37">
            <v>17900</v>
          </cell>
          <cell r="J37" t="str">
            <v>:</v>
          </cell>
          <cell r="L37">
            <v>92.48554913294798</v>
          </cell>
          <cell r="M37">
            <v>92.268041237113408</v>
          </cell>
          <cell r="O37">
            <v>57</v>
          </cell>
          <cell r="P37">
            <v>56</v>
          </cell>
        </row>
        <row r="38">
          <cell r="A38" t="str">
            <v>Noreste</v>
          </cell>
          <cell r="B38">
            <v>17600</v>
          </cell>
          <cell r="C38">
            <v>18000</v>
          </cell>
          <cell r="D38">
            <v>18700</v>
          </cell>
          <cell r="E38">
            <v>18700</v>
          </cell>
          <cell r="F38">
            <v>19500</v>
          </cell>
          <cell r="G38">
            <v>18600</v>
          </cell>
          <cell r="H38">
            <v>20000</v>
          </cell>
          <cell r="I38">
            <v>21500</v>
          </cell>
          <cell r="J38" t="str">
            <v>:</v>
          </cell>
          <cell r="L38">
            <v>112.71676300578035</v>
          </cell>
          <cell r="M38">
            <v>110.82474226804125</v>
          </cell>
          <cell r="O38">
            <v>23</v>
          </cell>
          <cell r="P38">
            <v>26</v>
          </cell>
        </row>
        <row r="39">
          <cell r="A39" t="str">
            <v>Comunidad de Madrid</v>
          </cell>
          <cell r="B39">
            <v>18800</v>
          </cell>
          <cell r="C39">
            <v>19300</v>
          </cell>
          <cell r="D39">
            <v>19900</v>
          </cell>
          <cell r="E39">
            <v>19800</v>
          </cell>
          <cell r="F39">
            <v>20800</v>
          </cell>
          <cell r="G39">
            <v>19500</v>
          </cell>
          <cell r="H39">
            <v>21100</v>
          </cell>
          <cell r="I39">
            <v>21800</v>
          </cell>
          <cell r="J39" t="str">
            <v>:</v>
          </cell>
          <cell r="L39">
            <v>120.23121387283237</v>
          </cell>
          <cell r="M39">
            <v>112.37113402061856</v>
          </cell>
          <cell r="O39">
            <v>13</v>
          </cell>
          <cell r="P39">
            <v>22</v>
          </cell>
        </row>
        <row r="40">
          <cell r="A40" t="str">
            <v>Centro (ES)</v>
          </cell>
          <cell r="B40">
            <v>13300</v>
          </cell>
          <cell r="C40">
            <v>13600</v>
          </cell>
          <cell r="D40">
            <v>14100</v>
          </cell>
          <cell r="E40">
            <v>14300</v>
          </cell>
          <cell r="F40">
            <v>15000</v>
          </cell>
          <cell r="G40">
            <v>14600</v>
          </cell>
          <cell r="H40">
            <v>15800</v>
          </cell>
          <cell r="I40">
            <v>16600</v>
          </cell>
          <cell r="J40" t="str">
            <v>:</v>
          </cell>
          <cell r="L40">
            <v>86.705202312138724</v>
          </cell>
          <cell r="M40">
            <v>85.567010309278345</v>
          </cell>
          <cell r="O40">
            <v>59</v>
          </cell>
          <cell r="P40">
            <v>62</v>
          </cell>
        </row>
        <row r="41">
          <cell r="A41" t="str">
            <v>Este</v>
          </cell>
          <cell r="B41">
            <v>15600</v>
          </cell>
          <cell r="C41">
            <v>15900</v>
          </cell>
          <cell r="D41">
            <v>16300</v>
          </cell>
          <cell r="E41">
            <v>16300</v>
          </cell>
          <cell r="F41">
            <v>17100</v>
          </cell>
          <cell r="G41">
            <v>16100</v>
          </cell>
          <cell r="H41">
            <v>17500</v>
          </cell>
          <cell r="I41">
            <v>18100</v>
          </cell>
          <cell r="J41" t="str">
            <v>:</v>
          </cell>
          <cell r="L41">
            <v>98.843930635838149</v>
          </cell>
          <cell r="M41">
            <v>93.298969072164951</v>
          </cell>
          <cell r="O41">
            <v>50</v>
          </cell>
          <cell r="P41">
            <v>54</v>
          </cell>
        </row>
        <row r="42">
          <cell r="A42" t="str">
            <v>Sur</v>
          </cell>
          <cell r="B42">
            <v>11900</v>
          </cell>
          <cell r="C42">
            <v>12000</v>
          </cell>
          <cell r="D42">
            <v>12400</v>
          </cell>
          <cell r="E42">
            <v>12800</v>
          </cell>
          <cell r="F42">
            <v>13300</v>
          </cell>
          <cell r="G42">
            <v>12900</v>
          </cell>
          <cell r="H42">
            <v>14100</v>
          </cell>
          <cell r="I42">
            <v>14800</v>
          </cell>
          <cell r="J42" t="str">
            <v>:</v>
          </cell>
          <cell r="L42">
            <v>76.878612716763001</v>
          </cell>
          <cell r="M42">
            <v>76.288659793814432</v>
          </cell>
          <cell r="O42">
            <v>74</v>
          </cell>
          <cell r="P42">
            <v>76</v>
          </cell>
        </row>
        <row r="43">
          <cell r="A43" t="str">
            <v>Canarias</v>
          </cell>
          <cell r="B43">
            <v>12600</v>
          </cell>
          <cell r="C43">
            <v>12900</v>
          </cell>
          <cell r="D43">
            <v>13500</v>
          </cell>
          <cell r="E43">
            <v>13400</v>
          </cell>
          <cell r="F43">
            <v>14000</v>
          </cell>
          <cell r="G43">
            <v>12800</v>
          </cell>
          <cell r="H43">
            <v>14200</v>
          </cell>
          <cell r="I43">
            <v>15000</v>
          </cell>
          <cell r="J43" t="str">
            <v>:</v>
          </cell>
          <cell r="L43">
            <v>80.924855491329481</v>
          </cell>
          <cell r="M43">
            <v>77.319587628865989</v>
          </cell>
          <cell r="O43">
            <v>67</v>
          </cell>
          <cell r="P43">
            <v>75</v>
          </cell>
        </row>
        <row r="44">
          <cell r="A44" t="str">
            <v>Extra-Regio NUTS 1</v>
          </cell>
          <cell r="B44" t="str">
            <v>:</v>
          </cell>
          <cell r="C44" t="str">
            <v>:</v>
          </cell>
          <cell r="D44" t="str">
            <v>:</v>
          </cell>
          <cell r="E44" t="str">
            <v>:</v>
          </cell>
          <cell r="F44" t="str">
            <v>:</v>
          </cell>
          <cell r="G44" t="str">
            <v>:</v>
          </cell>
          <cell r="H44" t="str">
            <v>:</v>
          </cell>
          <cell r="I44" t="str">
            <v>:</v>
          </cell>
          <cell r="J44" t="str">
            <v>:</v>
          </cell>
          <cell r="L44" t="str">
            <v/>
          </cell>
          <cell r="M44" t="str">
            <v/>
          </cell>
          <cell r="O44" t="str">
            <v/>
          </cell>
          <cell r="P44" t="str">
            <v/>
          </cell>
        </row>
        <row r="45">
          <cell r="A45" t="str">
            <v>Ile de France</v>
          </cell>
          <cell r="B45">
            <v>20100</v>
          </cell>
          <cell r="C45">
            <v>20200</v>
          </cell>
          <cell r="D45">
            <v>20500</v>
          </cell>
          <cell r="E45">
            <v>20200</v>
          </cell>
          <cell r="F45">
            <v>21100</v>
          </cell>
          <cell r="G45">
            <v>21200</v>
          </cell>
          <cell r="H45">
            <v>21900</v>
          </cell>
          <cell r="I45">
            <v>23300</v>
          </cell>
          <cell r="J45" t="str">
            <v>:</v>
          </cell>
          <cell r="L45">
            <v>121.96531791907515</v>
          </cell>
          <cell r="M45">
            <v>120.10309278350515</v>
          </cell>
          <cell r="O45">
            <v>11</v>
          </cell>
          <cell r="P45">
            <v>12</v>
          </cell>
        </row>
        <row r="46">
          <cell r="A46" t="str">
            <v>Centre — Val de Loire</v>
          </cell>
          <cell r="B46">
            <v>16800</v>
          </cell>
          <cell r="C46">
            <v>17000</v>
          </cell>
          <cell r="D46">
            <v>17200</v>
          </cell>
          <cell r="E46">
            <v>17800</v>
          </cell>
          <cell r="F46">
            <v>18400</v>
          </cell>
          <cell r="G46">
            <v>18500</v>
          </cell>
          <cell r="H46">
            <v>19000</v>
          </cell>
          <cell r="I46">
            <v>20200</v>
          </cell>
          <cell r="J46" t="str">
            <v>:</v>
          </cell>
          <cell r="L46">
            <v>106.35838150289017</v>
          </cell>
          <cell r="M46">
            <v>104.1237113402062</v>
          </cell>
          <cell r="O46">
            <v>32</v>
          </cell>
          <cell r="P46">
            <v>34</v>
          </cell>
        </row>
        <row r="47">
          <cell r="A47" t="str">
            <v>Bourgogne-Franche-Comté</v>
          </cell>
          <cell r="B47">
            <v>16800</v>
          </cell>
          <cell r="C47">
            <v>16900</v>
          </cell>
          <cell r="D47">
            <v>17200</v>
          </cell>
          <cell r="E47">
            <v>17500</v>
          </cell>
          <cell r="F47">
            <v>18300</v>
          </cell>
          <cell r="G47">
            <v>18600</v>
          </cell>
          <cell r="H47">
            <v>19200</v>
          </cell>
          <cell r="I47">
            <v>20200</v>
          </cell>
          <cell r="J47" t="str">
            <v>:</v>
          </cell>
          <cell r="L47">
            <v>105.78034682080926</v>
          </cell>
          <cell r="M47">
            <v>104.1237113402062</v>
          </cell>
          <cell r="O47">
            <v>33</v>
          </cell>
          <cell r="P47">
            <v>34</v>
          </cell>
        </row>
        <row r="48">
          <cell r="A48" t="str">
            <v>Normandie</v>
          </cell>
          <cell r="B48">
            <v>16400</v>
          </cell>
          <cell r="C48">
            <v>16500</v>
          </cell>
          <cell r="D48">
            <v>16900</v>
          </cell>
          <cell r="E48">
            <v>17400</v>
          </cell>
          <cell r="F48">
            <v>17600</v>
          </cell>
          <cell r="G48">
            <v>17800</v>
          </cell>
          <cell r="H48">
            <v>18300</v>
          </cell>
          <cell r="I48">
            <v>19600</v>
          </cell>
          <cell r="J48" t="str">
            <v>:</v>
          </cell>
          <cell r="L48">
            <v>101.73410404624276</v>
          </cell>
          <cell r="M48">
            <v>101.03092783505154</v>
          </cell>
          <cell r="O48">
            <v>41</v>
          </cell>
          <cell r="P48">
            <v>45</v>
          </cell>
        </row>
        <row r="49">
          <cell r="A49" t="str">
            <v>Hauts-de-France</v>
          </cell>
          <cell r="B49">
            <v>15000</v>
          </cell>
          <cell r="C49">
            <v>15100</v>
          </cell>
          <cell r="D49">
            <v>15300</v>
          </cell>
          <cell r="E49">
            <v>15800</v>
          </cell>
          <cell r="F49">
            <v>16200</v>
          </cell>
          <cell r="G49">
            <v>16300</v>
          </cell>
          <cell r="H49">
            <v>16900</v>
          </cell>
          <cell r="I49">
            <v>18100</v>
          </cell>
          <cell r="J49" t="str">
            <v>:</v>
          </cell>
          <cell r="L49">
            <v>93.641618497109818</v>
          </cell>
          <cell r="M49">
            <v>93.298969072164951</v>
          </cell>
          <cell r="O49">
            <v>55</v>
          </cell>
          <cell r="P49">
            <v>54</v>
          </cell>
        </row>
        <row r="50">
          <cell r="A50" t="str">
            <v>Grand Est</v>
          </cell>
          <cell r="B50">
            <v>16400</v>
          </cell>
          <cell r="C50">
            <v>16500</v>
          </cell>
          <cell r="D50">
            <v>16900</v>
          </cell>
          <cell r="E50">
            <v>17100</v>
          </cell>
          <cell r="F50">
            <v>17700</v>
          </cell>
          <cell r="G50">
            <v>18000</v>
          </cell>
          <cell r="H50">
            <v>18500</v>
          </cell>
          <cell r="I50">
            <v>19700</v>
          </cell>
          <cell r="J50" t="str">
            <v>:</v>
          </cell>
          <cell r="L50">
            <v>102.3121387283237</v>
          </cell>
          <cell r="M50">
            <v>101.54639175257731</v>
          </cell>
          <cell r="O50">
            <v>39</v>
          </cell>
          <cell r="P50">
            <v>43</v>
          </cell>
        </row>
        <row r="51">
          <cell r="A51" t="str">
            <v>Pays de la Loire</v>
          </cell>
          <cell r="B51">
            <v>16300</v>
          </cell>
          <cell r="C51">
            <v>16500</v>
          </cell>
          <cell r="D51">
            <v>16700</v>
          </cell>
          <cell r="E51">
            <v>17000</v>
          </cell>
          <cell r="F51">
            <v>17500</v>
          </cell>
          <cell r="G51">
            <v>17600</v>
          </cell>
          <cell r="H51">
            <v>18100</v>
          </cell>
          <cell r="I51">
            <v>19300</v>
          </cell>
          <cell r="J51" t="str">
            <v>:</v>
          </cell>
          <cell r="L51">
            <v>101.15606936416187</v>
          </cell>
          <cell r="M51">
            <v>99.484536082474222</v>
          </cell>
          <cell r="O51">
            <v>43</v>
          </cell>
          <cell r="P51">
            <v>46</v>
          </cell>
        </row>
        <row r="52">
          <cell r="A52" t="str">
            <v>Bretagne</v>
          </cell>
          <cell r="B52">
            <v>16200</v>
          </cell>
          <cell r="C52">
            <v>16400</v>
          </cell>
          <cell r="D52">
            <v>16700</v>
          </cell>
          <cell r="E52">
            <v>17000</v>
          </cell>
          <cell r="F52">
            <v>17700</v>
          </cell>
          <cell r="G52">
            <v>17900</v>
          </cell>
          <cell r="H52">
            <v>18500</v>
          </cell>
          <cell r="I52">
            <v>19800</v>
          </cell>
          <cell r="J52" t="str">
            <v>:</v>
          </cell>
          <cell r="L52">
            <v>102.3121387283237</v>
          </cell>
          <cell r="M52">
            <v>102.06185567010309</v>
          </cell>
          <cell r="O52">
            <v>39</v>
          </cell>
          <cell r="P52">
            <v>41</v>
          </cell>
        </row>
        <row r="53">
          <cell r="A53" t="str">
            <v>Nouvelle-Aquitaine</v>
          </cell>
          <cell r="B53">
            <v>16400</v>
          </cell>
          <cell r="C53">
            <v>16600</v>
          </cell>
          <cell r="D53">
            <v>16900</v>
          </cell>
          <cell r="E53">
            <v>17300</v>
          </cell>
          <cell r="F53">
            <v>18100</v>
          </cell>
          <cell r="G53">
            <v>18300</v>
          </cell>
          <cell r="H53">
            <v>18800</v>
          </cell>
          <cell r="I53">
            <v>19900</v>
          </cell>
          <cell r="J53" t="str">
            <v>:</v>
          </cell>
          <cell r="L53">
            <v>104.62427745664739</v>
          </cell>
          <cell r="M53">
            <v>102.57731958762886</v>
          </cell>
          <cell r="O53">
            <v>36</v>
          </cell>
          <cell r="P53">
            <v>38</v>
          </cell>
        </row>
        <row r="54">
          <cell r="A54" t="str">
            <v>Occitanie</v>
          </cell>
          <cell r="B54">
            <v>15900</v>
          </cell>
          <cell r="C54">
            <v>16000</v>
          </cell>
          <cell r="D54">
            <v>16300</v>
          </cell>
          <cell r="E54">
            <v>16600</v>
          </cell>
          <cell r="F54">
            <v>17300</v>
          </cell>
          <cell r="G54">
            <v>17500</v>
          </cell>
          <cell r="H54">
            <v>17900</v>
          </cell>
          <cell r="I54">
            <v>19000</v>
          </cell>
          <cell r="J54" t="str">
            <v>:</v>
          </cell>
          <cell r="L54">
            <v>100</v>
          </cell>
          <cell r="M54">
            <v>97.9381443298969</v>
          </cell>
          <cell r="O54">
            <v>48</v>
          </cell>
          <cell r="P54">
            <v>49</v>
          </cell>
        </row>
        <row r="55">
          <cell r="A55" t="str">
            <v>Auvergne-Rhône-Alpes</v>
          </cell>
          <cell r="B55">
            <v>17300</v>
          </cell>
          <cell r="C55">
            <v>17600</v>
          </cell>
          <cell r="D55">
            <v>17800</v>
          </cell>
          <cell r="E55">
            <v>18000</v>
          </cell>
          <cell r="F55">
            <v>18300</v>
          </cell>
          <cell r="G55">
            <v>18400</v>
          </cell>
          <cell r="H55">
            <v>18900</v>
          </cell>
          <cell r="I55">
            <v>20100</v>
          </cell>
          <cell r="J55" t="str">
            <v>:</v>
          </cell>
          <cell r="L55">
            <v>105.78034682080926</v>
          </cell>
          <cell r="M55">
            <v>103.60824742268042</v>
          </cell>
          <cell r="O55">
            <v>33</v>
          </cell>
          <cell r="P55">
            <v>36</v>
          </cell>
        </row>
        <row r="56">
          <cell r="A56" t="str">
            <v>Provence-Alpes-Côte d’Azur</v>
          </cell>
          <cell r="B56">
            <v>16800</v>
          </cell>
          <cell r="C56">
            <v>17100</v>
          </cell>
          <cell r="D56">
            <v>17200</v>
          </cell>
          <cell r="E56">
            <v>17700</v>
          </cell>
          <cell r="F56">
            <v>18100</v>
          </cell>
          <cell r="G56">
            <v>18300</v>
          </cell>
          <cell r="H56">
            <v>18700</v>
          </cell>
          <cell r="I56">
            <v>19900</v>
          </cell>
          <cell r="J56" t="str">
            <v>:</v>
          </cell>
          <cell r="L56">
            <v>104.62427745664739</v>
          </cell>
          <cell r="M56">
            <v>102.57731958762886</v>
          </cell>
          <cell r="O56">
            <v>36</v>
          </cell>
          <cell r="P56">
            <v>38</v>
          </cell>
        </row>
        <row r="57">
          <cell r="A57" t="str">
            <v>Corse</v>
          </cell>
          <cell r="B57">
            <v>15000</v>
          </cell>
          <cell r="C57">
            <v>15200</v>
          </cell>
          <cell r="D57">
            <v>15700</v>
          </cell>
          <cell r="E57">
            <v>16200</v>
          </cell>
          <cell r="F57">
            <v>18200</v>
          </cell>
          <cell r="G57">
            <v>18600</v>
          </cell>
          <cell r="H57">
            <v>19200</v>
          </cell>
          <cell r="I57">
            <v>20000</v>
          </cell>
          <cell r="J57" t="str">
            <v>:</v>
          </cell>
          <cell r="L57">
            <v>105.20231213872833</v>
          </cell>
          <cell r="M57">
            <v>103.09278350515463</v>
          </cell>
          <cell r="O57">
            <v>35</v>
          </cell>
          <cell r="P57">
            <v>37</v>
          </cell>
        </row>
        <row r="58">
          <cell r="A58" t="str">
            <v>RUP FR — Régions Ultrapériphériques Françaises</v>
          </cell>
          <cell r="B58">
            <v>12900</v>
          </cell>
          <cell r="C58">
            <v>13000</v>
          </cell>
          <cell r="D58">
            <v>12800</v>
          </cell>
          <cell r="E58">
            <v>13000</v>
          </cell>
          <cell r="F58">
            <v>12900</v>
          </cell>
          <cell r="G58">
            <v>13100</v>
          </cell>
          <cell r="H58">
            <v>13600</v>
          </cell>
          <cell r="I58">
            <v>14800</v>
          </cell>
          <cell r="J58" t="str">
            <v>:</v>
          </cell>
          <cell r="L58">
            <v>74.566473988439313</v>
          </cell>
          <cell r="M58">
            <v>76.288659793814432</v>
          </cell>
          <cell r="O58">
            <v>76</v>
          </cell>
          <cell r="P58">
            <v>76</v>
          </cell>
        </row>
        <row r="59">
          <cell r="A59" t="str">
            <v>Extra-Regio NUTS 1</v>
          </cell>
          <cell r="B59" t="str">
            <v>:</v>
          </cell>
          <cell r="C59" t="str">
            <v>:</v>
          </cell>
          <cell r="D59" t="str">
            <v>:</v>
          </cell>
          <cell r="E59" t="str">
            <v>:</v>
          </cell>
          <cell r="F59" t="str">
            <v>:</v>
          </cell>
          <cell r="G59" t="str">
            <v>:</v>
          </cell>
          <cell r="H59" t="str">
            <v>:</v>
          </cell>
          <cell r="I59" t="str">
            <v>:</v>
          </cell>
          <cell r="J59" t="str">
            <v>:</v>
          </cell>
          <cell r="L59" t="str">
            <v/>
          </cell>
          <cell r="M59" t="str">
            <v/>
          </cell>
          <cell r="O59" t="str">
            <v/>
          </cell>
          <cell r="P59" t="str">
            <v/>
          </cell>
        </row>
        <row r="60">
          <cell r="A60" t="str">
            <v>Hrvatska</v>
          </cell>
          <cell r="B60">
            <v>8900</v>
          </cell>
          <cell r="C60">
            <v>9400</v>
          </cell>
          <cell r="D60">
            <v>9700</v>
          </cell>
          <cell r="E60">
            <v>10200</v>
          </cell>
          <cell r="F60">
            <v>10800</v>
          </cell>
          <cell r="G60">
            <v>11000</v>
          </cell>
          <cell r="H60">
            <v>12600</v>
          </cell>
          <cell r="I60">
            <v>13500</v>
          </cell>
          <cell r="J60" t="str">
            <v>:</v>
          </cell>
          <cell r="L60">
            <v>62.427745664739888</v>
          </cell>
          <cell r="M60">
            <v>69.587628865979383</v>
          </cell>
          <cell r="O60">
            <v>89</v>
          </cell>
          <cell r="P60">
            <v>83</v>
          </cell>
        </row>
        <row r="61">
          <cell r="A61" t="str">
            <v>Nord-Ovest</v>
          </cell>
          <cell r="B61">
            <v>18900</v>
          </cell>
          <cell r="C61">
            <v>19600</v>
          </cell>
          <cell r="D61">
            <v>20300</v>
          </cell>
          <cell r="E61">
            <v>20500</v>
          </cell>
          <cell r="F61">
            <v>21100</v>
          </cell>
          <cell r="G61">
            <v>20600</v>
          </cell>
          <cell r="H61">
            <v>21900</v>
          </cell>
          <cell r="I61">
            <v>23600</v>
          </cell>
          <cell r="J61">
            <v>25400</v>
          </cell>
          <cell r="L61">
            <v>121.96531791907515</v>
          </cell>
          <cell r="M61">
            <v>121.64948453608247</v>
          </cell>
          <cell r="O61">
            <v>11</v>
          </cell>
          <cell r="P61">
            <v>11</v>
          </cell>
        </row>
        <row r="62">
          <cell r="A62" t="str">
            <v>Sud</v>
          </cell>
          <cell r="B62">
            <v>12000</v>
          </cell>
          <cell r="C62">
            <v>12400</v>
          </cell>
          <cell r="D62">
            <v>12600</v>
          </cell>
          <cell r="E62">
            <v>13000</v>
          </cell>
          <cell r="F62">
            <v>13400</v>
          </cell>
          <cell r="G62">
            <v>13300</v>
          </cell>
          <cell r="H62">
            <v>14400</v>
          </cell>
          <cell r="I62">
            <v>15500</v>
          </cell>
          <cell r="J62">
            <v>16600</v>
          </cell>
          <cell r="L62">
            <v>77.456647398843927</v>
          </cell>
          <cell r="M62">
            <v>79.896907216494853</v>
          </cell>
          <cell r="O62">
            <v>73</v>
          </cell>
          <cell r="P62">
            <v>73</v>
          </cell>
        </row>
        <row r="63">
          <cell r="A63" t="str">
            <v>Isole</v>
          </cell>
          <cell r="B63">
            <v>11900</v>
          </cell>
          <cell r="C63">
            <v>12400</v>
          </cell>
          <cell r="D63">
            <v>12700</v>
          </cell>
          <cell r="E63">
            <v>13100</v>
          </cell>
          <cell r="F63">
            <v>13600</v>
          </cell>
          <cell r="G63">
            <v>13600</v>
          </cell>
          <cell r="H63">
            <v>14700</v>
          </cell>
          <cell r="I63">
            <v>15900</v>
          </cell>
          <cell r="J63">
            <v>17100</v>
          </cell>
          <cell r="L63">
            <v>78.612716763005778</v>
          </cell>
          <cell r="M63">
            <v>81.958762886597938</v>
          </cell>
          <cell r="O63">
            <v>71</v>
          </cell>
          <cell r="P63">
            <v>68</v>
          </cell>
        </row>
        <row r="64">
          <cell r="A64" t="str">
            <v>Nord-Est</v>
          </cell>
          <cell r="B64">
            <v>18200</v>
          </cell>
          <cell r="C64">
            <v>18900</v>
          </cell>
          <cell r="D64">
            <v>19600</v>
          </cell>
          <cell r="E64">
            <v>20100</v>
          </cell>
          <cell r="F64">
            <v>20400</v>
          </cell>
          <cell r="G64">
            <v>19800</v>
          </cell>
          <cell r="H64">
            <v>21100</v>
          </cell>
          <cell r="I64">
            <v>22700</v>
          </cell>
          <cell r="J64">
            <v>24400</v>
          </cell>
          <cell r="L64">
            <v>117.91907514450868</v>
          </cell>
          <cell r="M64">
            <v>117.01030927835052</v>
          </cell>
          <cell r="O64">
            <v>18</v>
          </cell>
          <cell r="P64">
            <v>16</v>
          </cell>
        </row>
        <row r="65">
          <cell r="A65" t="str">
            <v>Centro (IT)</v>
          </cell>
          <cell r="B65">
            <v>16800</v>
          </cell>
          <cell r="C65">
            <v>17400</v>
          </cell>
          <cell r="D65">
            <v>17700</v>
          </cell>
          <cell r="E65">
            <v>18300</v>
          </cell>
          <cell r="F65">
            <v>18700</v>
          </cell>
          <cell r="G65">
            <v>18100</v>
          </cell>
          <cell r="H65">
            <v>19300</v>
          </cell>
          <cell r="I65">
            <v>20900</v>
          </cell>
          <cell r="J65">
            <v>22200</v>
          </cell>
          <cell r="L65">
            <v>108.09248554913296</v>
          </cell>
          <cell r="M65">
            <v>107.73195876288659</v>
          </cell>
          <cell r="O65">
            <v>29</v>
          </cell>
          <cell r="P65">
            <v>31</v>
          </cell>
        </row>
        <row r="66">
          <cell r="A66" t="str">
            <v>Kýpros</v>
          </cell>
          <cell r="B66">
            <v>14400</v>
          </cell>
          <cell r="C66">
            <v>15600</v>
          </cell>
          <cell r="D66">
            <v>16300</v>
          </cell>
          <cell r="E66">
            <v>17100</v>
          </cell>
          <cell r="F66">
            <v>18500</v>
          </cell>
          <cell r="G66">
            <v>18500</v>
          </cell>
          <cell r="H66">
            <v>19500</v>
          </cell>
          <cell r="I66">
            <v>21600</v>
          </cell>
          <cell r="J66">
            <v>22300</v>
          </cell>
          <cell r="L66">
            <v>106.93641618497109</v>
          </cell>
          <cell r="M66">
            <v>111.34020618556701</v>
          </cell>
          <cell r="O66">
            <v>31</v>
          </cell>
          <cell r="P66">
            <v>24</v>
          </cell>
        </row>
        <row r="67">
          <cell r="A67" t="str">
            <v>Latvija</v>
          </cell>
          <cell r="B67">
            <v>9100</v>
          </cell>
          <cell r="C67">
            <v>9500</v>
          </cell>
          <cell r="D67">
            <v>10100</v>
          </cell>
          <cell r="E67">
            <v>10800</v>
          </cell>
          <cell r="F67">
            <v>11200</v>
          </cell>
          <cell r="G67">
            <v>11300</v>
          </cell>
          <cell r="H67">
            <v>12800</v>
          </cell>
          <cell r="I67">
            <v>13100</v>
          </cell>
          <cell r="J67">
            <v>14700</v>
          </cell>
          <cell r="L67">
            <v>64.739884393063591</v>
          </cell>
          <cell r="M67">
            <v>67.525773195876297</v>
          </cell>
          <cell r="O67">
            <v>85</v>
          </cell>
          <cell r="P67">
            <v>84</v>
          </cell>
        </row>
        <row r="68">
          <cell r="A68" t="str">
            <v>Lietuva</v>
          </cell>
          <cell r="B68">
            <v>11500</v>
          </cell>
          <cell r="C68">
            <v>12400</v>
          </cell>
          <cell r="D68">
            <v>12500</v>
          </cell>
          <cell r="E68">
            <v>13200</v>
          </cell>
          <cell r="F68">
            <v>14500</v>
          </cell>
          <cell r="G68">
            <v>15400</v>
          </cell>
          <cell r="H68">
            <v>16700</v>
          </cell>
          <cell r="I68">
            <v>17000</v>
          </cell>
          <cell r="J68" t="str">
            <v>:</v>
          </cell>
          <cell r="L68">
            <v>83.815028901734095</v>
          </cell>
          <cell r="M68">
            <v>87.628865979381445</v>
          </cell>
          <cell r="O68">
            <v>61</v>
          </cell>
          <cell r="P68">
            <v>60</v>
          </cell>
        </row>
        <row r="69">
          <cell r="A69" t="str">
            <v>Luxembourg</v>
          </cell>
          <cell r="B69">
            <v>25200</v>
          </cell>
          <cell r="C69">
            <v>24700</v>
          </cell>
          <cell r="D69">
            <v>25600</v>
          </cell>
          <cell r="E69">
            <v>26500</v>
          </cell>
          <cell r="F69">
            <v>26400</v>
          </cell>
          <cell r="G69">
            <v>26700</v>
          </cell>
          <cell r="H69">
            <v>26400</v>
          </cell>
          <cell r="I69">
            <v>27900</v>
          </cell>
          <cell r="J69">
            <v>30500</v>
          </cell>
          <cell r="L69">
            <v>152.60115606936415</v>
          </cell>
          <cell r="M69">
            <v>143.81443298969072</v>
          </cell>
          <cell r="O69">
            <v>1</v>
          </cell>
          <cell r="P69">
            <v>1</v>
          </cell>
        </row>
        <row r="70">
          <cell r="A70" t="str">
            <v>Közép-Magyarország</v>
          </cell>
          <cell r="B70">
            <v>12200</v>
          </cell>
          <cell r="C70">
            <v>12300</v>
          </cell>
          <cell r="D70">
            <v>12900</v>
          </cell>
          <cell r="E70">
            <v>14000</v>
          </cell>
          <cell r="F70">
            <v>15600</v>
          </cell>
          <cell r="G70">
            <v>15100</v>
          </cell>
          <cell r="H70">
            <v>16800</v>
          </cell>
          <cell r="I70">
            <v>19000</v>
          </cell>
          <cell r="J70" t="str">
            <v>:</v>
          </cell>
          <cell r="L70">
            <v>90.173410404624278</v>
          </cell>
          <cell r="M70">
            <v>97.9381443298969</v>
          </cell>
          <cell r="O70">
            <v>58</v>
          </cell>
          <cell r="P70">
            <v>49</v>
          </cell>
        </row>
        <row r="71">
          <cell r="A71" t="str">
            <v>Dunántúl</v>
          </cell>
          <cell r="B71">
            <v>9100</v>
          </cell>
          <cell r="C71">
            <v>9600</v>
          </cell>
          <cell r="D71">
            <v>10000</v>
          </cell>
          <cell r="E71">
            <v>10700</v>
          </cell>
          <cell r="F71">
            <v>11300</v>
          </cell>
          <cell r="G71">
            <v>10800</v>
          </cell>
          <cell r="H71">
            <v>11800</v>
          </cell>
          <cell r="I71">
            <v>13000</v>
          </cell>
          <cell r="J71" t="str">
            <v>:</v>
          </cell>
          <cell r="L71">
            <v>65.317919075144502</v>
          </cell>
          <cell r="M71">
            <v>67.010309278350505</v>
          </cell>
          <cell r="O71">
            <v>83</v>
          </cell>
          <cell r="P71">
            <v>85</v>
          </cell>
        </row>
        <row r="72">
          <cell r="A72" t="str">
            <v>Alföld és Észak</v>
          </cell>
          <cell r="B72">
            <v>8000</v>
          </cell>
          <cell r="C72">
            <v>8400</v>
          </cell>
          <cell r="D72">
            <v>8800</v>
          </cell>
          <cell r="E72">
            <v>9600</v>
          </cell>
          <cell r="F72">
            <v>9900</v>
          </cell>
          <cell r="G72">
            <v>9600</v>
          </cell>
          <cell r="H72">
            <v>10300</v>
          </cell>
          <cell r="I72">
            <v>11000</v>
          </cell>
          <cell r="J72" t="str">
            <v>:</v>
          </cell>
          <cell r="L72">
            <v>57.225433526011557</v>
          </cell>
          <cell r="M72">
            <v>56.701030927835049</v>
          </cell>
          <cell r="O72">
            <v>90</v>
          </cell>
          <cell r="P72">
            <v>90</v>
          </cell>
        </row>
        <row r="73">
          <cell r="A73" t="str">
            <v>Extra-Regio NUTS 1</v>
          </cell>
          <cell r="B73" t="str">
            <v>:</v>
          </cell>
          <cell r="C73" t="str">
            <v>:</v>
          </cell>
          <cell r="D73" t="str">
            <v>:</v>
          </cell>
          <cell r="E73" t="str">
            <v>:</v>
          </cell>
          <cell r="F73" t="str">
            <v>:</v>
          </cell>
          <cell r="G73" t="str">
            <v>:</v>
          </cell>
          <cell r="H73" t="str">
            <v>:</v>
          </cell>
          <cell r="I73" t="str">
            <v>:</v>
          </cell>
          <cell r="J73" t="str">
            <v>:</v>
          </cell>
          <cell r="L73" t="str">
            <v/>
          </cell>
          <cell r="M73" t="str">
            <v/>
          </cell>
          <cell r="O73" t="str">
            <v/>
          </cell>
          <cell r="P73" t="str">
            <v/>
          </cell>
        </row>
        <row r="74">
          <cell r="A74" t="str">
            <v>Malta</v>
          </cell>
          <cell r="B74">
            <v>13700</v>
          </cell>
          <cell r="C74">
            <v>14300</v>
          </cell>
          <cell r="D74">
            <v>14800</v>
          </cell>
          <cell r="E74">
            <v>15700</v>
          </cell>
          <cell r="F74">
            <v>16600</v>
          </cell>
          <cell r="G74">
            <v>16000</v>
          </cell>
          <cell r="H74">
            <v>17000</v>
          </cell>
          <cell r="I74">
            <v>17500</v>
          </cell>
          <cell r="J74">
            <v>19800</v>
          </cell>
          <cell r="L74">
            <v>95.95375722543352</v>
          </cell>
          <cell r="M74">
            <v>90.206185567010309</v>
          </cell>
          <cell r="O74">
            <v>53</v>
          </cell>
          <cell r="P74">
            <v>57</v>
          </cell>
        </row>
        <row r="75">
          <cell r="A75" t="str">
            <v>Extra-Regio NUTS 1</v>
          </cell>
          <cell r="B75" t="str">
            <v>:</v>
          </cell>
          <cell r="C75" t="str">
            <v>:</v>
          </cell>
          <cell r="D75" t="str">
            <v>:</v>
          </cell>
          <cell r="E75" t="str">
            <v>:</v>
          </cell>
          <cell r="F75" t="str">
            <v>:</v>
          </cell>
          <cell r="G75" t="str">
            <v>:</v>
          </cell>
          <cell r="H75" t="str">
            <v>:</v>
          </cell>
          <cell r="I75" t="str">
            <v>:</v>
          </cell>
          <cell r="J75" t="str">
            <v>:</v>
          </cell>
          <cell r="L75" t="str">
            <v/>
          </cell>
          <cell r="M75" t="str">
            <v/>
          </cell>
          <cell r="O75" t="str">
            <v/>
          </cell>
          <cell r="P75" t="str">
            <v/>
          </cell>
        </row>
        <row r="76">
          <cell r="A76" t="str">
            <v>Noord-Nederland</v>
          </cell>
          <cell r="B76">
            <v>15200</v>
          </cell>
          <cell r="C76">
            <v>15500</v>
          </cell>
          <cell r="D76">
            <v>16000</v>
          </cell>
          <cell r="E76">
            <v>16800</v>
          </cell>
          <cell r="F76">
            <v>17000</v>
          </cell>
          <cell r="G76">
            <v>17700</v>
          </cell>
          <cell r="H76">
            <v>18400</v>
          </cell>
          <cell r="I76">
            <v>19800</v>
          </cell>
          <cell r="J76" t="str">
            <v>:</v>
          </cell>
          <cell r="L76">
            <v>98.265895953757223</v>
          </cell>
          <cell r="M76">
            <v>102.06185567010309</v>
          </cell>
          <cell r="O76">
            <v>51</v>
          </cell>
          <cell r="P76">
            <v>41</v>
          </cell>
        </row>
        <row r="77">
          <cell r="A77" t="str">
            <v>Oost-Nederland</v>
          </cell>
          <cell r="B77">
            <v>15500</v>
          </cell>
          <cell r="C77">
            <v>15700</v>
          </cell>
          <cell r="D77">
            <v>16300</v>
          </cell>
          <cell r="E77">
            <v>17100</v>
          </cell>
          <cell r="F77">
            <v>17500</v>
          </cell>
          <cell r="G77">
            <v>18200</v>
          </cell>
          <cell r="H77">
            <v>19300</v>
          </cell>
          <cell r="I77">
            <v>20800</v>
          </cell>
          <cell r="J77" t="str">
            <v>:</v>
          </cell>
          <cell r="L77">
            <v>101.15606936416187</v>
          </cell>
          <cell r="M77">
            <v>107.21649484536083</v>
          </cell>
          <cell r="O77">
            <v>43</v>
          </cell>
          <cell r="P77">
            <v>32</v>
          </cell>
        </row>
        <row r="78">
          <cell r="A78" t="str">
            <v>West-Nederland</v>
          </cell>
          <cell r="B78">
            <v>16600</v>
          </cell>
          <cell r="C78">
            <v>16900</v>
          </cell>
          <cell r="D78">
            <v>17300</v>
          </cell>
          <cell r="E78">
            <v>18300</v>
          </cell>
          <cell r="F78">
            <v>18600</v>
          </cell>
          <cell r="G78">
            <v>19300</v>
          </cell>
          <cell r="H78">
            <v>20700</v>
          </cell>
          <cell r="I78">
            <v>22300</v>
          </cell>
          <cell r="J78" t="str">
            <v>:</v>
          </cell>
          <cell r="L78">
            <v>107.51445086705202</v>
          </cell>
          <cell r="M78">
            <v>114.94845360824742</v>
          </cell>
          <cell r="O78">
            <v>30</v>
          </cell>
          <cell r="P78">
            <v>17</v>
          </cell>
        </row>
        <row r="79">
          <cell r="A79" t="str">
            <v>Zuid-Nederland</v>
          </cell>
          <cell r="B79">
            <v>15800</v>
          </cell>
          <cell r="C79">
            <v>16100</v>
          </cell>
          <cell r="D79">
            <v>16700</v>
          </cell>
          <cell r="E79">
            <v>17500</v>
          </cell>
          <cell r="F79">
            <v>17900</v>
          </cell>
          <cell r="G79">
            <v>18700</v>
          </cell>
          <cell r="H79">
            <v>19700</v>
          </cell>
          <cell r="I79">
            <v>21300</v>
          </cell>
          <cell r="J79" t="str">
            <v>:</v>
          </cell>
          <cell r="L79">
            <v>103.46820809248555</v>
          </cell>
          <cell r="M79">
            <v>109.79381443298971</v>
          </cell>
          <cell r="O79">
            <v>38</v>
          </cell>
          <cell r="P79">
            <v>28</v>
          </cell>
        </row>
        <row r="80">
          <cell r="A80" t="str">
            <v>Extra-Regio NUTS 1</v>
          </cell>
          <cell r="B80" t="str">
            <v>:</v>
          </cell>
          <cell r="C80" t="str">
            <v>:</v>
          </cell>
          <cell r="D80" t="str">
            <v>:</v>
          </cell>
          <cell r="E80" t="str">
            <v>:</v>
          </cell>
          <cell r="F80" t="str">
            <v>:</v>
          </cell>
          <cell r="G80" t="str">
            <v>:</v>
          </cell>
          <cell r="H80" t="str">
            <v>:</v>
          </cell>
          <cell r="I80" t="str">
            <v>:</v>
          </cell>
          <cell r="J80" t="str">
            <v>:</v>
          </cell>
          <cell r="L80" t="str">
            <v/>
          </cell>
          <cell r="M80" t="str">
            <v/>
          </cell>
          <cell r="O80" t="str">
            <v/>
          </cell>
          <cell r="P80" t="str">
            <v/>
          </cell>
        </row>
        <row r="81">
          <cell r="A81" t="str">
            <v>Ostösterreich</v>
          </cell>
          <cell r="B81">
            <v>19800</v>
          </cell>
          <cell r="C81">
            <v>20100</v>
          </cell>
          <cell r="D81">
            <v>20100</v>
          </cell>
          <cell r="E81">
            <v>20600</v>
          </cell>
          <cell r="F81">
            <v>20700</v>
          </cell>
          <cell r="G81">
            <v>20900</v>
          </cell>
          <cell r="H81">
            <v>22200</v>
          </cell>
          <cell r="I81">
            <v>24000</v>
          </cell>
          <cell r="J81">
            <v>24900</v>
          </cell>
          <cell r="L81">
            <v>119.65317919075144</v>
          </cell>
          <cell r="M81">
            <v>123.71134020618557</v>
          </cell>
          <cell r="O81">
            <v>15</v>
          </cell>
          <cell r="P81">
            <v>9</v>
          </cell>
        </row>
        <row r="82">
          <cell r="A82" t="str">
            <v>Südösterreich</v>
          </cell>
          <cell r="B82">
            <v>19200</v>
          </cell>
          <cell r="C82">
            <v>19600</v>
          </cell>
          <cell r="D82">
            <v>19900</v>
          </cell>
          <cell r="E82">
            <v>20500</v>
          </cell>
          <cell r="F82">
            <v>20600</v>
          </cell>
          <cell r="G82">
            <v>20900</v>
          </cell>
          <cell r="H82">
            <v>22300</v>
          </cell>
          <cell r="I82">
            <v>24200</v>
          </cell>
          <cell r="J82">
            <v>25200</v>
          </cell>
          <cell r="L82">
            <v>119.07514450867052</v>
          </cell>
          <cell r="M82">
            <v>124.74226804123711</v>
          </cell>
          <cell r="O82">
            <v>16</v>
          </cell>
          <cell r="P82">
            <v>8</v>
          </cell>
        </row>
        <row r="83">
          <cell r="A83" t="str">
            <v>Westösterreich</v>
          </cell>
          <cell r="B83">
            <v>19800</v>
          </cell>
          <cell r="C83">
            <v>20300</v>
          </cell>
          <cell r="D83">
            <v>20400</v>
          </cell>
          <cell r="E83">
            <v>21000</v>
          </cell>
          <cell r="F83">
            <v>21200</v>
          </cell>
          <cell r="G83">
            <v>21200</v>
          </cell>
          <cell r="H83">
            <v>22500</v>
          </cell>
          <cell r="I83">
            <v>24500</v>
          </cell>
          <cell r="J83">
            <v>25600</v>
          </cell>
          <cell r="L83">
            <v>122.54335260115607</v>
          </cell>
          <cell r="M83">
            <v>126.28865979381443</v>
          </cell>
          <cell r="O83">
            <v>10</v>
          </cell>
          <cell r="P83">
            <v>6</v>
          </cell>
        </row>
        <row r="84">
          <cell r="A84" t="str">
            <v>Extra-Regio NUTS 1</v>
          </cell>
          <cell r="B84" t="str">
            <v>:</v>
          </cell>
          <cell r="C84" t="str">
            <v>:</v>
          </cell>
          <cell r="D84" t="str">
            <v>:</v>
          </cell>
          <cell r="E84" t="str">
            <v>:</v>
          </cell>
          <cell r="F84" t="str">
            <v>:</v>
          </cell>
          <cell r="G84" t="str">
            <v>:</v>
          </cell>
          <cell r="H84" t="str">
            <v>:</v>
          </cell>
          <cell r="I84" t="str">
            <v>:</v>
          </cell>
          <cell r="J84" t="str">
            <v>:</v>
          </cell>
          <cell r="L84" t="str">
            <v/>
          </cell>
          <cell r="M84" t="str">
            <v/>
          </cell>
          <cell r="O84" t="str">
            <v/>
          </cell>
          <cell r="P84" t="str">
            <v/>
          </cell>
        </row>
        <row r="85">
          <cell r="A85" t="str">
            <v>Makroregion południowy</v>
          </cell>
          <cell r="B85">
            <v>12100</v>
          </cell>
          <cell r="C85">
            <v>12400</v>
          </cell>
          <cell r="D85">
            <v>12800</v>
          </cell>
          <cell r="E85">
            <v>13400</v>
          </cell>
          <cell r="F85">
            <v>14200</v>
          </cell>
          <cell r="G85">
            <v>15500</v>
          </cell>
          <cell r="H85">
            <v>15300</v>
          </cell>
          <cell r="I85">
            <v>16500</v>
          </cell>
          <cell r="J85" t="str">
            <v>:</v>
          </cell>
          <cell r="L85">
            <v>82.080924855491332</v>
          </cell>
          <cell r="M85">
            <v>85.051546391752581</v>
          </cell>
          <cell r="O85">
            <v>65</v>
          </cell>
          <cell r="P85">
            <v>63</v>
          </cell>
        </row>
        <row r="86">
          <cell r="A86" t="str">
            <v>Makroregion północno-zachodni</v>
          </cell>
          <cell r="B86">
            <v>11600</v>
          </cell>
          <cell r="C86">
            <v>12100</v>
          </cell>
          <cell r="D86">
            <v>12500</v>
          </cell>
          <cell r="E86">
            <v>12800</v>
          </cell>
          <cell r="F86">
            <v>13500</v>
          </cell>
          <cell r="G86">
            <v>15000</v>
          </cell>
          <cell r="H86">
            <v>14800</v>
          </cell>
          <cell r="I86">
            <v>15800</v>
          </cell>
          <cell r="J86" t="str">
            <v>:</v>
          </cell>
          <cell r="L86">
            <v>78.034682080924853</v>
          </cell>
          <cell r="M86">
            <v>81.44329896907216</v>
          </cell>
          <cell r="O86">
            <v>72</v>
          </cell>
          <cell r="P86">
            <v>71</v>
          </cell>
        </row>
        <row r="87">
          <cell r="A87" t="str">
            <v>Makroregion południowo-zachodni</v>
          </cell>
          <cell r="B87">
            <v>11700</v>
          </cell>
          <cell r="C87">
            <v>12200</v>
          </cell>
          <cell r="D87">
            <v>12500</v>
          </cell>
          <cell r="E87">
            <v>13100</v>
          </cell>
          <cell r="F87">
            <v>13800</v>
          </cell>
          <cell r="G87">
            <v>15300</v>
          </cell>
          <cell r="H87">
            <v>15100</v>
          </cell>
          <cell r="I87">
            <v>15900</v>
          </cell>
          <cell r="J87" t="str">
            <v>:</v>
          </cell>
          <cell r="L87">
            <v>79.76878612716763</v>
          </cell>
          <cell r="M87">
            <v>81.958762886597938</v>
          </cell>
          <cell r="O87">
            <v>69</v>
          </cell>
          <cell r="P87">
            <v>68</v>
          </cell>
        </row>
        <row r="88">
          <cell r="A88" t="str">
            <v>Makroregion północny</v>
          </cell>
          <cell r="B88">
            <v>10600</v>
          </cell>
          <cell r="C88">
            <v>11100</v>
          </cell>
          <cell r="D88">
            <v>11400</v>
          </cell>
          <cell r="E88">
            <v>11900</v>
          </cell>
          <cell r="F88">
            <v>12500</v>
          </cell>
          <cell r="G88">
            <v>14000</v>
          </cell>
          <cell r="H88">
            <v>13900</v>
          </cell>
          <cell r="I88">
            <v>15100</v>
          </cell>
          <cell r="J88" t="str">
            <v>:</v>
          </cell>
          <cell r="L88">
            <v>72.25433526011561</v>
          </cell>
          <cell r="M88">
            <v>77.835051546391753</v>
          </cell>
          <cell r="O88">
            <v>79</v>
          </cell>
          <cell r="P88">
            <v>74</v>
          </cell>
        </row>
        <row r="89">
          <cell r="A89" t="str">
            <v>Makroregion centralny</v>
          </cell>
          <cell r="B89">
            <v>10900</v>
          </cell>
          <cell r="C89">
            <v>11400</v>
          </cell>
          <cell r="D89">
            <v>11800</v>
          </cell>
          <cell r="E89">
            <v>12400</v>
          </cell>
          <cell r="F89">
            <v>13000</v>
          </cell>
          <cell r="G89">
            <v>14700</v>
          </cell>
          <cell r="H89">
            <v>14600</v>
          </cell>
          <cell r="I89">
            <v>15800</v>
          </cell>
          <cell r="J89" t="str">
            <v>:</v>
          </cell>
          <cell r="L89">
            <v>75.144508670520224</v>
          </cell>
          <cell r="M89">
            <v>81.44329896907216</v>
          </cell>
          <cell r="O89">
            <v>75</v>
          </cell>
          <cell r="P89">
            <v>71</v>
          </cell>
        </row>
        <row r="90">
          <cell r="A90" t="str">
            <v>Makroregion wschodni</v>
          </cell>
          <cell r="B90">
            <v>9400</v>
          </cell>
          <cell r="C90">
            <v>9900</v>
          </cell>
          <cell r="D90">
            <v>10300</v>
          </cell>
          <cell r="E90">
            <v>10600</v>
          </cell>
          <cell r="F90">
            <v>11200</v>
          </cell>
          <cell r="G90">
            <v>13000</v>
          </cell>
          <cell r="H90">
            <v>12900</v>
          </cell>
          <cell r="I90">
            <v>14000</v>
          </cell>
          <cell r="J90" t="str">
            <v>:</v>
          </cell>
          <cell r="L90">
            <v>64.739884393063591</v>
          </cell>
          <cell r="M90">
            <v>72.164948453608247</v>
          </cell>
          <cell r="O90">
            <v>85</v>
          </cell>
          <cell r="P90">
            <v>79</v>
          </cell>
        </row>
        <row r="91">
          <cell r="A91" t="str">
            <v>Makroregion województwo mazowieckie</v>
          </cell>
          <cell r="B91">
            <v>15000</v>
          </cell>
          <cell r="C91">
            <v>15500</v>
          </cell>
          <cell r="D91">
            <v>16000</v>
          </cell>
          <cell r="E91">
            <v>16600</v>
          </cell>
          <cell r="F91">
            <v>17600</v>
          </cell>
          <cell r="G91">
            <v>18800</v>
          </cell>
          <cell r="H91">
            <v>18200</v>
          </cell>
          <cell r="I91">
            <v>19300</v>
          </cell>
          <cell r="J91" t="str">
            <v>:</v>
          </cell>
          <cell r="L91">
            <v>101.73410404624276</v>
          </cell>
          <cell r="M91">
            <v>99.484536082474222</v>
          </cell>
          <cell r="O91">
            <v>41</v>
          </cell>
          <cell r="P91">
            <v>46</v>
          </cell>
        </row>
        <row r="92">
          <cell r="A92" t="str">
            <v>Continente</v>
          </cell>
          <cell r="B92">
            <v>12700</v>
          </cell>
          <cell r="C92">
            <v>13000</v>
          </cell>
          <cell r="D92">
            <v>13200</v>
          </cell>
          <cell r="E92">
            <v>13800</v>
          </cell>
          <cell r="F92">
            <v>14500</v>
          </cell>
          <cell r="G92">
            <v>13800</v>
          </cell>
          <cell r="H92">
            <v>14900</v>
          </cell>
          <cell r="I92">
            <v>16200</v>
          </cell>
          <cell r="J92" t="str">
            <v>:</v>
          </cell>
          <cell r="L92">
            <v>83.815028901734095</v>
          </cell>
          <cell r="M92">
            <v>83.505154639175259</v>
          </cell>
          <cell r="O92">
            <v>61</v>
          </cell>
          <cell r="P92">
            <v>64</v>
          </cell>
        </row>
        <row r="93">
          <cell r="A93" t="str">
            <v>Região Autónoma dos Açores</v>
          </cell>
          <cell r="B93">
            <v>12800</v>
          </cell>
          <cell r="C93">
            <v>12800</v>
          </cell>
          <cell r="D93">
            <v>12900</v>
          </cell>
          <cell r="E93">
            <v>13500</v>
          </cell>
          <cell r="F93">
            <v>14200</v>
          </cell>
          <cell r="G93">
            <v>13500</v>
          </cell>
          <cell r="H93">
            <v>14800</v>
          </cell>
          <cell r="I93">
            <v>16100</v>
          </cell>
          <cell r="J93" t="str">
            <v>:</v>
          </cell>
          <cell r="L93">
            <v>82.080924855491332</v>
          </cell>
          <cell r="M93">
            <v>82.989690721649495</v>
          </cell>
          <cell r="O93">
            <v>65</v>
          </cell>
          <cell r="P93">
            <v>67</v>
          </cell>
        </row>
        <row r="94">
          <cell r="A94" t="str">
            <v>Região Autónoma da Madeira</v>
          </cell>
          <cell r="B94">
            <v>11900</v>
          </cell>
          <cell r="C94">
            <v>12800</v>
          </cell>
          <cell r="D94">
            <v>12900</v>
          </cell>
          <cell r="E94">
            <v>13400</v>
          </cell>
          <cell r="F94">
            <v>13800</v>
          </cell>
          <cell r="G94">
            <v>12900</v>
          </cell>
          <cell r="H94">
            <v>14400</v>
          </cell>
          <cell r="I94">
            <v>16200</v>
          </cell>
          <cell r="J94" t="str">
            <v>:</v>
          </cell>
          <cell r="L94">
            <v>79.76878612716763</v>
          </cell>
          <cell r="M94">
            <v>83.505154639175259</v>
          </cell>
          <cell r="O94">
            <v>69</v>
          </cell>
          <cell r="P94">
            <v>64</v>
          </cell>
        </row>
        <row r="95">
          <cell r="A95" t="str">
            <v>Macroregiunea Unu</v>
          </cell>
          <cell r="B95">
            <v>7200</v>
          </cell>
          <cell r="C95">
            <v>8200</v>
          </cell>
          <cell r="D95">
            <v>9100</v>
          </cell>
          <cell r="E95">
            <v>9700</v>
          </cell>
          <cell r="F95">
            <v>11400</v>
          </cell>
          <cell r="G95">
            <v>11500</v>
          </cell>
          <cell r="H95">
            <v>12100</v>
          </cell>
          <cell r="I95">
            <v>13000</v>
          </cell>
          <cell r="J95" t="str">
            <v>:</v>
          </cell>
          <cell r="L95">
            <v>65.895953757225428</v>
          </cell>
          <cell r="M95">
            <v>67.010309278350505</v>
          </cell>
          <cell r="O95">
            <v>82</v>
          </cell>
          <cell r="P95">
            <v>85</v>
          </cell>
        </row>
        <row r="96">
          <cell r="A96" t="str">
            <v>Macroregiunea Doi</v>
          </cell>
          <cell r="B96">
            <v>5800</v>
          </cell>
          <cell r="C96">
            <v>6400</v>
          </cell>
          <cell r="D96">
            <v>7300</v>
          </cell>
          <cell r="E96">
            <v>7800</v>
          </cell>
          <cell r="F96">
            <v>9300</v>
          </cell>
          <cell r="G96">
            <v>9300</v>
          </cell>
          <cell r="H96">
            <v>9900</v>
          </cell>
          <cell r="I96">
            <v>10200</v>
          </cell>
          <cell r="J96" t="str">
            <v>:</v>
          </cell>
          <cell r="L96">
            <v>53.75722543352601</v>
          </cell>
          <cell r="M96">
            <v>52.577319587628871</v>
          </cell>
          <cell r="O96">
            <v>91</v>
          </cell>
          <cell r="P96">
            <v>91</v>
          </cell>
        </row>
        <row r="97">
          <cell r="A97" t="str">
            <v>Macroregiunea Trei</v>
          </cell>
          <cell r="B97">
            <v>9300</v>
          </cell>
          <cell r="C97">
            <v>10500</v>
          </cell>
          <cell r="D97">
            <v>11900</v>
          </cell>
          <cell r="E97">
            <v>12400</v>
          </cell>
          <cell r="F97">
            <v>14800</v>
          </cell>
          <cell r="G97">
            <v>14700</v>
          </cell>
          <cell r="H97">
            <v>15500</v>
          </cell>
          <cell r="I97">
            <v>17000</v>
          </cell>
          <cell r="J97" t="str">
            <v>:</v>
          </cell>
          <cell r="L97">
            <v>85.549132947976886</v>
          </cell>
          <cell r="M97">
            <v>87.628865979381445</v>
          </cell>
          <cell r="O97">
            <v>60</v>
          </cell>
          <cell r="P97">
            <v>60</v>
          </cell>
        </row>
        <row r="98">
          <cell r="A98" t="str">
            <v>Macroregiunea Patru</v>
          </cell>
          <cell r="B98">
            <v>7100</v>
          </cell>
          <cell r="C98">
            <v>8000</v>
          </cell>
          <cell r="D98">
            <v>8800</v>
          </cell>
          <cell r="E98">
            <v>9400</v>
          </cell>
          <cell r="F98">
            <v>11200</v>
          </cell>
          <cell r="G98">
            <v>11000</v>
          </cell>
          <cell r="H98">
            <v>11500</v>
          </cell>
          <cell r="I98">
            <v>12200</v>
          </cell>
          <cell r="J98" t="str">
            <v>:</v>
          </cell>
          <cell r="L98">
            <v>64.739884393063591</v>
          </cell>
          <cell r="M98">
            <v>62.886597938144327</v>
          </cell>
          <cell r="O98">
            <v>85</v>
          </cell>
          <cell r="P98">
            <v>89</v>
          </cell>
        </row>
        <row r="99">
          <cell r="A99" t="str">
            <v>Slovenija</v>
          </cell>
          <cell r="B99">
            <v>11800</v>
          </cell>
          <cell r="C99">
            <v>12200</v>
          </cell>
          <cell r="D99">
            <v>12900</v>
          </cell>
          <cell r="E99">
            <v>13600</v>
          </cell>
          <cell r="F99">
            <v>14500</v>
          </cell>
          <cell r="G99">
            <v>15000</v>
          </cell>
          <cell r="H99">
            <v>16000</v>
          </cell>
          <cell r="I99">
            <v>17400</v>
          </cell>
          <cell r="J99">
            <v>18600</v>
          </cell>
          <cell r="L99">
            <v>83.815028901734095</v>
          </cell>
          <cell r="M99">
            <v>89.690721649484544</v>
          </cell>
          <cell r="O99">
            <v>61</v>
          </cell>
          <cell r="P99">
            <v>59</v>
          </cell>
        </row>
        <row r="100">
          <cell r="A100" t="str">
            <v>Slovensko</v>
          </cell>
          <cell r="B100">
            <v>11200</v>
          </cell>
          <cell r="C100">
            <v>10400</v>
          </cell>
          <cell r="D100">
            <v>10300</v>
          </cell>
          <cell r="E100">
            <v>11000</v>
          </cell>
          <cell r="F100">
            <v>11300</v>
          </cell>
          <cell r="G100">
            <v>12200</v>
          </cell>
          <cell r="H100">
            <v>13000</v>
          </cell>
          <cell r="I100">
            <v>13700</v>
          </cell>
          <cell r="J100" t="str">
            <v>:</v>
          </cell>
          <cell r="L100">
            <v>65.317919075144502</v>
          </cell>
          <cell r="M100">
            <v>70.618556701030926</v>
          </cell>
          <cell r="O100">
            <v>83</v>
          </cell>
          <cell r="P100">
            <v>82</v>
          </cell>
        </row>
        <row r="101">
          <cell r="A101" t="str">
            <v>Manner-Suomi</v>
          </cell>
          <cell r="B101">
            <v>16000</v>
          </cell>
          <cell r="C101">
            <v>16200</v>
          </cell>
          <cell r="D101">
            <v>16600</v>
          </cell>
          <cell r="E101">
            <v>17000</v>
          </cell>
          <cell r="F101">
            <v>17500</v>
          </cell>
          <cell r="G101">
            <v>17500</v>
          </cell>
          <cell r="H101">
            <v>18100</v>
          </cell>
          <cell r="I101">
            <v>18800</v>
          </cell>
          <cell r="J101" t="str">
            <v>:</v>
          </cell>
          <cell r="L101">
            <v>101.15606936416187</v>
          </cell>
          <cell r="M101">
            <v>96.907216494845358</v>
          </cell>
          <cell r="O101">
            <v>43</v>
          </cell>
          <cell r="P101">
            <v>51</v>
          </cell>
        </row>
        <row r="102">
          <cell r="A102" t="str">
            <v>Åland</v>
          </cell>
          <cell r="B102">
            <v>18600</v>
          </cell>
          <cell r="C102">
            <v>18700</v>
          </cell>
          <cell r="D102">
            <v>18600</v>
          </cell>
          <cell r="E102">
            <v>18700</v>
          </cell>
          <cell r="F102">
            <v>18900</v>
          </cell>
          <cell r="G102">
            <v>19000</v>
          </cell>
          <cell r="H102">
            <v>19900</v>
          </cell>
          <cell r="I102">
            <v>20600</v>
          </cell>
          <cell r="J102" t="str">
            <v>:</v>
          </cell>
          <cell r="L102">
            <v>109.2485549132948</v>
          </cell>
          <cell r="M102">
            <v>106.18556701030928</v>
          </cell>
          <cell r="O102">
            <v>28</v>
          </cell>
          <cell r="P102">
            <v>33</v>
          </cell>
        </row>
        <row r="103">
          <cell r="A103" t="str">
            <v>Östra Sverige</v>
          </cell>
          <cell r="B103">
            <v>18100</v>
          </cell>
          <cell r="C103">
            <v>18100</v>
          </cell>
          <cell r="D103">
            <v>18100</v>
          </cell>
          <cell r="E103">
            <v>18400</v>
          </cell>
          <cell r="F103">
            <v>19000</v>
          </cell>
          <cell r="G103">
            <v>18800</v>
          </cell>
          <cell r="H103">
            <v>19900</v>
          </cell>
          <cell r="I103">
            <v>21200</v>
          </cell>
          <cell r="J103" t="str">
            <v>:</v>
          </cell>
          <cell r="L103">
            <v>109.82658959537572</v>
          </cell>
          <cell r="M103">
            <v>109.27835051546391</v>
          </cell>
          <cell r="O103">
            <v>27</v>
          </cell>
          <cell r="P103">
            <v>29</v>
          </cell>
        </row>
        <row r="104">
          <cell r="A104" t="str">
            <v>Södra Sverige</v>
          </cell>
          <cell r="B104">
            <v>16800</v>
          </cell>
          <cell r="C104">
            <v>16800</v>
          </cell>
          <cell r="D104">
            <v>16900</v>
          </cell>
          <cell r="E104">
            <v>17100</v>
          </cell>
          <cell r="F104">
            <v>17300</v>
          </cell>
          <cell r="G104">
            <v>17000</v>
          </cell>
          <cell r="H104">
            <v>18100</v>
          </cell>
          <cell r="I104">
            <v>19200</v>
          </cell>
          <cell r="J104" t="str">
            <v>:</v>
          </cell>
          <cell r="L104">
            <v>100</v>
          </cell>
          <cell r="M104">
            <v>98.969072164948457</v>
          </cell>
          <cell r="O104">
            <v>48</v>
          </cell>
          <cell r="P104">
            <v>48</v>
          </cell>
        </row>
        <row r="105">
          <cell r="A105" t="str">
            <v>Norra Sverige</v>
          </cell>
          <cell r="B105">
            <v>16200</v>
          </cell>
          <cell r="C105">
            <v>16000</v>
          </cell>
          <cell r="D105">
            <v>16100</v>
          </cell>
          <cell r="E105">
            <v>16400</v>
          </cell>
          <cell r="F105">
            <v>16500</v>
          </cell>
          <cell r="G105">
            <v>16400</v>
          </cell>
          <cell r="H105">
            <v>17400</v>
          </cell>
          <cell r="I105">
            <v>18400</v>
          </cell>
          <cell r="J105" t="str">
            <v>:</v>
          </cell>
          <cell r="L105">
            <v>95.375722543352609</v>
          </cell>
          <cell r="M105">
            <v>94.845360824742258</v>
          </cell>
          <cell r="O105">
            <v>54</v>
          </cell>
          <cell r="P105">
            <v>53</v>
          </cell>
        </row>
        <row r="107">
          <cell r="A107" t="str">
            <v>Länder</v>
          </cell>
        </row>
        <row r="108">
          <cell r="A108" t="str">
            <v>European Union - 27 countries (from 2020)</v>
          </cell>
          <cell r="B108">
            <v>15200</v>
          </cell>
          <cell r="C108">
            <v>15600</v>
          </cell>
          <cell r="D108">
            <v>16100</v>
          </cell>
          <cell r="E108">
            <v>16700</v>
          </cell>
          <cell r="F108">
            <v>17300</v>
          </cell>
          <cell r="G108">
            <v>17400</v>
          </cell>
          <cell r="H108">
            <v>18200</v>
          </cell>
          <cell r="I108">
            <v>19400</v>
          </cell>
          <cell r="L108">
            <v>100</v>
          </cell>
          <cell r="M108">
            <v>100</v>
          </cell>
        </row>
        <row r="109">
          <cell r="A109" t="str">
            <v>Belgium</v>
          </cell>
          <cell r="B109">
            <v>17500</v>
          </cell>
          <cell r="C109">
            <v>17600</v>
          </cell>
          <cell r="D109">
            <v>18000</v>
          </cell>
          <cell r="E109">
            <v>18500</v>
          </cell>
          <cell r="F109">
            <v>19100</v>
          </cell>
          <cell r="G109">
            <v>19800</v>
          </cell>
          <cell r="H109">
            <v>20400</v>
          </cell>
          <cell r="I109">
            <v>21700</v>
          </cell>
          <cell r="L109">
            <v>110.40462427745665</v>
          </cell>
          <cell r="M109">
            <v>113.79310344827587</v>
          </cell>
          <cell r="O109">
            <v>4</v>
          </cell>
          <cell r="P109">
            <v>4</v>
          </cell>
        </row>
        <row r="110">
          <cell r="A110" t="str">
            <v>Bulgaria</v>
          </cell>
          <cell r="B110">
            <v>7700</v>
          </cell>
          <cell r="C110">
            <v>8200</v>
          </cell>
          <cell r="D110">
            <v>8600</v>
          </cell>
          <cell r="E110">
            <v>9600</v>
          </cell>
          <cell r="F110">
            <v>9800</v>
          </cell>
          <cell r="G110">
            <v>9400</v>
          </cell>
          <cell r="H110">
            <v>10400</v>
          </cell>
          <cell r="I110">
            <v>12000</v>
          </cell>
          <cell r="L110">
            <v>56.647398843930638</v>
          </cell>
          <cell r="M110">
            <v>54.022988505747129</v>
          </cell>
          <cell r="O110">
            <v>27</v>
          </cell>
          <cell r="P110">
            <v>27</v>
          </cell>
        </row>
        <row r="111">
          <cell r="A111" t="str">
            <v>Czechia</v>
          </cell>
          <cell r="B111">
            <v>12000</v>
          </cell>
          <cell r="C111">
            <v>12300</v>
          </cell>
          <cell r="D111">
            <v>13200</v>
          </cell>
          <cell r="E111">
            <v>13800</v>
          </cell>
          <cell r="F111">
            <v>14400</v>
          </cell>
          <cell r="G111">
            <v>14300</v>
          </cell>
          <cell r="H111">
            <v>14800</v>
          </cell>
          <cell r="I111">
            <v>15900</v>
          </cell>
          <cell r="L111">
            <v>83.236994219653184</v>
          </cell>
          <cell r="M111">
            <v>82.18390804597702</v>
          </cell>
          <cell r="O111">
            <v>18</v>
          </cell>
          <cell r="P111">
            <v>18</v>
          </cell>
        </row>
        <row r="112">
          <cell r="A112" t="str">
            <v>Denmark</v>
          </cell>
          <cell r="B112">
            <v>14300</v>
          </cell>
          <cell r="C112">
            <v>14700</v>
          </cell>
          <cell r="D112">
            <v>15400</v>
          </cell>
          <cell r="E112">
            <v>16100</v>
          </cell>
          <cell r="F112">
            <v>16200</v>
          </cell>
          <cell r="G112">
            <v>16300</v>
          </cell>
          <cell r="H112">
            <v>17000</v>
          </cell>
          <cell r="I112">
            <v>17500</v>
          </cell>
          <cell r="L112">
            <v>93.641618497109818</v>
          </cell>
          <cell r="M112">
            <v>93.678160919540232</v>
          </cell>
          <cell r="O112">
            <v>14</v>
          </cell>
          <cell r="P112">
            <v>12</v>
          </cell>
        </row>
        <row r="113">
          <cell r="A113" t="str">
            <v>Germany</v>
          </cell>
          <cell r="B113">
            <v>19200</v>
          </cell>
          <cell r="C113">
            <v>19700</v>
          </cell>
          <cell r="D113">
            <v>20400</v>
          </cell>
          <cell r="E113">
            <v>21300</v>
          </cell>
          <cell r="F113">
            <v>22100</v>
          </cell>
          <cell r="G113">
            <v>22100</v>
          </cell>
          <cell r="H113">
            <v>22700</v>
          </cell>
          <cell r="I113">
            <v>24100</v>
          </cell>
          <cell r="L113">
            <v>127.7456647398844</v>
          </cell>
          <cell r="M113">
            <v>127.01149425287358</v>
          </cell>
          <cell r="O113">
            <v>2</v>
          </cell>
          <cell r="P113">
            <v>2</v>
          </cell>
        </row>
        <row r="114">
          <cell r="A114" t="str">
            <v>Estonia</v>
          </cell>
          <cell r="B114">
            <v>10500</v>
          </cell>
          <cell r="C114">
            <v>10800</v>
          </cell>
          <cell r="D114">
            <v>11400</v>
          </cell>
          <cell r="E114">
            <v>12500</v>
          </cell>
          <cell r="F114">
            <v>12900</v>
          </cell>
          <cell r="G114">
            <v>12900</v>
          </cell>
          <cell r="H114">
            <v>13200</v>
          </cell>
          <cell r="I114">
            <v>13800</v>
          </cell>
          <cell r="L114">
            <v>74.566473988439313</v>
          </cell>
          <cell r="M114">
            <v>74.137931034482762</v>
          </cell>
          <cell r="O114">
            <v>20</v>
          </cell>
          <cell r="P114">
            <v>20</v>
          </cell>
        </row>
        <row r="115">
          <cell r="A115" t="str">
            <v>Ireland</v>
          </cell>
          <cell r="B115">
            <v>14900</v>
          </cell>
          <cell r="C115">
            <v>15400</v>
          </cell>
          <cell r="D115">
            <v>15900</v>
          </cell>
          <cell r="E115">
            <v>16000</v>
          </cell>
          <cell r="F115">
            <v>16700</v>
          </cell>
          <cell r="G115">
            <v>16700</v>
          </cell>
          <cell r="H115">
            <v>17700</v>
          </cell>
          <cell r="I115">
            <v>18800</v>
          </cell>
          <cell r="L115">
            <v>96.531791907514446</v>
          </cell>
          <cell r="M115">
            <v>95.977011494252878</v>
          </cell>
          <cell r="O115">
            <v>11</v>
          </cell>
          <cell r="P115">
            <v>11</v>
          </cell>
        </row>
        <row r="116">
          <cell r="A116" t="str">
            <v>Greece</v>
          </cell>
          <cell r="B116">
            <v>11200</v>
          </cell>
          <cell r="C116">
            <v>11200</v>
          </cell>
          <cell r="D116">
            <v>11600</v>
          </cell>
          <cell r="E116">
            <v>11500</v>
          </cell>
          <cell r="F116">
            <v>12400</v>
          </cell>
          <cell r="G116">
            <v>11700</v>
          </cell>
          <cell r="H116">
            <v>13200</v>
          </cell>
          <cell r="I116">
            <v>14100</v>
          </cell>
          <cell r="L116">
            <v>71.676300578034684</v>
          </cell>
          <cell r="M116">
            <v>67.241379310344826</v>
          </cell>
          <cell r="O116">
            <v>21</v>
          </cell>
          <cell r="P116">
            <v>22</v>
          </cell>
        </row>
        <row r="117">
          <cell r="A117" t="str">
            <v>Spain</v>
          </cell>
          <cell r="B117">
            <v>14900</v>
          </cell>
          <cell r="C117">
            <v>15200</v>
          </cell>
          <cell r="D117">
            <v>15700</v>
          </cell>
          <cell r="E117">
            <v>15800</v>
          </cell>
          <cell r="F117">
            <v>16600</v>
          </cell>
          <cell r="G117">
            <v>15800</v>
          </cell>
          <cell r="H117">
            <v>17100</v>
          </cell>
          <cell r="I117">
            <v>17900</v>
          </cell>
          <cell r="L117">
            <v>95.95375722543352</v>
          </cell>
          <cell r="M117">
            <v>90.804597701149419</v>
          </cell>
          <cell r="O117">
            <v>12</v>
          </cell>
          <cell r="P117">
            <v>14</v>
          </cell>
        </row>
        <row r="118">
          <cell r="A118" t="str">
            <v>France</v>
          </cell>
          <cell r="B118">
            <v>16900</v>
          </cell>
          <cell r="C118">
            <v>17100</v>
          </cell>
          <cell r="D118">
            <v>17300</v>
          </cell>
          <cell r="E118">
            <v>17600</v>
          </cell>
          <cell r="F118">
            <v>18200</v>
          </cell>
          <cell r="G118">
            <v>18300</v>
          </cell>
          <cell r="H118">
            <v>18900</v>
          </cell>
          <cell r="I118">
            <v>20100</v>
          </cell>
          <cell r="L118">
            <v>105.20231213872833</v>
          </cell>
          <cell r="M118">
            <v>105.17241379310344</v>
          </cell>
          <cell r="O118">
            <v>6</v>
          </cell>
          <cell r="P118">
            <v>7</v>
          </cell>
        </row>
        <row r="119">
          <cell r="A119" t="str">
            <v>Croatia</v>
          </cell>
          <cell r="B119">
            <v>8900</v>
          </cell>
          <cell r="C119">
            <v>9400</v>
          </cell>
          <cell r="D119">
            <v>9700</v>
          </cell>
          <cell r="E119">
            <v>10200</v>
          </cell>
          <cell r="F119">
            <v>10800</v>
          </cell>
          <cell r="G119">
            <v>11000</v>
          </cell>
          <cell r="H119">
            <v>12600</v>
          </cell>
          <cell r="I119">
            <v>13500</v>
          </cell>
          <cell r="L119">
            <v>62.427745664739888</v>
          </cell>
          <cell r="M119">
            <v>63.218390804597703</v>
          </cell>
          <cell r="O119">
            <v>26</v>
          </cell>
          <cell r="P119">
            <v>26</v>
          </cell>
        </row>
        <row r="120">
          <cell r="A120" t="str">
            <v>Italy</v>
          </cell>
          <cell r="B120">
            <v>16000</v>
          </cell>
          <cell r="C120">
            <v>16500</v>
          </cell>
          <cell r="D120">
            <v>17000</v>
          </cell>
          <cell r="E120">
            <v>17400</v>
          </cell>
          <cell r="F120">
            <v>17900</v>
          </cell>
          <cell r="G120">
            <v>17500</v>
          </cell>
          <cell r="H120">
            <v>18700</v>
          </cell>
          <cell r="I120">
            <v>20200</v>
          </cell>
          <cell r="L120">
            <v>103.46820809248555</v>
          </cell>
          <cell r="M120">
            <v>100.57471264367817</v>
          </cell>
          <cell r="O120">
            <v>8</v>
          </cell>
          <cell r="P120">
            <v>9</v>
          </cell>
        </row>
        <row r="121">
          <cell r="A121" t="str">
            <v>Cyprus</v>
          </cell>
          <cell r="B121">
            <v>14400</v>
          </cell>
          <cell r="C121">
            <v>15600</v>
          </cell>
          <cell r="D121">
            <v>16300</v>
          </cell>
          <cell r="E121">
            <v>17100</v>
          </cell>
          <cell r="F121">
            <v>18500</v>
          </cell>
          <cell r="G121">
            <v>18500</v>
          </cell>
          <cell r="H121">
            <v>19500</v>
          </cell>
          <cell r="I121">
            <v>21600</v>
          </cell>
          <cell r="L121">
            <v>106.93641618497109</v>
          </cell>
          <cell r="M121">
            <v>106.32183908045978</v>
          </cell>
          <cell r="O121">
            <v>5</v>
          </cell>
          <cell r="P121">
            <v>6</v>
          </cell>
        </row>
        <row r="122">
          <cell r="A122" t="str">
            <v>Latvia</v>
          </cell>
          <cell r="B122">
            <v>9100</v>
          </cell>
          <cell r="C122">
            <v>9500</v>
          </cell>
          <cell r="D122">
            <v>10100</v>
          </cell>
          <cell r="E122">
            <v>10800</v>
          </cell>
          <cell r="F122">
            <v>11200</v>
          </cell>
          <cell r="G122">
            <v>11300</v>
          </cell>
          <cell r="H122">
            <v>12800</v>
          </cell>
          <cell r="I122">
            <v>13100</v>
          </cell>
          <cell r="L122">
            <v>64.739884393063591</v>
          </cell>
          <cell r="M122">
            <v>64.942528735632195</v>
          </cell>
          <cell r="O122">
            <v>25</v>
          </cell>
          <cell r="P122">
            <v>25</v>
          </cell>
        </row>
        <row r="123">
          <cell r="A123" t="str">
            <v>Lithuania</v>
          </cell>
          <cell r="B123">
            <v>11500</v>
          </cell>
          <cell r="C123">
            <v>12400</v>
          </cell>
          <cell r="D123">
            <v>12500</v>
          </cell>
          <cell r="E123">
            <v>13200</v>
          </cell>
          <cell r="F123">
            <v>14500</v>
          </cell>
          <cell r="G123">
            <v>15400</v>
          </cell>
          <cell r="H123">
            <v>16700</v>
          </cell>
          <cell r="I123">
            <v>17000</v>
          </cell>
          <cell r="L123">
            <v>83.815028901734095</v>
          </cell>
          <cell r="M123">
            <v>88.505747126436788</v>
          </cell>
          <cell r="O123">
            <v>15</v>
          </cell>
          <cell r="P123">
            <v>15</v>
          </cell>
        </row>
        <row r="124">
          <cell r="A124" t="str">
            <v>Luxembourg</v>
          </cell>
          <cell r="B124">
            <v>25200</v>
          </cell>
          <cell r="C124">
            <v>24700</v>
          </cell>
          <cell r="D124">
            <v>25600</v>
          </cell>
          <cell r="E124">
            <v>26500</v>
          </cell>
          <cell r="F124">
            <v>26400</v>
          </cell>
          <cell r="G124">
            <v>26700</v>
          </cell>
          <cell r="H124">
            <v>26400</v>
          </cell>
          <cell r="I124">
            <v>27900</v>
          </cell>
          <cell r="L124">
            <v>152.60115606936415</v>
          </cell>
          <cell r="M124">
            <v>153.44827586206898</v>
          </cell>
          <cell r="O124">
            <v>1</v>
          </cell>
          <cell r="P124">
            <v>1</v>
          </cell>
        </row>
        <row r="125">
          <cell r="A125" t="str">
            <v>Hungary</v>
          </cell>
          <cell r="B125">
            <v>9600</v>
          </cell>
          <cell r="C125">
            <v>9900</v>
          </cell>
          <cell r="D125">
            <v>10400</v>
          </cell>
          <cell r="E125">
            <v>11300</v>
          </cell>
          <cell r="F125">
            <v>12100</v>
          </cell>
          <cell r="G125">
            <v>11700</v>
          </cell>
          <cell r="H125">
            <v>12800</v>
          </cell>
          <cell r="I125">
            <v>14100</v>
          </cell>
          <cell r="L125">
            <v>69.942196531791907</v>
          </cell>
          <cell r="M125">
            <v>67.241379310344826</v>
          </cell>
          <cell r="O125">
            <v>22</v>
          </cell>
          <cell r="P125">
            <v>22</v>
          </cell>
        </row>
        <row r="126">
          <cell r="A126" t="str">
            <v>Malta</v>
          </cell>
          <cell r="B126">
            <v>13700</v>
          </cell>
          <cell r="C126">
            <v>14300</v>
          </cell>
          <cell r="D126">
            <v>14800</v>
          </cell>
          <cell r="E126">
            <v>15700</v>
          </cell>
          <cell r="F126">
            <v>16600</v>
          </cell>
          <cell r="G126">
            <v>16000</v>
          </cell>
          <cell r="H126">
            <v>17000</v>
          </cell>
          <cell r="I126">
            <v>17500</v>
          </cell>
          <cell r="L126">
            <v>95.95375722543352</v>
          </cell>
          <cell r="M126">
            <v>91.954022988505741</v>
          </cell>
          <cell r="O126">
            <v>12</v>
          </cell>
          <cell r="P126">
            <v>13</v>
          </cell>
        </row>
        <row r="127">
          <cell r="A127" t="str">
            <v>Netherlands</v>
          </cell>
          <cell r="B127">
            <v>16000</v>
          </cell>
          <cell r="C127">
            <v>16400</v>
          </cell>
          <cell r="D127">
            <v>16800</v>
          </cell>
          <cell r="E127">
            <v>17700</v>
          </cell>
          <cell r="F127">
            <v>18100</v>
          </cell>
          <cell r="G127">
            <v>18800</v>
          </cell>
          <cell r="H127">
            <v>20000</v>
          </cell>
          <cell r="I127">
            <v>21500</v>
          </cell>
          <cell r="L127">
            <v>104.62427745664739</v>
          </cell>
          <cell r="M127">
            <v>108.04597701149426</v>
          </cell>
          <cell r="O127">
            <v>7</v>
          </cell>
          <cell r="P127">
            <v>5</v>
          </cell>
        </row>
        <row r="128">
          <cell r="A128" t="str">
            <v>Austria</v>
          </cell>
          <cell r="B128">
            <v>19700</v>
          </cell>
          <cell r="C128">
            <v>20100</v>
          </cell>
          <cell r="D128">
            <v>20200</v>
          </cell>
          <cell r="E128">
            <v>20700</v>
          </cell>
          <cell r="F128">
            <v>20800</v>
          </cell>
          <cell r="G128">
            <v>21000</v>
          </cell>
          <cell r="H128">
            <v>22300</v>
          </cell>
          <cell r="I128">
            <v>24200</v>
          </cell>
          <cell r="L128">
            <v>120.23121387283237</v>
          </cell>
          <cell r="M128">
            <v>120.68965517241379</v>
          </cell>
          <cell r="O128">
            <v>3</v>
          </cell>
          <cell r="P128">
            <v>3</v>
          </cell>
        </row>
        <row r="129">
          <cell r="A129" t="str">
            <v>Poland</v>
          </cell>
          <cell r="B129">
            <v>11700</v>
          </cell>
          <cell r="C129">
            <v>12100</v>
          </cell>
          <cell r="D129">
            <v>12500</v>
          </cell>
          <cell r="E129">
            <v>13000</v>
          </cell>
          <cell r="F129">
            <v>13700</v>
          </cell>
          <cell r="G129">
            <v>15300</v>
          </cell>
          <cell r="H129">
            <v>15000</v>
          </cell>
          <cell r="I129">
            <v>16100</v>
          </cell>
          <cell r="L129">
            <v>79.190751445086704</v>
          </cell>
          <cell r="M129">
            <v>87.931034482758619</v>
          </cell>
          <cell r="O129">
            <v>19</v>
          </cell>
          <cell r="P129">
            <v>16</v>
          </cell>
        </row>
        <row r="130">
          <cell r="A130" t="str">
            <v>Portugal</v>
          </cell>
          <cell r="B130">
            <v>12600</v>
          </cell>
          <cell r="C130">
            <v>13000</v>
          </cell>
          <cell r="D130">
            <v>13200</v>
          </cell>
          <cell r="E130">
            <v>13800</v>
          </cell>
          <cell r="F130">
            <v>14500</v>
          </cell>
          <cell r="G130">
            <v>13700</v>
          </cell>
          <cell r="H130">
            <v>14800</v>
          </cell>
          <cell r="I130">
            <v>16200</v>
          </cell>
          <cell r="L130">
            <v>83.815028901734095</v>
          </cell>
          <cell r="M130">
            <v>78.735632183908038</v>
          </cell>
          <cell r="O130">
            <v>15</v>
          </cell>
          <cell r="P130">
            <v>19</v>
          </cell>
        </row>
        <row r="131">
          <cell r="A131" t="str">
            <v>Romania</v>
          </cell>
          <cell r="B131">
            <v>7300</v>
          </cell>
          <cell r="C131">
            <v>8300</v>
          </cell>
          <cell r="D131">
            <v>9300</v>
          </cell>
          <cell r="E131">
            <v>9800</v>
          </cell>
          <cell r="F131">
            <v>11700</v>
          </cell>
          <cell r="G131">
            <v>11600</v>
          </cell>
          <cell r="H131">
            <v>12300</v>
          </cell>
          <cell r="I131">
            <v>13100</v>
          </cell>
          <cell r="L131">
            <v>67.630057803468219</v>
          </cell>
          <cell r="M131">
            <v>66.666666666666657</v>
          </cell>
          <cell r="O131">
            <v>23</v>
          </cell>
          <cell r="P131">
            <v>24</v>
          </cell>
        </row>
        <row r="132">
          <cell r="A132" t="str">
            <v>Slovenia</v>
          </cell>
          <cell r="B132">
            <v>11800</v>
          </cell>
          <cell r="C132">
            <v>12200</v>
          </cell>
          <cell r="D132">
            <v>12900</v>
          </cell>
          <cell r="E132">
            <v>13600</v>
          </cell>
          <cell r="F132">
            <v>14500</v>
          </cell>
          <cell r="G132">
            <v>15000</v>
          </cell>
          <cell r="H132">
            <v>16000</v>
          </cell>
          <cell r="I132">
            <v>17400</v>
          </cell>
          <cell r="L132">
            <v>83.815028901734095</v>
          </cell>
          <cell r="M132">
            <v>86.206896551724128</v>
          </cell>
          <cell r="O132">
            <v>15</v>
          </cell>
          <cell r="P132">
            <v>17</v>
          </cell>
        </row>
        <row r="133">
          <cell r="A133" t="str">
            <v>Slovakia</v>
          </cell>
          <cell r="B133">
            <v>11200</v>
          </cell>
          <cell r="C133">
            <v>10400</v>
          </cell>
          <cell r="D133">
            <v>10300</v>
          </cell>
          <cell r="E133">
            <v>11000</v>
          </cell>
          <cell r="F133">
            <v>11300</v>
          </cell>
          <cell r="G133">
            <v>12200</v>
          </cell>
          <cell r="H133">
            <v>13000</v>
          </cell>
          <cell r="I133">
            <v>13700</v>
          </cell>
          <cell r="L133">
            <v>65.317919075144502</v>
          </cell>
          <cell r="M133">
            <v>70.114942528735639</v>
          </cell>
          <cell r="O133">
            <v>24</v>
          </cell>
          <cell r="P133">
            <v>21</v>
          </cell>
        </row>
        <row r="134">
          <cell r="A134" t="str">
            <v>Finland</v>
          </cell>
          <cell r="B134">
            <v>16000</v>
          </cell>
          <cell r="C134">
            <v>16200</v>
          </cell>
          <cell r="D134">
            <v>16600</v>
          </cell>
          <cell r="E134">
            <v>17000</v>
          </cell>
          <cell r="F134">
            <v>17500</v>
          </cell>
          <cell r="G134">
            <v>17500</v>
          </cell>
          <cell r="H134">
            <v>18100</v>
          </cell>
          <cell r="I134">
            <v>18800</v>
          </cell>
          <cell r="L134">
            <v>101.15606936416187</v>
          </cell>
          <cell r="M134">
            <v>100.57471264367817</v>
          </cell>
          <cell r="O134">
            <v>10</v>
          </cell>
          <cell r="P134">
            <v>9</v>
          </cell>
        </row>
        <row r="135">
          <cell r="A135" t="str">
            <v>Sweden</v>
          </cell>
          <cell r="B135">
            <v>17200</v>
          </cell>
          <cell r="C135">
            <v>17200</v>
          </cell>
          <cell r="D135">
            <v>17200</v>
          </cell>
          <cell r="E135">
            <v>17500</v>
          </cell>
          <cell r="F135">
            <v>17800</v>
          </cell>
          <cell r="G135">
            <v>17600</v>
          </cell>
          <cell r="H135">
            <v>18700</v>
          </cell>
          <cell r="I135">
            <v>19900</v>
          </cell>
          <cell r="L135">
            <v>102.89017341040463</v>
          </cell>
          <cell r="M135">
            <v>101.14942528735634</v>
          </cell>
          <cell r="O135">
            <v>9</v>
          </cell>
          <cell r="P135">
            <v>8</v>
          </cell>
        </row>
      </sheetData>
      <sheetData sheetId="2">
        <row r="4">
          <cell r="A4" t="str">
            <v>European Union - 27 countries (from 2020)</v>
          </cell>
          <cell r="B4">
            <v>100</v>
          </cell>
          <cell r="C4">
            <v>102.5</v>
          </cell>
          <cell r="D4">
            <v>105.9</v>
          </cell>
          <cell r="E4">
            <v>108.7</v>
          </cell>
          <cell r="F4">
            <v>111.3</v>
          </cell>
          <cell r="G4">
            <v>105.2</v>
          </cell>
          <cell r="H4">
            <v>111.9</v>
          </cell>
          <cell r="I4">
            <v>115.8</v>
          </cell>
          <cell r="J4">
            <v>116.3</v>
          </cell>
          <cell r="M4">
            <v>2.4999999999999858</v>
          </cell>
          <cell r="N4">
            <v>3.3170731707317032</v>
          </cell>
          <cell r="O4">
            <v>2.6440037771482423</v>
          </cell>
          <cell r="P4">
            <v>2.3919043238270348</v>
          </cell>
          <cell r="Q4">
            <v>-5.4806828391733973</v>
          </cell>
          <cell r="R4">
            <v>6.368821292775678</v>
          </cell>
          <cell r="S4">
            <v>3.4852546916890077</v>
          </cell>
          <cell r="T4">
            <v>0.43177892918826899</v>
          </cell>
          <cell r="V4">
            <v>104.49236298292901</v>
          </cell>
          <cell r="W4">
            <v>0.88274947950336013</v>
          </cell>
          <cell r="Y4">
            <v>100</v>
          </cell>
          <cell r="AD4">
            <v>100</v>
          </cell>
          <cell r="AE4">
            <v>102.28144709317186</v>
          </cell>
          <cell r="AF4">
            <v>105.5122644284441</v>
          </cell>
          <cell r="AG4">
            <v>108.11266747215633</v>
          </cell>
          <cell r="AH4">
            <v>110.48647206568077</v>
          </cell>
          <cell r="AI4">
            <v>104.52831524504224</v>
          </cell>
          <cell r="AJ4">
            <v>111.21416134699244</v>
          </cell>
          <cell r="AK4">
            <v>114.38162131231354</v>
          </cell>
          <cell r="AL4">
            <v>114.29896376735289</v>
          </cell>
          <cell r="AO4">
            <v>2.2814470931718631</v>
          </cell>
          <cell r="AP4">
            <v>3.1587520778124656</v>
          </cell>
          <cell r="AQ4">
            <v>2.4645505030135695</v>
          </cell>
          <cell r="AR4">
            <v>2.1956766482852572</v>
          </cell>
          <cell r="AS4">
            <v>-5.3926573174466057</v>
          </cell>
          <cell r="AT4">
            <v>6.3962057422209568</v>
          </cell>
          <cell r="AU4">
            <v>2.8480725178860098</v>
          </cell>
          <cell r="AV4">
            <v>-7.2264708274204281E-2</v>
          </cell>
          <cell r="AX4">
            <v>0.85171704865636855</v>
          </cell>
        </row>
        <row r="5">
          <cell r="A5" t="str">
            <v>NUTS 1-Regionen (92 Regionen)</v>
          </cell>
          <cell r="Y5" t="str">
            <v/>
          </cell>
        </row>
        <row r="6">
          <cell r="A6" t="str">
            <v>Baden-Württemberg</v>
          </cell>
          <cell r="B6">
            <v>100</v>
          </cell>
          <cell r="C6">
            <v>101.1</v>
          </cell>
          <cell r="D6">
            <v>104.7</v>
          </cell>
          <cell r="E6">
            <v>106.9</v>
          </cell>
          <cell r="F6">
            <v>106.5</v>
          </cell>
          <cell r="G6">
            <v>101.1</v>
          </cell>
          <cell r="H6">
            <v>105.4</v>
          </cell>
          <cell r="I6">
            <v>107.2</v>
          </cell>
          <cell r="J6">
            <v>106.8</v>
          </cell>
          <cell r="M6">
            <v>1.0999999999999943</v>
          </cell>
          <cell r="N6">
            <v>3.5608308605341392</v>
          </cell>
          <cell r="O6">
            <v>2.1012416427889349</v>
          </cell>
          <cell r="P6">
            <v>-0.37418147801685109</v>
          </cell>
          <cell r="Q6">
            <v>-5.0704225352112786</v>
          </cell>
          <cell r="R6">
            <v>4.253214638971329</v>
          </cell>
          <cell r="S6">
            <v>1.7077798861480034</v>
          </cell>
          <cell r="T6">
            <v>-0.37313432835821914</v>
          </cell>
          <cell r="V6">
            <v>100.28169014084507</v>
          </cell>
          <cell r="W6">
            <v>5.6274655778793203E-2</v>
          </cell>
          <cell r="Y6">
            <v>95.97035350538313</v>
          </cell>
          <cell r="Z6">
            <v>78</v>
          </cell>
          <cell r="AC6" t="str">
            <v/>
          </cell>
          <cell r="AD6">
            <v>100</v>
          </cell>
          <cell r="AE6">
            <v>100.010626614632</v>
          </cell>
          <cell r="AF6">
            <v>102.89446943207197</v>
          </cell>
          <cell r="AG6">
            <v>104.49684488585083</v>
          </cell>
          <cell r="AH6">
            <v>103.7446353034785</v>
          </cell>
          <cell r="AI6">
            <v>98.335576044836216</v>
          </cell>
          <cell r="AJ6">
            <v>102.40647661517227</v>
          </cell>
          <cell r="AK6">
            <v>103.33140482662274</v>
          </cell>
          <cell r="AL6">
            <v>101.96915263378943</v>
          </cell>
          <cell r="AO6">
            <v>1.0626614632002429E-2</v>
          </cell>
          <cell r="AP6">
            <v>2.8835363951394726</v>
          </cell>
          <cell r="AQ6">
            <v>1.5572998846519255</v>
          </cell>
          <cell r="AR6">
            <v>-0.71983951591458606</v>
          </cell>
          <cell r="AS6">
            <v>-5.2138206884813485</v>
          </cell>
          <cell r="AT6">
            <v>4.1398044675915884</v>
          </cell>
          <cell r="AU6">
            <v>0.90319308116244201</v>
          </cell>
          <cell r="AV6">
            <v>-1.3183331777197935</v>
          </cell>
          <cell r="AX6">
            <v>-0.4306228362218576</v>
          </cell>
          <cell r="AY6">
            <v>83</v>
          </cell>
        </row>
        <row r="7">
          <cell r="A7" t="str">
            <v>Bayern</v>
          </cell>
          <cell r="B7">
            <v>100</v>
          </cell>
          <cell r="C7">
            <v>102.5</v>
          </cell>
          <cell r="D7">
            <v>106.3</v>
          </cell>
          <cell r="E7">
            <v>106.6</v>
          </cell>
          <cell r="F7">
            <v>108.5</v>
          </cell>
          <cell r="G7">
            <v>103.9</v>
          </cell>
          <cell r="H7">
            <v>108.4</v>
          </cell>
          <cell r="I7">
            <v>110.3</v>
          </cell>
          <cell r="J7">
            <v>110.7</v>
          </cell>
          <cell r="M7">
            <v>2.4999999999999858</v>
          </cell>
          <cell r="N7">
            <v>3.7073170731707421</v>
          </cell>
          <cell r="O7">
            <v>0.28222013170271509</v>
          </cell>
          <cell r="P7">
            <v>1.7823639774859288</v>
          </cell>
          <cell r="Q7">
            <v>-4.2396313364055231</v>
          </cell>
          <cell r="R7">
            <v>4.3310875842155809</v>
          </cell>
          <cell r="S7">
            <v>1.7527675276752603</v>
          </cell>
          <cell r="T7">
            <v>0.36264732547597589</v>
          </cell>
          <cell r="V7">
            <v>102.02764976958525</v>
          </cell>
          <cell r="W7">
            <v>0.40228031845398959</v>
          </cell>
          <cell r="Y7">
            <v>97.641250381382974</v>
          </cell>
          <cell r="Z7">
            <v>61</v>
          </cell>
          <cell r="AC7" t="str">
            <v/>
          </cell>
          <cell r="AD7">
            <v>100</v>
          </cell>
          <cell r="AE7">
            <v>101.54890363912043</v>
          </cell>
          <cell r="AF7">
            <v>104.68975422671124</v>
          </cell>
          <cell r="AG7">
            <v>104.39718953747028</v>
          </cell>
          <cell r="AH7">
            <v>105.74102359181514</v>
          </cell>
          <cell r="AI7">
            <v>101.0131856283048</v>
          </cell>
          <cell r="AJ7">
            <v>105.17919804355643</v>
          </cell>
          <cell r="AK7">
            <v>106.09855505722436</v>
          </cell>
          <cell r="AL7">
            <v>105.45822815789339</v>
          </cell>
          <cell r="AO7">
            <v>1.5489036391204394</v>
          </cell>
          <cell r="AP7">
            <v>3.0929438674716039</v>
          </cell>
          <cell r="AQ7">
            <v>-0.27945876022155858</v>
          </cell>
          <cell r="AR7">
            <v>1.2872320225273199</v>
          </cell>
          <cell r="AS7">
            <v>-4.4711482856085212</v>
          </cell>
          <cell r="AT7">
            <v>4.1242263466288307</v>
          </cell>
          <cell r="AU7">
            <v>0.87408635050366001</v>
          </cell>
          <cell r="AV7">
            <v>-0.60352084812616624</v>
          </cell>
          <cell r="AX7">
            <v>-6.6927547315941638E-2</v>
          </cell>
          <cell r="AY7">
            <v>67</v>
          </cell>
        </row>
        <row r="8">
          <cell r="A8" t="str">
            <v>Berlin</v>
          </cell>
          <cell r="B8">
            <v>100</v>
          </cell>
          <cell r="C8">
            <v>105.1</v>
          </cell>
          <cell r="D8">
            <v>109.6</v>
          </cell>
          <cell r="E8">
            <v>113.8</v>
          </cell>
          <cell r="F8">
            <v>117.6</v>
          </cell>
          <cell r="G8">
            <v>114</v>
          </cell>
          <cell r="H8">
            <v>118.9</v>
          </cell>
          <cell r="I8">
            <v>124</v>
          </cell>
          <cell r="J8">
            <v>125.9</v>
          </cell>
          <cell r="M8">
            <v>5.0999999999999943</v>
          </cell>
          <cell r="N8">
            <v>4.2816365366317797</v>
          </cell>
          <cell r="O8">
            <v>3.8321167883211587</v>
          </cell>
          <cell r="P8">
            <v>3.3391915641476118</v>
          </cell>
          <cell r="Q8">
            <v>-3.0612244897959044</v>
          </cell>
          <cell r="R8">
            <v>4.2982456140350962</v>
          </cell>
          <cell r="S8">
            <v>4.2893187552565166</v>
          </cell>
          <cell r="T8">
            <v>1.5322580645161281</v>
          </cell>
          <cell r="V8">
            <v>107.05782312925172</v>
          </cell>
          <cell r="W8">
            <v>1.3733227310132463</v>
          </cell>
          <cell r="Y8">
            <v>102.45516521311882</v>
          </cell>
          <cell r="Z8">
            <v>32</v>
          </cell>
          <cell r="AC8" t="str">
            <v/>
          </cell>
          <cell r="AD8">
            <v>100</v>
          </cell>
          <cell r="AE8">
            <v>103.54488322597923</v>
          </cell>
          <cell r="AF8">
            <v>106.57500389520779</v>
          </cell>
          <cell r="AG8">
            <v>109.59157272875065</v>
          </cell>
          <cell r="AH8">
            <v>112.38428069868424</v>
          </cell>
          <cell r="AI8">
            <v>108.65753245336533</v>
          </cell>
          <cell r="AJ8">
            <v>113.20502563487868</v>
          </cell>
          <cell r="AK8">
            <v>116.61277163676284</v>
          </cell>
          <cell r="AL8">
            <v>116.75461801354308</v>
          </cell>
          <cell r="AO8">
            <v>3.544883225979234</v>
          </cell>
          <cell r="AP8">
            <v>2.9263837814327758</v>
          </cell>
          <cell r="AQ8">
            <v>2.8304656094678222</v>
          </cell>
          <cell r="AR8">
            <v>2.5482871542009917</v>
          </cell>
          <cell r="AS8">
            <v>-3.3160760758977972</v>
          </cell>
          <cell r="AT8">
            <v>4.1851614691002368</v>
          </cell>
          <cell r="AU8">
            <v>3.010242683814397</v>
          </cell>
          <cell r="AV8">
            <v>0.12163880061272891</v>
          </cell>
          <cell r="AX8">
            <v>0.95832213504488095</v>
          </cell>
          <cell r="AY8">
            <v>40</v>
          </cell>
        </row>
        <row r="9">
          <cell r="A9" t="str">
            <v>Brandenburg</v>
          </cell>
          <cell r="B9">
            <v>100</v>
          </cell>
          <cell r="C9">
            <v>102.1</v>
          </cell>
          <cell r="D9">
            <v>104.7</v>
          </cell>
          <cell r="E9">
            <v>105.3</v>
          </cell>
          <cell r="F9">
            <v>107.3</v>
          </cell>
          <cell r="G9">
            <v>104.7</v>
          </cell>
          <cell r="H9">
            <v>106.6</v>
          </cell>
          <cell r="I9">
            <v>108.8</v>
          </cell>
          <cell r="J9">
            <v>111.2</v>
          </cell>
          <cell r="M9">
            <v>2.0999999999999943</v>
          </cell>
          <cell r="N9">
            <v>2.5465230166503545</v>
          </cell>
          <cell r="O9">
            <v>0.57306590257879009</v>
          </cell>
          <cell r="P9">
            <v>1.8993352326685624</v>
          </cell>
          <cell r="Q9">
            <v>-2.4231127679403528</v>
          </cell>
          <cell r="R9">
            <v>1.8147086914995043</v>
          </cell>
          <cell r="S9">
            <v>2.063789868667925</v>
          </cell>
          <cell r="T9">
            <v>2.2058823529411882</v>
          </cell>
          <cell r="V9">
            <v>103.63466915191053</v>
          </cell>
          <cell r="W9">
            <v>0.71658994925978448</v>
          </cell>
          <cell r="Y9">
            <v>99.179180366359788</v>
          </cell>
          <cell r="Z9">
            <v>48</v>
          </cell>
          <cell r="AC9" t="str">
            <v/>
          </cell>
          <cell r="AD9">
            <v>100</v>
          </cell>
          <cell r="AE9">
            <v>101.34586042775378</v>
          </cell>
          <cell r="AF9">
            <v>103.52788816247489</v>
          </cell>
          <cell r="AG9">
            <v>103.76205965733519</v>
          </cell>
          <cell r="AH9">
            <v>105.35812881668396</v>
          </cell>
          <cell r="AI9">
            <v>102.41536360721794</v>
          </cell>
          <cell r="AJ9">
            <v>103.9455886240516</v>
          </cell>
          <cell r="AK9">
            <v>105.21775308158874</v>
          </cell>
          <cell r="AL9">
            <v>106.62498331652054</v>
          </cell>
          <cell r="AO9">
            <v>1.3458604277537773</v>
          </cell>
          <cell r="AP9">
            <v>2.1530506776609855</v>
          </cell>
          <cell r="AQ9">
            <v>0.2261917044929902</v>
          </cell>
          <cell r="AR9">
            <v>1.5382011157253856</v>
          </cell>
          <cell r="AS9">
            <v>-2.7931069415500218</v>
          </cell>
          <cell r="AT9">
            <v>1.4941361949388323</v>
          </cell>
          <cell r="AU9">
            <v>1.2238753701595613</v>
          </cell>
          <cell r="AV9">
            <v>1.3374456246376951</v>
          </cell>
          <cell r="AX9">
            <v>0.29926069265269462</v>
          </cell>
          <cell r="AY9">
            <v>56</v>
          </cell>
        </row>
        <row r="10">
          <cell r="A10" t="str">
            <v>Bremen</v>
          </cell>
          <cell r="B10">
            <v>100</v>
          </cell>
          <cell r="C10">
            <v>101.9</v>
          </cell>
          <cell r="D10">
            <v>103.3</v>
          </cell>
          <cell r="E10">
            <v>103</v>
          </cell>
          <cell r="F10">
            <v>101.5</v>
          </cell>
          <cell r="G10">
            <v>96.4</v>
          </cell>
          <cell r="H10">
            <v>101.5</v>
          </cell>
          <cell r="I10">
            <v>103.3</v>
          </cell>
          <cell r="J10">
            <v>102.6</v>
          </cell>
          <cell r="M10">
            <v>1.9000000000000057</v>
          </cell>
          <cell r="N10">
            <v>1.3738959764474856</v>
          </cell>
          <cell r="O10">
            <v>-0.2904162633107461</v>
          </cell>
          <cell r="P10">
            <v>-1.4563106796116472</v>
          </cell>
          <cell r="Q10">
            <v>-5.0246305418719146</v>
          </cell>
          <cell r="R10">
            <v>5.2904564315352758</v>
          </cell>
          <cell r="S10">
            <v>1.7733990147783345</v>
          </cell>
          <cell r="T10">
            <v>-0.67763794772507424</v>
          </cell>
          <cell r="V10">
            <v>101.08374384236454</v>
          </cell>
          <cell r="W10">
            <v>0.21581523164711314</v>
          </cell>
          <cell r="Y10">
            <v>96.737925104515682</v>
          </cell>
          <cell r="Z10">
            <v>69</v>
          </cell>
          <cell r="AC10" t="str">
            <v/>
          </cell>
          <cell r="AD10">
            <v>100</v>
          </cell>
          <cell r="AE10">
            <v>100.62760842516889</v>
          </cell>
          <cell r="AF10">
            <v>101.29444027710365</v>
          </cell>
          <cell r="AG10">
            <v>100.68630958490347</v>
          </cell>
          <cell r="AH10">
            <v>99.208366931050151</v>
          </cell>
          <cell r="AI10">
            <v>94.420080215082208</v>
          </cell>
          <cell r="AJ10">
            <v>99.762693498452037</v>
          </cell>
          <cell r="AK10">
            <v>101.17985043927953</v>
          </cell>
          <cell r="AL10">
            <v>99.38163828674378</v>
          </cell>
          <cell r="AO10">
            <v>0.62760842516888715</v>
          </cell>
          <cell r="AP10">
            <v>0.66267286122638325</v>
          </cell>
          <cell r="AQ10">
            <v>-0.60035939834067165</v>
          </cell>
          <cell r="AR10">
            <v>-1.4678685314283371</v>
          </cell>
          <cell r="AS10">
            <v>-4.8264948452339809</v>
          </cell>
          <cell r="AT10">
            <v>5.6583443598011485</v>
          </cell>
          <cell r="AU10">
            <v>1.4205279459996518</v>
          </cell>
          <cell r="AV10">
            <v>-1.7772433391912301</v>
          </cell>
          <cell r="AX10">
            <v>4.3634925168191785E-2</v>
          </cell>
          <cell r="AY10">
            <v>63</v>
          </cell>
        </row>
        <row r="11">
          <cell r="A11" t="str">
            <v>Hamburg</v>
          </cell>
          <cell r="B11">
            <v>100</v>
          </cell>
          <cell r="C11">
            <v>102.1</v>
          </cell>
          <cell r="D11">
            <v>104</v>
          </cell>
          <cell r="E11">
            <v>104</v>
          </cell>
          <cell r="F11">
            <v>107.3</v>
          </cell>
          <cell r="G11">
            <v>101.9</v>
          </cell>
          <cell r="H11">
            <v>104.6</v>
          </cell>
          <cell r="I11">
            <v>109.4</v>
          </cell>
          <cell r="J11">
            <v>108.1</v>
          </cell>
          <cell r="M11">
            <v>2.0999999999999943</v>
          </cell>
          <cell r="N11">
            <v>1.8609206660137119</v>
          </cell>
          <cell r="O11">
            <v>0</v>
          </cell>
          <cell r="P11">
            <v>3.1730769230769056</v>
          </cell>
          <cell r="Q11">
            <v>-5.0326188257222668</v>
          </cell>
          <cell r="R11">
            <v>2.6496565260058844</v>
          </cell>
          <cell r="S11">
            <v>4.5889101338432141</v>
          </cell>
          <cell r="T11">
            <v>-1.1882998171846566</v>
          </cell>
          <cell r="V11">
            <v>100.74557315936626</v>
          </cell>
          <cell r="W11">
            <v>0.14867190743433412</v>
          </cell>
          <cell r="Y11">
            <v>96.414293143916296</v>
          </cell>
          <cell r="Z11">
            <v>76</v>
          </cell>
          <cell r="AC11" t="str">
            <v/>
          </cell>
          <cell r="AD11">
            <v>100</v>
          </cell>
          <cell r="AE11">
            <v>100.74807302118479</v>
          </cell>
          <cell r="AF11">
            <v>101.40644105223261</v>
          </cell>
          <cell r="AG11">
            <v>100.55691789813115</v>
          </cell>
          <cell r="AH11">
            <v>103.2790572708245</v>
          </cell>
          <cell r="AI11">
            <v>97.781848994794231</v>
          </cell>
          <cell r="AJ11">
            <v>100.1918325500078</v>
          </cell>
          <cell r="AK11">
            <v>103.68068530669557</v>
          </cell>
          <cell r="AL11">
            <v>100.93385600218815</v>
          </cell>
          <cell r="AO11">
            <v>0.74807302118480834</v>
          </cell>
          <cell r="AP11">
            <v>0.65347952700732037</v>
          </cell>
          <cell r="AQ11">
            <v>-0.83774082325193433</v>
          </cell>
          <cell r="AR11">
            <v>2.7070632529240868</v>
          </cell>
          <cell r="AS11">
            <v>-5.3226747235067791</v>
          </cell>
          <cell r="AT11">
            <v>2.4646532868711262</v>
          </cell>
          <cell r="AU11">
            <v>3.4821728157795775</v>
          </cell>
          <cell r="AV11">
            <v>-2.6493163084156777</v>
          </cell>
          <cell r="AX11">
            <v>-0.57258463375907809</v>
          </cell>
          <cell r="AY11">
            <v>86</v>
          </cell>
        </row>
        <row r="12">
          <cell r="A12" t="str">
            <v>Hessen</v>
          </cell>
          <cell r="B12">
            <v>100</v>
          </cell>
          <cell r="C12">
            <v>102.7</v>
          </cell>
          <cell r="D12">
            <v>105</v>
          </cell>
          <cell r="E12">
            <v>105.5</v>
          </cell>
          <cell r="F12">
            <v>107.1</v>
          </cell>
          <cell r="G12">
            <v>101.6</v>
          </cell>
          <cell r="H12">
            <v>106.3</v>
          </cell>
          <cell r="I12">
            <v>107</v>
          </cell>
          <cell r="J12">
            <v>108.2</v>
          </cell>
          <cell r="M12">
            <v>2.7000000000000171</v>
          </cell>
          <cell r="N12">
            <v>2.2395326192794442</v>
          </cell>
          <cell r="O12">
            <v>0.4761904761904816</v>
          </cell>
          <cell r="P12">
            <v>1.5165876777251128</v>
          </cell>
          <cell r="Q12">
            <v>-5.135387488328675</v>
          </cell>
          <cell r="R12">
            <v>4.6259842519685179</v>
          </cell>
          <cell r="S12">
            <v>0.65851364063969697</v>
          </cell>
          <cell r="T12">
            <v>1.1214953271028207</v>
          </cell>
          <cell r="V12">
            <v>101.02707749766576</v>
          </cell>
          <cell r="W12">
            <v>0.20457675245314988</v>
          </cell>
          <cell r="Y12">
            <v>96.683694974120385</v>
          </cell>
          <cell r="Z12">
            <v>71</v>
          </cell>
          <cell r="AC12" t="str">
            <v/>
          </cell>
          <cell r="AD12">
            <v>100</v>
          </cell>
          <cell r="AE12">
            <v>101.71206799415626</v>
          </cell>
          <cell r="AF12">
            <v>103.43026924441691</v>
          </cell>
          <cell r="AG12">
            <v>103.48447610139819</v>
          </cell>
          <cell r="AH12">
            <v>104.67901225913859</v>
          </cell>
          <cell r="AI12">
            <v>99.087388067649826</v>
          </cell>
          <cell r="AJ12">
            <v>103.61432933804464</v>
          </cell>
          <cell r="AK12">
            <v>103.48916239305461</v>
          </cell>
          <cell r="AL12">
            <v>103.62306385848358</v>
          </cell>
          <cell r="AO12">
            <v>1.7120679941562571</v>
          </cell>
          <cell r="AP12">
            <v>1.6892796343098269</v>
          </cell>
          <cell r="AQ12">
            <v>5.2409084281876517E-2</v>
          </cell>
          <cell r="AR12">
            <v>1.1543143500769588</v>
          </cell>
          <cell r="AS12">
            <v>-5.3416860465270588</v>
          </cell>
          <cell r="AT12">
            <v>4.5686351801948177</v>
          </cell>
          <cell r="AU12">
            <v>-0.12080080601754162</v>
          </cell>
          <cell r="AV12">
            <v>0.12938694480915558</v>
          </cell>
          <cell r="AX12">
            <v>-0.25314685756133315</v>
          </cell>
          <cell r="AY12">
            <v>79</v>
          </cell>
        </row>
        <row r="13">
          <cell r="A13" t="str">
            <v>Mecklenburg-Vorpommern</v>
          </cell>
          <cell r="B13">
            <v>100</v>
          </cell>
          <cell r="C13">
            <v>101.4</v>
          </cell>
          <cell r="D13">
            <v>105.8</v>
          </cell>
          <cell r="E13">
            <v>103.8</v>
          </cell>
          <cell r="F13">
            <v>108.4</v>
          </cell>
          <cell r="G13">
            <v>104.2</v>
          </cell>
          <cell r="H13">
            <v>106.2</v>
          </cell>
          <cell r="I13">
            <v>109.5</v>
          </cell>
          <cell r="J13">
            <v>113.1</v>
          </cell>
          <cell r="M13">
            <v>1.4000000000000057</v>
          </cell>
          <cell r="N13">
            <v>4.3392504930966425</v>
          </cell>
          <cell r="O13">
            <v>-1.8903591682419574</v>
          </cell>
          <cell r="P13">
            <v>4.4315992292871158</v>
          </cell>
          <cell r="Q13">
            <v>-3.8745387453874542</v>
          </cell>
          <cell r="R13">
            <v>1.9193857965451144</v>
          </cell>
          <cell r="S13">
            <v>3.1073446327683598</v>
          </cell>
          <cell r="T13">
            <v>3.2876712328767042</v>
          </cell>
          <cell r="V13">
            <v>104.33579335793357</v>
          </cell>
          <cell r="W13">
            <v>0.85249913543181322</v>
          </cell>
          <cell r="Y13">
            <v>99.850161657248563</v>
          </cell>
          <cell r="Z13">
            <v>45</v>
          </cell>
          <cell r="AC13" t="str">
            <v/>
          </cell>
          <cell r="AD13">
            <v>100</v>
          </cell>
          <cell r="AE13">
            <v>101.03756949960287</v>
          </cell>
          <cell r="AF13">
            <v>105.46241728226457</v>
          </cell>
          <cell r="AG13">
            <v>103.50092399403874</v>
          </cell>
          <cell r="AH13">
            <v>108.18776935937994</v>
          </cell>
          <cell r="AI13">
            <v>103.96045381680813</v>
          </cell>
          <cell r="AJ13">
            <v>105.85654109015064</v>
          </cell>
          <cell r="AK13">
            <v>108.55289331201344</v>
          </cell>
          <cell r="AL13">
            <v>111.49194312796209</v>
          </cell>
          <cell r="AO13">
            <v>1.0375694996028813</v>
          </cell>
          <cell r="AP13">
            <v>4.3794083770780929</v>
          </cell>
          <cell r="AQ13">
            <v>-1.8598979037015511</v>
          </cell>
          <cell r="AR13">
            <v>4.5283125835776445</v>
          </cell>
          <cell r="AS13">
            <v>-3.9073876535243528</v>
          </cell>
          <cell r="AT13">
            <v>1.8238543635868325</v>
          </cell>
          <cell r="AU13">
            <v>2.5471758231420978</v>
          </cell>
          <cell r="AV13">
            <v>2.7074817872435091</v>
          </cell>
          <cell r="AX13">
            <v>0.75493554384198092</v>
          </cell>
          <cell r="AY13">
            <v>47</v>
          </cell>
        </row>
        <row r="14">
          <cell r="A14" t="str">
            <v>Niedersachsen</v>
          </cell>
          <cell r="B14">
            <v>100</v>
          </cell>
          <cell r="C14">
            <v>106</v>
          </cell>
          <cell r="D14">
            <v>106.9</v>
          </cell>
          <cell r="E14">
            <v>108.2</v>
          </cell>
          <cell r="F14">
            <v>110.5</v>
          </cell>
          <cell r="G14">
            <v>105.8</v>
          </cell>
          <cell r="H14">
            <v>107.8</v>
          </cell>
          <cell r="I14">
            <v>108.4</v>
          </cell>
          <cell r="J14">
            <v>108.7</v>
          </cell>
          <cell r="M14">
            <v>6</v>
          </cell>
          <cell r="N14">
            <v>0.84905660377359027</v>
          </cell>
          <cell r="O14">
            <v>1.2160898035547234</v>
          </cell>
          <cell r="P14">
            <v>2.1256931608132987</v>
          </cell>
          <cell r="Q14">
            <v>-4.2533936651583844</v>
          </cell>
          <cell r="R14">
            <v>1.8903591682419574</v>
          </cell>
          <cell r="S14">
            <v>0.55658627087198909</v>
          </cell>
          <cell r="T14">
            <v>0.27675276752768241</v>
          </cell>
          <cell r="V14">
            <v>98.371040723981906</v>
          </cell>
          <cell r="W14">
            <v>-0.3279356492043064</v>
          </cell>
          <cell r="Y14">
            <v>94.141847227680032</v>
          </cell>
          <cell r="Z14">
            <v>90</v>
          </cell>
          <cell r="AC14" t="str">
            <v/>
          </cell>
          <cell r="AD14">
            <v>100</v>
          </cell>
          <cell r="AE14">
            <v>105.20581842374848</v>
          </cell>
          <cell r="AF14">
            <v>105.85817847862081</v>
          </cell>
          <cell r="AG14">
            <v>106.89822831361796</v>
          </cell>
          <cell r="AH14">
            <v>108.96008840727941</v>
          </cell>
          <cell r="AI14">
            <v>104.18863441157313</v>
          </cell>
          <cell r="AJ14">
            <v>105.9371218756316</v>
          </cell>
          <cell r="AK14">
            <v>105.62510997520918</v>
          </cell>
          <cell r="AL14">
            <v>105.0408382917643</v>
          </cell>
          <cell r="AO14">
            <v>5.2058184237484824</v>
          </cell>
          <cell r="AP14">
            <v>0.62007982509555859</v>
          </cell>
          <cell r="AQ14">
            <v>0.98249360601569435</v>
          </cell>
          <cell r="AR14">
            <v>1.9288066099770731</v>
          </cell>
          <cell r="AS14">
            <v>-4.3790841816052648</v>
          </cell>
          <cell r="AT14">
            <v>1.6781940505636044</v>
          </cell>
          <cell r="AU14">
            <v>-0.29452555902803113</v>
          </cell>
          <cell r="AV14">
            <v>-0.55315604744176028</v>
          </cell>
          <cell r="AX14">
            <v>-0.91163030078131158</v>
          </cell>
          <cell r="AY14">
            <v>91</v>
          </cell>
        </row>
        <row r="15">
          <cell r="A15" t="str">
            <v>Nordrhein-Westfalen</v>
          </cell>
          <cell r="B15">
            <v>100</v>
          </cell>
          <cell r="C15">
            <v>101.2</v>
          </cell>
          <cell r="D15">
            <v>103.7</v>
          </cell>
          <cell r="E15">
            <v>105</v>
          </cell>
          <cell r="F15">
            <v>105</v>
          </cell>
          <cell r="G15">
            <v>101.4</v>
          </cell>
          <cell r="H15">
            <v>104.2</v>
          </cell>
          <cell r="I15">
            <v>104.3</v>
          </cell>
          <cell r="J15">
            <v>103.3</v>
          </cell>
          <cell r="M15">
            <v>1.2000000000000028</v>
          </cell>
          <cell r="N15">
            <v>2.4703557312252968</v>
          </cell>
          <cell r="O15">
            <v>1.2536162005786053</v>
          </cell>
          <cell r="P15">
            <v>0</v>
          </cell>
          <cell r="Q15">
            <v>-3.4285714285714306</v>
          </cell>
          <cell r="R15">
            <v>2.761341222879679</v>
          </cell>
          <cell r="S15">
            <v>9.5969289827252169E-2</v>
          </cell>
          <cell r="T15">
            <v>-0.95877277085331514</v>
          </cell>
          <cell r="V15">
            <v>98.38095238095238</v>
          </cell>
          <cell r="W15">
            <v>-0.32592718108112706</v>
          </cell>
          <cell r="Y15">
            <v>94.151332760103188</v>
          </cell>
          <cell r="Z15">
            <v>89</v>
          </cell>
          <cell r="AC15" t="str">
            <v/>
          </cell>
          <cell r="AD15">
            <v>100</v>
          </cell>
          <cell r="AE15">
            <v>100.48681767636879</v>
          </cell>
          <cell r="AF15">
            <v>102.8355205149175</v>
          </cell>
          <cell r="AG15">
            <v>104.00081964286113</v>
          </cell>
          <cell r="AH15">
            <v>103.89936922865964</v>
          </cell>
          <cell r="AI15">
            <v>100.35679617225735</v>
          </cell>
          <cell r="AJ15">
            <v>103.1933470794519</v>
          </cell>
          <cell r="AK15">
            <v>102.68059573443891</v>
          </cell>
          <cell r="AL15">
            <v>100.95213184877302</v>
          </cell>
          <cell r="AO15">
            <v>0.48681767636877282</v>
          </cell>
          <cell r="AP15">
            <v>2.3373243305535141</v>
          </cell>
          <cell r="AQ15">
            <v>1.1331679191282689</v>
          </cell>
          <cell r="AR15">
            <v>-9.7547706402579593E-2</v>
          </cell>
          <cell r="AS15">
            <v>-3.4096194064526628</v>
          </cell>
          <cell r="AT15">
            <v>2.8264661840397451</v>
          </cell>
          <cell r="AU15">
            <v>-0.49688411077333683</v>
          </cell>
          <cell r="AV15">
            <v>-1.6833403364119448</v>
          </cell>
          <cell r="AX15">
            <v>-0.71682756536424108</v>
          </cell>
          <cell r="AY15">
            <v>88</v>
          </cell>
        </row>
        <row r="16">
          <cell r="A16" t="str">
            <v>Rheinland-Pfalz</v>
          </cell>
          <cell r="B16">
            <v>100</v>
          </cell>
          <cell r="C16">
            <v>101.1</v>
          </cell>
          <cell r="D16">
            <v>102.5</v>
          </cell>
          <cell r="E16">
            <v>102.7</v>
          </cell>
          <cell r="F16">
            <v>103.3</v>
          </cell>
          <cell r="G16">
            <v>99.2</v>
          </cell>
          <cell r="H16">
            <v>110.1</v>
          </cell>
          <cell r="I16">
            <v>110</v>
          </cell>
          <cell r="J16">
            <v>104.4</v>
          </cell>
          <cell r="M16">
            <v>1.0999999999999943</v>
          </cell>
          <cell r="N16">
            <v>1.3847675568743796</v>
          </cell>
          <cell r="O16">
            <v>0.19512195121950526</v>
          </cell>
          <cell r="P16">
            <v>0.58422590068158797</v>
          </cell>
          <cell r="Q16">
            <v>-3.9690222652468492</v>
          </cell>
          <cell r="R16">
            <v>10.987903225806448</v>
          </cell>
          <cell r="S16">
            <v>-9.0826521344226308E-2</v>
          </cell>
          <cell r="T16">
            <v>-5.0909090909090935</v>
          </cell>
          <cell r="V16">
            <v>101.0648596321394</v>
          </cell>
          <cell r="W16">
            <v>0.21207053860905489</v>
          </cell>
          <cell r="Y16">
            <v>96.719852769192755</v>
          </cell>
          <cell r="Z16">
            <v>70</v>
          </cell>
          <cell r="AC16" t="str">
            <v/>
          </cell>
          <cell r="AD16">
            <v>100</v>
          </cell>
          <cell r="AE16">
            <v>100.42183921920265</v>
          </cell>
          <cell r="AF16">
            <v>101.55152990144649</v>
          </cell>
          <cell r="AG16">
            <v>101.51521399662195</v>
          </cell>
          <cell r="AH16">
            <v>101.85585418816544</v>
          </cell>
          <cell r="AI16">
            <v>97.651509832403605</v>
          </cell>
          <cell r="AJ16">
            <v>108.21545303637112</v>
          </cell>
          <cell r="AK16">
            <v>107.32214323391776</v>
          </cell>
          <cell r="AL16">
            <v>101.02951811132473</v>
          </cell>
          <cell r="AO16">
            <v>0.42183921920265277</v>
          </cell>
          <cell r="AP16">
            <v>1.1249452221024683</v>
          </cell>
          <cell r="AQ16">
            <v>-3.5761061265915828E-2</v>
          </cell>
          <cell r="AR16">
            <v>0.3355558030492034</v>
          </cell>
          <cell r="AS16">
            <v>-4.1277395288393137</v>
          </cell>
          <cell r="AT16">
            <v>10.818002939327911</v>
          </cell>
          <cell r="AU16">
            <v>-0.82549190285523366</v>
          </cell>
          <cell r="AV16">
            <v>-5.8633054959382491</v>
          </cell>
          <cell r="AX16">
            <v>-0.20343995183242214</v>
          </cell>
          <cell r="AY16">
            <v>73</v>
          </cell>
        </row>
        <row r="17">
          <cell r="A17" t="str">
            <v>Saarland</v>
          </cell>
          <cell r="B17">
            <v>100</v>
          </cell>
          <cell r="C17">
            <v>99.5</v>
          </cell>
          <cell r="D17">
            <v>101.4</v>
          </cell>
          <cell r="E17">
            <v>100.8</v>
          </cell>
          <cell r="F17">
            <v>98.8</v>
          </cell>
          <cell r="G17">
            <v>93.6</v>
          </cell>
          <cell r="H17">
            <v>96.6</v>
          </cell>
          <cell r="I17">
            <v>96.9</v>
          </cell>
          <cell r="J17">
            <v>96.5</v>
          </cell>
          <cell r="M17">
            <v>-0.5</v>
          </cell>
          <cell r="N17">
            <v>1.909547738693476</v>
          </cell>
          <cell r="O17">
            <v>-0.59171597633135775</v>
          </cell>
          <cell r="P17">
            <v>-1.9841269841269877</v>
          </cell>
          <cell r="Q17">
            <v>-5.2631578947368496</v>
          </cell>
          <cell r="R17">
            <v>3.2051282051282186</v>
          </cell>
          <cell r="S17">
            <v>0.31055900621119292</v>
          </cell>
          <cell r="T17">
            <v>-0.41279669762643323</v>
          </cell>
          <cell r="V17">
            <v>97.672064777327932</v>
          </cell>
          <cell r="W17">
            <v>-0.46998403057514793</v>
          </cell>
          <cell r="Y17">
            <v>93.472921837631986</v>
          </cell>
          <cell r="Z17">
            <v>91</v>
          </cell>
          <cell r="AC17" t="str">
            <v/>
          </cell>
          <cell r="AD17">
            <v>100</v>
          </cell>
          <cell r="AE17">
            <v>99.119432202624168</v>
          </cell>
          <cell r="AF17">
            <v>101.08421369874024</v>
          </cell>
          <cell r="AG17">
            <v>100.79695268806368</v>
          </cell>
          <cell r="AH17">
            <v>99.161743703853546</v>
          </cell>
          <cell r="AI17">
            <v>94.253482708231857</v>
          </cell>
          <cell r="AJ17">
            <v>97.499020515272022</v>
          </cell>
          <cell r="AK17">
            <v>97.371984081173864</v>
          </cell>
          <cell r="AL17">
            <v>96.381504519193996</v>
          </cell>
          <cell r="AO17">
            <v>-0.88056779737583213</v>
          </cell>
          <cell r="AP17">
            <v>1.9822364318023773</v>
          </cell>
          <cell r="AQ17">
            <v>-0.28417989334386107</v>
          </cell>
          <cell r="AR17">
            <v>-1.6222801787179151</v>
          </cell>
          <cell r="AS17">
            <v>-4.9497526085061594</v>
          </cell>
          <cell r="AT17">
            <v>3.4434141994380809</v>
          </cell>
          <cell r="AU17">
            <v>-0.1302950875063118</v>
          </cell>
          <cell r="AV17">
            <v>-1.0172120567597318</v>
          </cell>
          <cell r="AX17">
            <v>-0.70842799396828582</v>
          </cell>
          <cell r="AY17">
            <v>87</v>
          </cell>
        </row>
        <row r="18">
          <cell r="A18" t="str">
            <v>Sachsen</v>
          </cell>
          <cell r="B18">
            <v>100</v>
          </cell>
          <cell r="C18">
            <v>101.8</v>
          </cell>
          <cell r="D18">
            <v>104.1</v>
          </cell>
          <cell r="E18">
            <v>104.8</v>
          </cell>
          <cell r="F18">
            <v>106.4</v>
          </cell>
          <cell r="G18">
            <v>102.3</v>
          </cell>
          <cell r="H18">
            <v>105</v>
          </cell>
          <cell r="I18">
            <v>106.9</v>
          </cell>
          <cell r="J18">
            <v>106.5</v>
          </cell>
          <cell r="M18">
            <v>1.7999999999999972</v>
          </cell>
          <cell r="N18">
            <v>2.259332023575638</v>
          </cell>
          <cell r="O18">
            <v>0.67243035542747975</v>
          </cell>
          <cell r="P18">
            <v>1.5267175572519136</v>
          </cell>
          <cell r="Q18">
            <v>-3.8533834586466185</v>
          </cell>
          <cell r="R18">
            <v>2.6392961876832857</v>
          </cell>
          <cell r="S18">
            <v>1.8095238095238102</v>
          </cell>
          <cell r="T18">
            <v>-0.37418147801685109</v>
          </cell>
          <cell r="V18">
            <v>100.093984962406</v>
          </cell>
          <cell r="W18">
            <v>1.8789929924949433E-2</v>
          </cell>
          <cell r="Y18">
            <v>95.79071819704032</v>
          </cell>
          <cell r="Z18">
            <v>80</v>
          </cell>
          <cell r="AC18" t="str">
            <v/>
          </cell>
          <cell r="AD18">
            <v>100</v>
          </cell>
          <cell r="AE18">
            <v>101.46966911809723</v>
          </cell>
          <cell r="AF18">
            <v>103.80745746101357</v>
          </cell>
          <cell r="AG18">
            <v>104.55467383071503</v>
          </cell>
          <cell r="AH18">
            <v>106.27257985354458</v>
          </cell>
          <cell r="AI18">
            <v>102.44145200100382</v>
          </cell>
          <cell r="AJ18">
            <v>105.52137423240173</v>
          </cell>
          <cell r="AK18">
            <v>107.04465209197507</v>
          </cell>
          <cell r="AL18">
            <v>106.03807906923267</v>
          </cell>
          <cell r="AO18">
            <v>1.4696691180972294</v>
          </cell>
          <cell r="AP18">
            <v>2.3039282213441084</v>
          </cell>
          <cell r="AQ18">
            <v>0.71980991344682366</v>
          </cell>
          <cell r="AR18">
            <v>1.6430695634047225</v>
          </cell>
          <cell r="AS18">
            <v>-3.6050012692083726</v>
          </cell>
          <cell r="AT18">
            <v>3.0065195008830159</v>
          </cell>
          <cell r="AU18">
            <v>1.4435728028128665</v>
          </cell>
          <cell r="AV18">
            <v>-0.94033004271668119</v>
          </cell>
          <cell r="AX18">
            <v>-5.5210638078065699E-2</v>
          </cell>
          <cell r="AY18">
            <v>66</v>
          </cell>
        </row>
        <row r="19">
          <cell r="A19" t="str">
            <v>Sachsen-Anhalt</v>
          </cell>
          <cell r="B19">
            <v>100</v>
          </cell>
          <cell r="C19">
            <v>101.5</v>
          </cell>
          <cell r="D19">
            <v>102.6</v>
          </cell>
          <cell r="E19">
            <v>102.3</v>
          </cell>
          <cell r="F19">
            <v>104</v>
          </cell>
          <cell r="G19">
            <v>101.4</v>
          </cell>
          <cell r="H19">
            <v>103</v>
          </cell>
          <cell r="I19">
            <v>104.8</v>
          </cell>
          <cell r="J19">
            <v>103.4</v>
          </cell>
          <cell r="M19">
            <v>1.4999999999999858</v>
          </cell>
          <cell r="N19">
            <v>1.0837438423645409</v>
          </cell>
          <cell r="O19">
            <v>-0.29239766081870755</v>
          </cell>
          <cell r="P19">
            <v>1.6617790811339148</v>
          </cell>
          <cell r="Q19">
            <v>-2.4999999999999858</v>
          </cell>
          <cell r="R19">
            <v>1.5779092702169493</v>
          </cell>
          <cell r="S19">
            <v>1.7475728155339709</v>
          </cell>
          <cell r="T19">
            <v>-1.3358778625954102</v>
          </cell>
          <cell r="V19">
            <v>99.42307692307692</v>
          </cell>
          <cell r="W19">
            <v>-0.11565181302408689</v>
          </cell>
          <cell r="Y19">
            <v>95.148654011508711</v>
          </cell>
          <cell r="Z19">
            <v>83</v>
          </cell>
          <cell r="AC19" t="str">
            <v/>
          </cell>
          <cell r="AD19">
            <v>100</v>
          </cell>
          <cell r="AE19">
            <v>101.48414678227654</v>
          </cell>
          <cell r="AF19">
            <v>103.099271192598</v>
          </cell>
          <cell r="AG19">
            <v>103.44548519436208</v>
          </cell>
          <cell r="AH19">
            <v>105.84092116917626</v>
          </cell>
          <cell r="AI19">
            <v>103.84631080475744</v>
          </cell>
          <cell r="AJ19">
            <v>106.10424971378916</v>
          </cell>
          <cell r="AK19">
            <v>107.81078353497556</v>
          </cell>
          <cell r="AL19">
            <v>106.09824779944495</v>
          </cell>
          <cell r="AO19">
            <v>1.4841467822765253</v>
          </cell>
          <cell r="AP19">
            <v>1.5915041526501028</v>
          </cell>
          <cell r="AQ19">
            <v>0.33580644922051306</v>
          </cell>
          <cell r="AR19">
            <v>2.3156505770294729</v>
          </cell>
          <cell r="AS19">
            <v>-1.884536096611086</v>
          </cell>
          <cell r="AT19">
            <v>2.1743082556653377</v>
          </cell>
          <cell r="AU19">
            <v>1.608355768774274</v>
          </cell>
          <cell r="AV19">
            <v>-1.5884642327778238</v>
          </cell>
          <cell r="AX19">
            <v>6.0726123053385095E-2</v>
          </cell>
          <cell r="AY19">
            <v>62</v>
          </cell>
        </row>
        <row r="20">
          <cell r="A20" t="str">
            <v>Schleswig-Holstein</v>
          </cell>
          <cell r="B20">
            <v>100</v>
          </cell>
          <cell r="C20">
            <v>102.3</v>
          </cell>
          <cell r="D20">
            <v>105.2</v>
          </cell>
          <cell r="E20">
            <v>105.7</v>
          </cell>
          <cell r="F20">
            <v>108.3</v>
          </cell>
          <cell r="G20">
            <v>106.2</v>
          </cell>
          <cell r="H20">
            <v>106.2</v>
          </cell>
          <cell r="I20">
            <v>108.1</v>
          </cell>
          <cell r="J20">
            <v>106.9</v>
          </cell>
          <cell r="M20">
            <v>2.2999999999999972</v>
          </cell>
          <cell r="N20">
            <v>2.8347996089931513</v>
          </cell>
          <cell r="O20">
            <v>0.47528517110266932</v>
          </cell>
          <cell r="P20">
            <v>2.4597918637653748</v>
          </cell>
          <cell r="Q20">
            <v>-1.9390581717451454</v>
          </cell>
          <cell r="R20">
            <v>0</v>
          </cell>
          <cell r="S20">
            <v>1.7890772128060064</v>
          </cell>
          <cell r="T20">
            <v>-1.1100832562442093</v>
          </cell>
          <cell r="V20">
            <v>98.707294552169913</v>
          </cell>
          <cell r="W20">
            <v>-0.25988842330049522</v>
          </cell>
          <cell r="Y20">
            <v>94.463644743392194</v>
          </cell>
          <cell r="Z20">
            <v>87</v>
          </cell>
          <cell r="AC20" t="str">
            <v/>
          </cell>
          <cell r="AD20">
            <v>100</v>
          </cell>
          <cell r="AE20">
            <v>101.39009800266869</v>
          </cell>
          <cell r="AF20">
            <v>103.70285563798787</v>
          </cell>
          <cell r="AG20">
            <v>103.92924269079623</v>
          </cell>
          <cell r="AH20">
            <v>106.22977408766172</v>
          </cell>
          <cell r="AI20">
            <v>103.91588158207017</v>
          </cell>
          <cell r="AJ20">
            <v>103.59128252252748</v>
          </cell>
          <cell r="AK20">
            <v>104.68365082174806</v>
          </cell>
          <cell r="AL20">
            <v>102.75761958181845</v>
          </cell>
          <cell r="AO20">
            <v>1.3900980026686938</v>
          </cell>
          <cell r="AP20">
            <v>2.2810488212155633</v>
          </cell>
          <cell r="AQ20">
            <v>0.2183035861603031</v>
          </cell>
          <cell r="AR20">
            <v>2.2135554318527113</v>
          </cell>
          <cell r="AS20">
            <v>-2.1781958264187864</v>
          </cell>
          <cell r="AT20">
            <v>-0.31236713253144899</v>
          </cell>
          <cell r="AU20">
            <v>1.0544982865551731</v>
          </cell>
          <cell r="AV20">
            <v>-1.8398586835772477</v>
          </cell>
          <cell r="AX20">
            <v>-0.82734403947043234</v>
          </cell>
          <cell r="AY20">
            <v>89</v>
          </cell>
        </row>
        <row r="21">
          <cell r="A21" t="str">
            <v>Thüringen</v>
          </cell>
          <cell r="B21">
            <v>100</v>
          </cell>
          <cell r="C21">
            <v>101.2</v>
          </cell>
          <cell r="D21">
            <v>103.3</v>
          </cell>
          <cell r="E21">
            <v>103</v>
          </cell>
          <cell r="F21">
            <v>103</v>
          </cell>
          <cell r="G21">
            <v>99.5</v>
          </cell>
          <cell r="H21">
            <v>102</v>
          </cell>
          <cell r="I21">
            <v>103.8</v>
          </cell>
          <cell r="J21">
            <v>103.8</v>
          </cell>
          <cell r="M21">
            <v>1.2000000000000028</v>
          </cell>
          <cell r="N21">
            <v>2.0750988142292499</v>
          </cell>
          <cell r="O21">
            <v>-0.2904162633107461</v>
          </cell>
          <cell r="P21">
            <v>0</v>
          </cell>
          <cell r="Q21">
            <v>-3.3980582524271767</v>
          </cell>
          <cell r="R21">
            <v>2.5125628140703498</v>
          </cell>
          <cell r="S21">
            <v>1.7647058823529278</v>
          </cell>
          <cell r="T21">
            <v>0</v>
          </cell>
          <cell r="V21">
            <v>100.77669902912621</v>
          </cell>
          <cell r="W21">
            <v>0.15485943361579757</v>
          </cell>
          <cell r="Y21">
            <v>96.444080842147457</v>
          </cell>
          <cell r="Z21">
            <v>74</v>
          </cell>
          <cell r="AC21" t="str">
            <v/>
          </cell>
          <cell r="AD21">
            <v>100</v>
          </cell>
          <cell r="AE21">
            <v>101.16820594798632</v>
          </cell>
          <cell r="AF21">
            <v>103.73531677704706</v>
          </cell>
          <cell r="AG21">
            <v>103.79486116673964</v>
          </cell>
          <cell r="AH21">
            <v>104.22785348835033</v>
          </cell>
          <cell r="AI21">
            <v>101.22818916593395</v>
          </cell>
          <cell r="AJ21">
            <v>104.37327090870397</v>
          </cell>
          <cell r="AK21">
            <v>106.0491486689394</v>
          </cell>
          <cell r="AL21">
            <v>105.71321996243981</v>
          </cell>
          <cell r="AO21">
            <v>1.1682059479863227</v>
          </cell>
          <cell r="AP21">
            <v>2.5374679772225903</v>
          </cell>
          <cell r="AQ21">
            <v>5.7400306416894864E-2</v>
          </cell>
          <cell r="AR21">
            <v>0.41716161738982294</v>
          </cell>
          <cell r="AS21">
            <v>-2.8779872385567842</v>
          </cell>
          <cell r="AT21">
            <v>3.1069228528968154</v>
          </cell>
          <cell r="AU21">
            <v>1.605657986613565</v>
          </cell>
          <cell r="AV21">
            <v>-0.31676699975054134</v>
          </cell>
          <cell r="AX21">
            <v>0.35439033553666377</v>
          </cell>
          <cell r="AY21">
            <v>55</v>
          </cell>
        </row>
        <row r="22">
          <cell r="Z22" t="str">
            <v/>
          </cell>
          <cell r="AC22" t="str">
            <v/>
          </cell>
          <cell r="AY22" t="str">
            <v/>
          </cell>
        </row>
        <row r="23">
          <cell r="A23" t="str">
            <v>Région de Bruxelles-Capitale/Brussels Hoofdstedelijk Gewest</v>
          </cell>
          <cell r="B23">
            <v>100</v>
          </cell>
          <cell r="C23">
            <v>99.5</v>
          </cell>
          <cell r="D23">
            <v>100.6</v>
          </cell>
          <cell r="E23">
            <v>101.7</v>
          </cell>
          <cell r="F23">
            <v>104.3</v>
          </cell>
          <cell r="G23">
            <v>99.5</v>
          </cell>
          <cell r="H23">
            <v>104.1</v>
          </cell>
          <cell r="I23">
            <v>105.6</v>
          </cell>
          <cell r="J23">
            <v>106.2</v>
          </cell>
          <cell r="M23">
            <v>-0.5</v>
          </cell>
          <cell r="N23">
            <v>1.1055276381909351</v>
          </cell>
          <cell r="O23">
            <v>1.0934393638171116</v>
          </cell>
          <cell r="P23">
            <v>2.5565388397246664</v>
          </cell>
          <cell r="Q23">
            <v>-4.6021093000958757</v>
          </cell>
          <cell r="R23">
            <v>4.6231155778894362</v>
          </cell>
          <cell r="S23">
            <v>1.4409221902017322</v>
          </cell>
          <cell r="T23">
            <v>0.56818181818184144</v>
          </cell>
          <cell r="V23">
            <v>101.82166826462129</v>
          </cell>
          <cell r="W23">
            <v>0.36170752452098043</v>
          </cell>
          <cell r="Y23">
            <v>97.444124487122536</v>
          </cell>
          <cell r="Z23">
            <v>64</v>
          </cell>
          <cell r="AC23" t="str">
            <v/>
          </cell>
          <cell r="AD23">
            <v>100</v>
          </cell>
          <cell r="AE23">
            <v>98.880684753445436</v>
          </cell>
          <cell r="AF23">
            <v>99.795889476661003</v>
          </cell>
          <cell r="AG23">
            <v>100.21194913993953</v>
          </cell>
          <cell r="AH23">
            <v>102.01953613869914</v>
          </cell>
          <cell r="AI23">
            <v>96.885875821529183</v>
          </cell>
          <cell r="AJ23">
            <v>101.14701301028929</v>
          </cell>
          <cell r="AK23">
            <v>101.49401411855719</v>
          </cell>
          <cell r="AL23">
            <v>100.62247096394924</v>
          </cell>
          <cell r="AO23">
            <v>-1.1193152465545637</v>
          </cell>
          <cell r="AP23">
            <v>0.92556471013280373</v>
          </cell>
          <cell r="AQ23">
            <v>0.41691062173039484</v>
          </cell>
          <cell r="AR23">
            <v>1.803763936609414</v>
          </cell>
          <cell r="AS23">
            <v>-5.0320365211135254</v>
          </cell>
          <cell r="AT23">
            <v>4.3980994676762037</v>
          </cell>
          <cell r="AU23">
            <v>0.34306609551842371</v>
          </cell>
          <cell r="AV23">
            <v>-0.85871384847374088</v>
          </cell>
          <cell r="AX23">
            <v>-0.34412461859399457</v>
          </cell>
          <cell r="AY23">
            <v>81</v>
          </cell>
        </row>
        <row r="24">
          <cell r="A24" t="str">
            <v>Vlaams Gewest</v>
          </cell>
          <cell r="B24">
            <v>100</v>
          </cell>
          <cell r="C24">
            <v>101.8</v>
          </cell>
          <cell r="D24">
            <v>103.5</v>
          </cell>
          <cell r="E24">
            <v>105.1</v>
          </cell>
          <cell r="F24">
            <v>107.2</v>
          </cell>
          <cell r="G24">
            <v>102.1</v>
          </cell>
          <cell r="H24">
            <v>110</v>
          </cell>
          <cell r="I24">
            <v>115.8</v>
          </cell>
          <cell r="J24">
            <v>117.4</v>
          </cell>
          <cell r="M24">
            <v>1.7999999999999972</v>
          </cell>
          <cell r="N24">
            <v>1.6699410609037386</v>
          </cell>
          <cell r="O24">
            <v>1.5458937198067559</v>
          </cell>
          <cell r="P24">
            <v>1.9980970504281714</v>
          </cell>
          <cell r="Q24">
            <v>-4.7574626865671661</v>
          </cell>
          <cell r="R24">
            <v>7.7375122428991148</v>
          </cell>
          <cell r="S24">
            <v>5.2727272727272805</v>
          </cell>
          <cell r="T24">
            <v>1.3816925734024181</v>
          </cell>
          <cell r="V24">
            <v>109.51492537313432</v>
          </cell>
          <cell r="W24">
            <v>1.834435969863236</v>
          </cell>
          <cell r="Y24">
            <v>104.80663107506321</v>
          </cell>
          <cell r="Z24">
            <v>15</v>
          </cell>
          <cell r="AC24" t="str">
            <v/>
          </cell>
          <cell r="AD24">
            <v>100</v>
          </cell>
          <cell r="AE24">
            <v>101.23068988245126</v>
          </cell>
          <cell r="AF24">
            <v>102.38947649172576</v>
          </cell>
          <cell r="AG24">
            <v>103.41686098395647</v>
          </cell>
          <cell r="AH24">
            <v>104.84723503731699</v>
          </cell>
          <cell r="AI24">
            <v>99.345000060133373</v>
          </cell>
          <cell r="AJ24">
            <v>106.46540366995799</v>
          </cell>
          <cell r="AK24">
            <v>111.05603782559156</v>
          </cell>
          <cell r="AL24">
            <v>111.52332313292092</v>
          </cell>
          <cell r="AO24">
            <v>1.2306898824512587</v>
          </cell>
          <cell r="AP24">
            <v>1.144698915536452</v>
          </cell>
          <cell r="AQ24">
            <v>1.0034082870945582</v>
          </cell>
          <cell r="AR24">
            <v>1.3831149386582382</v>
          </cell>
          <cell r="AS24">
            <v>-5.2478589208625976</v>
          </cell>
          <cell r="AT24">
            <v>7.1673497463532669</v>
          </cell>
          <cell r="AU24">
            <v>4.3118553045311359</v>
          </cell>
          <cell r="AV24">
            <v>0.42076533296028629</v>
          </cell>
          <cell r="AX24">
            <v>1.5552033167298021</v>
          </cell>
          <cell r="AY24">
            <v>30</v>
          </cell>
        </row>
        <row r="25">
          <cell r="A25" t="str">
            <v>Région wallonne</v>
          </cell>
          <cell r="B25">
            <v>100</v>
          </cell>
          <cell r="C25">
            <v>101.5</v>
          </cell>
          <cell r="D25">
            <v>103.3</v>
          </cell>
          <cell r="E25">
            <v>106.4</v>
          </cell>
          <cell r="F25">
            <v>109.1</v>
          </cell>
          <cell r="G25">
            <v>104.5</v>
          </cell>
          <cell r="H25">
            <v>108.2</v>
          </cell>
          <cell r="I25">
            <v>112.4</v>
          </cell>
          <cell r="J25">
            <v>113.9</v>
          </cell>
          <cell r="M25">
            <v>1.4999999999999858</v>
          </cell>
          <cell r="N25">
            <v>1.7733990147783345</v>
          </cell>
          <cell r="O25">
            <v>3.0009680542110431</v>
          </cell>
          <cell r="P25">
            <v>2.537593984962399</v>
          </cell>
          <cell r="Q25">
            <v>-4.2163153070577408</v>
          </cell>
          <cell r="R25">
            <v>3.5406698564593313</v>
          </cell>
          <cell r="S25">
            <v>3.8817005545286491</v>
          </cell>
          <cell r="T25">
            <v>1.334519572953738</v>
          </cell>
          <cell r="V25">
            <v>104.39963336388635</v>
          </cell>
          <cell r="W25">
            <v>0.86483785203756725</v>
          </cell>
          <cell r="Y25">
            <v>99.9112570369781</v>
          </cell>
          <cell r="Z25">
            <v>43</v>
          </cell>
          <cell r="AC25" t="str">
            <v/>
          </cell>
          <cell r="AD25">
            <v>100</v>
          </cell>
          <cell r="AE25">
            <v>101.13206260508494</v>
          </cell>
          <cell r="AF25">
            <v>102.69672850082917</v>
          </cell>
          <cell r="AG25">
            <v>105.52456140350877</v>
          </cell>
          <cell r="AH25">
            <v>107.81244290862092</v>
          </cell>
          <cell r="AI25">
            <v>102.98670660873792</v>
          </cell>
          <cell r="AJ25">
            <v>106.35547251418348</v>
          </cell>
          <cell r="AK25">
            <v>109.91864210209707</v>
          </cell>
          <cell r="AL25">
            <v>110.86401421878921</v>
          </cell>
          <cell r="AO25">
            <v>1.1320626050849398</v>
          </cell>
          <cell r="AP25">
            <v>1.5471511758384366</v>
          </cell>
          <cell r="AQ25">
            <v>2.7535764225018937</v>
          </cell>
          <cell r="AR25">
            <v>2.168103306645051</v>
          </cell>
          <cell r="AS25">
            <v>-4.4760476339203024</v>
          </cell>
          <cell r="AT25">
            <v>3.2710686809745368</v>
          </cell>
          <cell r="AU25">
            <v>3.3502456466811452</v>
          </cell>
          <cell r="AV25">
            <v>0.86006531613995207</v>
          </cell>
          <cell r="AX25">
            <v>0.7002220566179318</v>
          </cell>
          <cell r="AY25">
            <v>48</v>
          </cell>
        </row>
        <row r="26">
          <cell r="A26" t="str">
            <v>Severna i Yugoiztochna Bulgaria</v>
          </cell>
          <cell r="B26">
            <v>100</v>
          </cell>
          <cell r="C26">
            <v>104</v>
          </cell>
          <cell r="D26">
            <v>106.5</v>
          </cell>
          <cell r="E26">
            <v>109.8</v>
          </cell>
          <cell r="F26">
            <v>108.3</v>
          </cell>
          <cell r="G26">
            <v>102.1</v>
          </cell>
          <cell r="H26">
            <v>108.8</v>
          </cell>
          <cell r="I26">
            <v>110</v>
          </cell>
          <cell r="J26">
            <v>111.3</v>
          </cell>
          <cell r="M26">
            <v>4</v>
          </cell>
          <cell r="N26">
            <v>2.4038461538461462</v>
          </cell>
          <cell r="O26">
            <v>3.0985915492957758</v>
          </cell>
          <cell r="P26">
            <v>-1.3661202185792405</v>
          </cell>
          <cell r="Q26">
            <v>-5.7248384118190216</v>
          </cell>
          <cell r="R26">
            <v>6.5621939275220456</v>
          </cell>
          <cell r="S26">
            <v>1.1029411764705799</v>
          </cell>
          <cell r="T26">
            <v>1.1818181818181728</v>
          </cell>
          <cell r="V26">
            <v>102.77008310249307</v>
          </cell>
          <cell r="W26">
            <v>0.5479780226079356</v>
          </cell>
          <cell r="Y26">
            <v>98.351764826375586</v>
          </cell>
          <cell r="Z26">
            <v>54</v>
          </cell>
          <cell r="AC26" t="str">
            <v/>
          </cell>
          <cell r="AD26">
            <v>100</v>
          </cell>
          <cell r="AE26">
            <v>105.824444528559</v>
          </cell>
          <cell r="AF26">
            <v>110.31476612910396</v>
          </cell>
          <cell r="AG26">
            <v>115.86246278526265</v>
          </cell>
          <cell r="AH26">
            <v>116.48457175217055</v>
          </cell>
          <cell r="AI26">
            <v>111.31243959581842</v>
          </cell>
          <cell r="AJ26">
            <v>119.72741516991208</v>
          </cell>
          <cell r="AK26">
            <v>122.262182671696</v>
          </cell>
          <cell r="AL26">
            <v>124.4317130051729</v>
          </cell>
          <cell r="AO26">
            <v>5.8244445285589848</v>
          </cell>
          <cell r="AP26">
            <v>4.2431799387646691</v>
          </cell>
          <cell r="AQ26">
            <v>5.0289701468125116</v>
          </cell>
          <cell r="AR26">
            <v>0.536937461842939</v>
          </cell>
          <cell r="AS26">
            <v>-4.4401864371843374</v>
          </cell>
          <cell r="AT26">
            <v>7.5597800251695872</v>
          </cell>
          <cell r="AU26">
            <v>2.1171153642519442</v>
          </cell>
          <cell r="AV26">
            <v>1.774490104845114</v>
          </cell>
          <cell r="AX26">
            <v>1.6636430123371042</v>
          </cell>
          <cell r="AY26">
            <v>28</v>
          </cell>
        </row>
        <row r="27">
          <cell r="A27" t="str">
            <v>Yugozapadna i Yuzhna tsentralna Bulgaria</v>
          </cell>
          <cell r="B27">
            <v>100</v>
          </cell>
          <cell r="C27">
            <v>102.4</v>
          </cell>
          <cell r="D27">
            <v>105.5</v>
          </cell>
          <cell r="E27">
            <v>107.8</v>
          </cell>
          <cell r="F27">
            <v>115.2</v>
          </cell>
          <cell r="G27">
            <v>113.1</v>
          </cell>
          <cell r="H27">
            <v>122.6</v>
          </cell>
          <cell r="I27">
            <v>129.6</v>
          </cell>
          <cell r="J27">
            <v>132.6</v>
          </cell>
          <cell r="M27">
            <v>2.4000000000000057</v>
          </cell>
          <cell r="N27">
            <v>3.02734375</v>
          </cell>
          <cell r="O27">
            <v>2.1800947867298532</v>
          </cell>
          <cell r="P27">
            <v>6.8645640074211514</v>
          </cell>
          <cell r="Q27">
            <v>-1.8229166666666714</v>
          </cell>
          <cell r="R27">
            <v>8.3996463306808238</v>
          </cell>
          <cell r="S27">
            <v>5.7096247960848387</v>
          </cell>
          <cell r="T27">
            <v>2.3148148148148096</v>
          </cell>
          <cell r="V27">
            <v>115.10416666666666</v>
          </cell>
          <cell r="W27">
            <v>2.8532949334828572</v>
          </cell>
          <cell r="Y27">
            <v>110.15557824591573</v>
          </cell>
          <cell r="Z27">
            <v>6</v>
          </cell>
          <cell r="AC27" t="str">
            <v/>
          </cell>
          <cell r="AD27">
            <v>100</v>
          </cell>
          <cell r="AE27">
            <v>103.28321024837631</v>
          </cell>
          <cell r="AF27">
            <v>107.34292774667601</v>
          </cell>
          <cell r="AG27">
            <v>110.67249730798426</v>
          </cell>
          <cell r="AH27">
            <v>119.3717564052311</v>
          </cell>
          <cell r="AI27">
            <v>117.97871613441308</v>
          </cell>
          <cell r="AJ27">
            <v>128.41326413610523</v>
          </cell>
          <cell r="AK27">
            <v>136.18092071980919</v>
          </cell>
          <cell r="AL27">
            <v>139.34122908190767</v>
          </cell>
          <cell r="AO27">
            <v>3.2832102483763066</v>
          </cell>
          <cell r="AP27">
            <v>3.9306654862265162</v>
          </cell>
          <cell r="AQ27">
            <v>3.1018061750336017</v>
          </cell>
          <cell r="AR27">
            <v>7.8603621575811644</v>
          </cell>
          <cell r="AS27">
            <v>-1.1669764379515897</v>
          </cell>
          <cell r="AT27">
            <v>8.8444325752825392</v>
          </cell>
          <cell r="AU27">
            <v>6.0489519022513463</v>
          </cell>
          <cell r="AV27">
            <v>2.3206689640473002</v>
          </cell>
          <cell r="AX27">
            <v>3.9428243214383514</v>
          </cell>
          <cell r="AY27">
            <v>5</v>
          </cell>
        </row>
        <row r="28">
          <cell r="A28" t="str">
            <v>Česko</v>
          </cell>
          <cell r="B28">
            <v>100</v>
          </cell>
          <cell r="C28">
            <v>102.6</v>
          </cell>
          <cell r="D28">
            <v>107.9</v>
          </cell>
          <cell r="E28">
            <v>110.9</v>
          </cell>
          <cell r="F28">
            <v>114.9</v>
          </cell>
          <cell r="G28">
            <v>108.8</v>
          </cell>
          <cell r="H28">
            <v>113.2</v>
          </cell>
          <cell r="I28">
            <v>116.4</v>
          </cell>
          <cell r="J28">
            <v>116.3</v>
          </cell>
          <cell r="M28">
            <v>2.6000000000000085</v>
          </cell>
          <cell r="N28">
            <v>5.1656920077972899</v>
          </cell>
          <cell r="O28">
            <v>2.7803521779425466</v>
          </cell>
          <cell r="P28">
            <v>3.6068530207393934</v>
          </cell>
          <cell r="Q28">
            <v>-5.3089643167972298</v>
          </cell>
          <cell r="R28">
            <v>4.044117647058826</v>
          </cell>
          <cell r="S28">
            <v>2.8268551236749033</v>
          </cell>
          <cell r="T28">
            <v>-8.5910652920972552E-2</v>
          </cell>
          <cell r="V28">
            <v>101.21845082680592</v>
          </cell>
          <cell r="W28">
            <v>0.24251107695778273</v>
          </cell>
          <cell r="Y28">
            <v>96.866840731070511</v>
          </cell>
          <cell r="Z28">
            <v>68</v>
          </cell>
          <cell r="AC28" t="str">
            <v/>
          </cell>
          <cell r="AD28">
            <v>100</v>
          </cell>
          <cell r="AE28">
            <v>102.54027661130698</v>
          </cell>
          <cell r="AF28">
            <v>107.76257324671249</v>
          </cell>
          <cell r="AG28">
            <v>110.61912403659308</v>
          </cell>
          <cell r="AH28">
            <v>114.43431472629713</v>
          </cell>
          <cell r="AI28">
            <v>108.8559428307537</v>
          </cell>
          <cell r="AJ28">
            <v>113.27222653404247</v>
          </cell>
          <cell r="AK28">
            <v>113.67400063013903</v>
          </cell>
          <cell r="AL28">
            <v>112.33899351353735</v>
          </cell>
          <cell r="AO28">
            <v>2.5402766113069788</v>
          </cell>
          <cell r="AP28">
            <v>5.0929223208567578</v>
          </cell>
          <cell r="AQ28">
            <v>2.6507819030460382</v>
          </cell>
          <cell r="AR28">
            <v>3.4489431397431503</v>
          </cell>
          <cell r="AS28">
            <v>-4.8747370130067367</v>
          </cell>
          <cell r="AT28">
            <v>4.0569982570038263</v>
          </cell>
          <cell r="AU28">
            <v>0.35469780050259203</v>
          </cell>
          <cell r="AV28">
            <v>-1.1744172890909397</v>
          </cell>
          <cell r="AX28">
            <v>-0.46093342857081154</v>
          </cell>
          <cell r="AY28">
            <v>84</v>
          </cell>
        </row>
        <row r="29">
          <cell r="A29" t="str">
            <v>Denmark</v>
          </cell>
          <cell r="B29">
            <v>100</v>
          </cell>
          <cell r="C29">
            <v>103.1</v>
          </cell>
          <cell r="D29">
            <v>106.2</v>
          </cell>
          <cell r="E29">
            <v>108.2</v>
          </cell>
          <cell r="F29">
            <v>110.1</v>
          </cell>
          <cell r="G29">
            <v>108.1</v>
          </cell>
          <cell r="H29">
            <v>116.1</v>
          </cell>
          <cell r="I29">
            <v>117.9</v>
          </cell>
          <cell r="J29">
            <v>120.8</v>
          </cell>
          <cell r="M29">
            <v>3.0999999999999943</v>
          </cell>
          <cell r="N29">
            <v>3.0067895247332785</v>
          </cell>
          <cell r="O29">
            <v>1.8832391713747683</v>
          </cell>
          <cell r="P29">
            <v>1.7560073937153362</v>
          </cell>
          <cell r="Q29">
            <v>-1.816530426884654</v>
          </cell>
          <cell r="R29">
            <v>7.400555041628138</v>
          </cell>
          <cell r="S29">
            <v>1.5503875968992276</v>
          </cell>
          <cell r="T29">
            <v>2.4597116200169467</v>
          </cell>
          <cell r="V29">
            <v>109.71843778383288</v>
          </cell>
          <cell r="W29">
            <v>1.8722558078239473</v>
          </cell>
          <cell r="Y29">
            <v>105.0013940270043</v>
          </cell>
          <cell r="Z29">
            <v>14</v>
          </cell>
          <cell r="AC29" t="str">
            <v/>
          </cell>
          <cell r="AD29">
            <v>100</v>
          </cell>
          <cell r="AE29">
            <v>102.26674143574077</v>
          </cell>
          <cell r="AF29">
            <v>104.67748868189622</v>
          </cell>
          <cell r="AG29">
            <v>106.11924154321723</v>
          </cell>
          <cell r="AH29">
            <v>107.55444357342519</v>
          </cell>
          <cell r="AI29">
            <v>105.36954646036673</v>
          </cell>
          <cell r="AJ29">
            <v>112.68963364432342</v>
          </cell>
          <cell r="AK29">
            <v>113.42983700703815</v>
          </cell>
          <cell r="AL29">
            <v>115.40704675024674</v>
          </cell>
          <cell r="AO29">
            <v>2.2667414357407694</v>
          </cell>
          <cell r="AP29">
            <v>2.357313054381649</v>
          </cell>
          <cell r="AQ29">
            <v>1.3773284776656567</v>
          </cell>
          <cell r="AR29">
            <v>1.3524427892028115</v>
          </cell>
          <cell r="AS29">
            <v>-2.0314336074519019</v>
          </cell>
          <cell r="AT29">
            <v>6.9470614896402196</v>
          </cell>
          <cell r="AU29">
            <v>0.65685133474741519</v>
          </cell>
          <cell r="AV29">
            <v>1.7431125666573166</v>
          </cell>
          <cell r="AX29">
            <v>1.7773156897512195</v>
          </cell>
          <cell r="AY29">
            <v>24</v>
          </cell>
        </row>
        <row r="30">
          <cell r="A30" t="str">
            <v>Eesti</v>
          </cell>
          <cell r="B30">
            <v>100</v>
          </cell>
          <cell r="C30">
            <v>103.1</v>
          </cell>
          <cell r="D30">
            <v>108.9</v>
          </cell>
          <cell r="E30">
            <v>112.9</v>
          </cell>
          <cell r="F30">
            <v>117.1</v>
          </cell>
          <cell r="G30">
            <v>113.8</v>
          </cell>
          <cell r="H30">
            <v>121.9</v>
          </cell>
          <cell r="I30">
            <v>122</v>
          </cell>
          <cell r="J30">
            <v>118.3</v>
          </cell>
          <cell r="M30">
            <v>3.0999999999999943</v>
          </cell>
          <cell r="N30">
            <v>5.6256062075654967</v>
          </cell>
          <cell r="O30">
            <v>3.6730945821854988</v>
          </cell>
          <cell r="P30">
            <v>3.7201062887510972</v>
          </cell>
          <cell r="Q30">
            <v>-2.8181041844577237</v>
          </cell>
          <cell r="R30">
            <v>7.1177504393673132</v>
          </cell>
          <cell r="S30">
            <v>8.2034454470885976E-2</v>
          </cell>
          <cell r="T30">
            <v>-3.0327868852459119</v>
          </cell>
          <cell r="V30">
            <v>101.02476515798465</v>
          </cell>
          <cell r="W30">
            <v>0.20411804544870904</v>
          </cell>
          <cell r="Y30">
            <v>96.681482047151263</v>
          </cell>
          <cell r="Z30">
            <v>72</v>
          </cell>
          <cell r="AC30" t="str">
            <v/>
          </cell>
          <cell r="AD30">
            <v>100</v>
          </cell>
          <cell r="AE30">
            <v>102.89629151151301</v>
          </cell>
          <cell r="AF30">
            <v>108.7096153846154</v>
          </cell>
          <cell r="AG30">
            <v>112.40102946639072</v>
          </cell>
          <cell r="AH30">
            <v>116.08175450249844</v>
          </cell>
          <cell r="AI30">
            <v>112.46494442730398</v>
          </cell>
          <cell r="AJ30">
            <v>120.36304104295264</v>
          </cell>
          <cell r="AK30">
            <v>120.30530109626071</v>
          </cell>
          <cell r="AL30">
            <v>113.74600257709315</v>
          </cell>
          <cell r="AO30">
            <v>2.8962915115129988</v>
          </cell>
          <cell r="AP30">
            <v>5.6496923141801716</v>
          </cell>
          <cell r="AQ30">
            <v>3.395664742916324</v>
          </cell>
          <cell r="AR30">
            <v>3.2746364099879486</v>
          </cell>
          <cell r="AS30">
            <v>-3.115743805471709</v>
          </cell>
          <cell r="AT30">
            <v>7.0227186398992956</v>
          </cell>
          <cell r="AU30">
            <v>-4.7971492072335309E-2</v>
          </cell>
          <cell r="AV30">
            <v>-5.4522107167324378</v>
          </cell>
          <cell r="AX30">
            <v>-0.50688120022959993</v>
          </cell>
          <cell r="AY30">
            <v>85</v>
          </cell>
        </row>
        <row r="31">
          <cell r="A31" t="str">
            <v>Ireland</v>
          </cell>
          <cell r="B31">
            <v>100</v>
          </cell>
          <cell r="C31">
            <v>101.2</v>
          </cell>
          <cell r="D31">
            <v>111.4</v>
          </cell>
          <cell r="E31">
            <v>119.8</v>
          </cell>
          <cell r="F31">
            <v>125.8</v>
          </cell>
          <cell r="G31">
            <v>134.80000000000001</v>
          </cell>
          <cell r="H31">
            <v>156.80000000000001</v>
          </cell>
          <cell r="I31">
            <v>170.3</v>
          </cell>
          <cell r="J31">
            <v>160.9</v>
          </cell>
          <cell r="M31">
            <v>1.2000000000000028</v>
          </cell>
          <cell r="N31">
            <v>10.079051383399218</v>
          </cell>
          <cell r="O31">
            <v>7.5403949730700219</v>
          </cell>
          <cell r="P31">
            <v>5.0083472454090128</v>
          </cell>
          <cell r="Q31">
            <v>7.1542130365659773</v>
          </cell>
          <cell r="R31">
            <v>16.320474777448069</v>
          </cell>
          <cell r="S31">
            <v>8.6096938775510239</v>
          </cell>
          <cell r="T31">
            <v>-5.5196711685261306</v>
          </cell>
          <cell r="V31">
            <v>127.90143084260733</v>
          </cell>
          <cell r="W31">
            <v>5.044926275127537</v>
          </cell>
          <cell r="Y31">
            <v>122.40265909528974</v>
          </cell>
          <cell r="Z31">
            <v>2</v>
          </cell>
          <cell r="AC31" t="str">
            <v/>
          </cell>
          <cell r="AD31">
            <v>100</v>
          </cell>
          <cell r="AE31">
            <v>99.992829818662358</v>
          </cell>
          <cell r="AF31">
            <v>108.50447990906603</v>
          </cell>
          <cell r="AG31">
            <v>115.03191879617457</v>
          </cell>
          <cell r="AH31">
            <v>118.91950131455513</v>
          </cell>
          <cell r="AI31">
            <v>125.73216749463197</v>
          </cell>
          <cell r="AJ31">
            <v>144.60299026876282</v>
          </cell>
          <cell r="AK31">
            <v>153.79386143564599</v>
          </cell>
          <cell r="AL31">
            <v>142.66766234820722</v>
          </cell>
          <cell r="AO31">
            <v>-7.1701813376421342E-3</v>
          </cell>
          <cell r="AP31">
            <v>8.5122604349128039</v>
          </cell>
          <cell r="AQ31">
            <v>6.0158243167277163</v>
          </cell>
          <cell r="AR31">
            <v>3.3795685224280874</v>
          </cell>
          <cell r="AS31">
            <v>5.7288048678042998</v>
          </cell>
          <cell r="AT31">
            <v>15.008746886461282</v>
          </cell>
          <cell r="AU31">
            <v>6.3559343757696638</v>
          </cell>
          <cell r="AV31">
            <v>-7.2344884142820405</v>
          </cell>
          <cell r="AX31">
            <v>4.6569602330036446</v>
          </cell>
          <cell r="AY31">
            <v>3</v>
          </cell>
        </row>
        <row r="32">
          <cell r="A32" t="str">
            <v>Attiki</v>
          </cell>
          <cell r="B32">
            <v>100</v>
          </cell>
          <cell r="C32">
            <v>100</v>
          </cell>
          <cell r="D32">
            <v>102</v>
          </cell>
          <cell r="E32">
            <v>103.9</v>
          </cell>
          <cell r="F32">
            <v>107.4</v>
          </cell>
          <cell r="G32">
            <v>98.7</v>
          </cell>
          <cell r="H32">
            <v>107.7</v>
          </cell>
          <cell r="I32">
            <v>114.1</v>
          </cell>
          <cell r="J32">
            <v>117.5</v>
          </cell>
          <cell r="M32">
            <v>0</v>
          </cell>
          <cell r="N32">
            <v>2</v>
          </cell>
          <cell r="O32">
            <v>1.8627450980392268</v>
          </cell>
          <cell r="P32">
            <v>3.3686236766121311</v>
          </cell>
          <cell r="Q32">
            <v>-8.1005586592178815</v>
          </cell>
          <cell r="R32">
            <v>9.1185410334346528</v>
          </cell>
          <cell r="S32">
            <v>5.9424326833797494</v>
          </cell>
          <cell r="T32">
            <v>2.9798422436459333</v>
          </cell>
          <cell r="V32">
            <v>109.40409683426442</v>
          </cell>
          <cell r="W32">
            <v>1.8138164367764205</v>
          </cell>
          <cell r="Y32">
            <v>104.7005673057062</v>
          </cell>
          <cell r="Z32">
            <v>17</v>
          </cell>
          <cell r="AC32" t="str">
            <v/>
          </cell>
          <cell r="AD32">
            <v>100</v>
          </cell>
          <cell r="AE32">
            <v>100.65256352897885</v>
          </cell>
          <cell r="AF32">
            <v>103.00401593625499</v>
          </cell>
          <cell r="AG32">
            <v>105.36095259432327</v>
          </cell>
          <cell r="AH32">
            <v>109.16580512008898</v>
          </cell>
          <cell r="AI32">
            <v>100.39657499979936</v>
          </cell>
          <cell r="AJ32">
            <v>109.97643579992265</v>
          </cell>
          <cell r="AK32">
            <v>117.18586632954612</v>
          </cell>
          <cell r="AL32">
            <v>121.03320988222926</v>
          </cell>
          <cell r="AO32">
            <v>0.6525635289788454</v>
          </cell>
          <cell r="AP32">
            <v>2.3362071713147543</v>
          </cell>
          <cell r="AQ32">
            <v>2.2881988014204211</v>
          </cell>
          <cell r="AR32">
            <v>3.6112548644237563</v>
          </cell>
          <cell r="AS32">
            <v>-8.0329459491852191</v>
          </cell>
          <cell r="AT32">
            <v>9.5420195361668902</v>
          </cell>
          <cell r="AU32">
            <v>6.5554320588634027</v>
          </cell>
          <cell r="AV32">
            <v>3.2831122670235402</v>
          </cell>
          <cell r="AX32">
            <v>2.6134955688533239</v>
          </cell>
          <cell r="AY32">
            <v>14</v>
          </cell>
        </row>
        <row r="33">
          <cell r="A33" t="str">
            <v>Nisia Aigaiou, Kriti</v>
          </cell>
          <cell r="B33">
            <v>100</v>
          </cell>
          <cell r="C33">
            <v>98.1</v>
          </cell>
          <cell r="D33">
            <v>99.9</v>
          </cell>
          <cell r="E33">
            <v>101.8</v>
          </cell>
          <cell r="F33">
            <v>103.5</v>
          </cell>
          <cell r="G33">
            <v>85.6</v>
          </cell>
          <cell r="H33">
            <v>95.4</v>
          </cell>
          <cell r="I33">
            <v>103.7</v>
          </cell>
          <cell r="J33">
            <v>106.3</v>
          </cell>
          <cell r="M33">
            <v>-1.9000000000000057</v>
          </cell>
          <cell r="N33">
            <v>1.8348623853211166</v>
          </cell>
          <cell r="O33">
            <v>1.9019019019018941</v>
          </cell>
          <cell r="P33">
            <v>1.6699410609037386</v>
          </cell>
          <cell r="Q33">
            <v>-17.294685990338166</v>
          </cell>
          <cell r="R33">
            <v>11.448598130841134</v>
          </cell>
          <cell r="S33">
            <v>8.7002096436058736</v>
          </cell>
          <cell r="T33">
            <v>2.5072324011571823</v>
          </cell>
          <cell r="V33">
            <v>102.70531400966183</v>
          </cell>
          <cell r="W33">
            <v>0.53530109664087888</v>
          </cell>
          <cell r="Y33">
            <v>98.28978030331352</v>
          </cell>
          <cell r="Z33">
            <v>55</v>
          </cell>
          <cell r="AC33" t="str">
            <v/>
          </cell>
          <cell r="AD33">
            <v>100</v>
          </cell>
          <cell r="AE33">
            <v>97.650204018785132</v>
          </cell>
          <cell r="AF33">
            <v>98.504105445116679</v>
          </cell>
          <cell r="AG33">
            <v>99.313014025939196</v>
          </cell>
          <cell r="AH33">
            <v>99.799283228372559</v>
          </cell>
          <cell r="AI33">
            <v>82.073447863881682</v>
          </cell>
          <cell r="AJ33">
            <v>91.789626432504846</v>
          </cell>
          <cell r="AK33">
            <v>100.35303045423549</v>
          </cell>
          <cell r="AL33">
            <v>103.17113033179308</v>
          </cell>
          <cell r="AO33">
            <v>-2.3497959812148679</v>
          </cell>
          <cell r="AP33">
            <v>0.874449198454613</v>
          </cell>
          <cell r="AQ33">
            <v>0.82119275858325125</v>
          </cell>
          <cell r="AR33">
            <v>0.48963291186223046</v>
          </cell>
          <cell r="AS33">
            <v>-17.761485645070735</v>
          </cell>
          <cell r="AT33">
            <v>11.838394537460388</v>
          </cell>
          <cell r="AU33">
            <v>9.329381058138992</v>
          </cell>
          <cell r="AV33">
            <v>2.8081861253235871</v>
          </cell>
          <cell r="AX33">
            <v>0.83416159672482593</v>
          </cell>
          <cell r="AY33">
            <v>44</v>
          </cell>
        </row>
        <row r="34">
          <cell r="A34" t="str">
            <v>Voreia Elláda</v>
          </cell>
          <cell r="B34">
            <v>100</v>
          </cell>
          <cell r="C34">
            <v>100.4</v>
          </cell>
          <cell r="D34">
            <v>100.6</v>
          </cell>
          <cell r="E34">
            <v>103</v>
          </cell>
          <cell r="F34">
            <v>103.7</v>
          </cell>
          <cell r="G34">
            <v>94.7</v>
          </cell>
          <cell r="H34">
            <v>101.4</v>
          </cell>
          <cell r="I34">
            <v>107.4</v>
          </cell>
          <cell r="J34">
            <v>108.8</v>
          </cell>
          <cell r="M34">
            <v>0.40000000000000568</v>
          </cell>
          <cell r="N34">
            <v>0.19920318725097275</v>
          </cell>
          <cell r="O34">
            <v>2.3856858846918527</v>
          </cell>
          <cell r="P34">
            <v>0.67961165048544103</v>
          </cell>
          <cell r="Q34">
            <v>-8.6788813886210221</v>
          </cell>
          <cell r="R34">
            <v>7.0749736008447712</v>
          </cell>
          <cell r="S34">
            <v>5.9171597633136201</v>
          </cell>
          <cell r="T34">
            <v>1.3035381750465405</v>
          </cell>
          <cell r="V34">
            <v>104.91803278688525</v>
          </cell>
          <cell r="W34">
            <v>0.96480894356376723</v>
          </cell>
          <cell r="Y34">
            <v>100.40736929647747</v>
          </cell>
          <cell r="Z34">
            <v>40</v>
          </cell>
          <cell r="AC34" t="str">
            <v/>
          </cell>
          <cell r="AD34">
            <v>100</v>
          </cell>
          <cell r="AE34">
            <v>100.82800315441101</v>
          </cell>
          <cell r="AF34">
            <v>101.31964281083884</v>
          </cell>
          <cell r="AG34">
            <v>103.99737771611098</v>
          </cell>
          <cell r="AH34">
            <v>104.90971628942776</v>
          </cell>
          <cell r="AI34">
            <v>96.23649097676001</v>
          </cell>
          <cell r="AJ34">
            <v>103.78754064016287</v>
          </cell>
          <cell r="AK34">
            <v>110.56508189986482</v>
          </cell>
          <cell r="AL34">
            <v>112.3357189139616</v>
          </cell>
          <cell r="AO34">
            <v>0.82800315441100736</v>
          </cell>
          <cell r="AP34">
            <v>0.48760229405210964</v>
          </cell>
          <cell r="AQ34">
            <v>2.6428586116034722</v>
          </cell>
          <cell r="AR34">
            <v>0.87727074792911708</v>
          </cell>
          <cell r="AS34">
            <v>-8.2673231988730436</v>
          </cell>
          <cell r="AT34">
            <v>7.8463476658000388</v>
          </cell>
          <cell r="AU34">
            <v>6.5302070151175968</v>
          </cell>
          <cell r="AV34">
            <v>1.6014432257196631</v>
          </cell>
          <cell r="AX34">
            <v>1.7244942008203736</v>
          </cell>
          <cell r="AY34">
            <v>26</v>
          </cell>
        </row>
        <row r="35">
          <cell r="A35" t="str">
            <v>Kentriki Elláda</v>
          </cell>
          <cell r="B35">
            <v>100</v>
          </cell>
          <cell r="C35">
            <v>100.3</v>
          </cell>
          <cell r="D35">
            <v>101.9</v>
          </cell>
          <cell r="E35">
            <v>104.1</v>
          </cell>
          <cell r="F35">
            <v>106</v>
          </cell>
          <cell r="G35">
            <v>97</v>
          </cell>
          <cell r="H35">
            <v>104.8</v>
          </cell>
          <cell r="I35">
            <v>108.7</v>
          </cell>
          <cell r="J35">
            <v>110.6</v>
          </cell>
          <cell r="M35">
            <v>0.29999999999998295</v>
          </cell>
          <cell r="N35">
            <v>1.595214356929219</v>
          </cell>
          <cell r="O35">
            <v>2.1589793915603366</v>
          </cell>
          <cell r="P35">
            <v>1.8251681075888655</v>
          </cell>
          <cell r="Q35">
            <v>-8.4905660377358458</v>
          </cell>
          <cell r="R35">
            <v>8.0412371134020617</v>
          </cell>
          <cell r="S35">
            <v>3.7213740458015252</v>
          </cell>
          <cell r="T35">
            <v>1.7479300827966711</v>
          </cell>
          <cell r="V35">
            <v>104.33962264150942</v>
          </cell>
          <cell r="W35">
            <v>0.85323941283168381</v>
          </cell>
          <cell r="Y35">
            <v>99.853826311263973</v>
          </cell>
          <cell r="Z35">
            <v>44</v>
          </cell>
          <cell r="AC35" t="str">
            <v/>
          </cell>
          <cell r="AD35">
            <v>100</v>
          </cell>
          <cell r="AE35">
            <v>100.75612742141261</v>
          </cell>
          <cell r="AF35">
            <v>102.78197258061556</v>
          </cell>
          <cell r="AG35">
            <v>105.42902269937971</v>
          </cell>
          <cell r="AH35">
            <v>107.77113109883564</v>
          </cell>
          <cell r="AI35">
            <v>99.108084090604876</v>
          </cell>
          <cell r="AJ35">
            <v>107.78495038980773</v>
          </cell>
          <cell r="AK35">
            <v>112.44287171649488</v>
          </cell>
          <cell r="AL35">
            <v>114.74521380622654</v>
          </cell>
          <cell r="AO35">
            <v>0.75612742141262856</v>
          </cell>
          <cell r="AP35">
            <v>2.0106421426161489</v>
          </cell>
          <cell r="AQ35">
            <v>2.5754031103926991</v>
          </cell>
          <cell r="AR35">
            <v>2.2215025232038954</v>
          </cell>
          <cell r="AS35">
            <v>-8.038374395723821</v>
          </cell>
          <cell r="AT35">
            <v>8.7549531189306862</v>
          </cell>
          <cell r="AU35">
            <v>4.3214950787114645</v>
          </cell>
          <cell r="AV35">
            <v>2.0475660702944651</v>
          </cell>
          <cell r="AX35">
            <v>1.5799593359737258</v>
          </cell>
          <cell r="AY35">
            <v>29</v>
          </cell>
        </row>
        <row r="36">
          <cell r="A36" t="str">
            <v>Noroeste</v>
          </cell>
          <cell r="B36">
            <v>100</v>
          </cell>
          <cell r="C36">
            <v>102.3</v>
          </cell>
          <cell r="D36">
            <v>104.8</v>
          </cell>
          <cell r="E36">
            <v>106.9</v>
          </cell>
          <cell r="F36">
            <v>108.4</v>
          </cell>
          <cell r="G36">
            <v>98.2</v>
          </cell>
          <cell r="H36">
            <v>104.1</v>
          </cell>
          <cell r="I36">
            <v>109.1</v>
          </cell>
          <cell r="J36">
            <v>111.8</v>
          </cell>
          <cell r="M36">
            <v>2.2999999999999972</v>
          </cell>
          <cell r="N36">
            <v>2.4437927663734058</v>
          </cell>
          <cell r="O36">
            <v>2.0038167938931366</v>
          </cell>
          <cell r="P36">
            <v>1.4031805425631489</v>
          </cell>
          <cell r="Q36">
            <v>-9.4095940959409603</v>
          </cell>
          <cell r="R36">
            <v>6.008146639511196</v>
          </cell>
          <cell r="S36">
            <v>4.8030739673391025</v>
          </cell>
          <cell r="T36">
            <v>2.4747937671860711</v>
          </cell>
          <cell r="V36">
            <v>103.13653136531364</v>
          </cell>
          <cell r="W36">
            <v>0.61958094553973808</v>
          </cell>
          <cell r="Y36">
            <v>98.70245864969398</v>
          </cell>
          <cell r="Z36">
            <v>52</v>
          </cell>
          <cell r="AC36" t="str">
            <v/>
          </cell>
          <cell r="AD36">
            <v>100</v>
          </cell>
          <cell r="AE36">
            <v>102.77960508083142</v>
          </cell>
          <cell r="AF36">
            <v>105.70633897519129</v>
          </cell>
          <cell r="AG36">
            <v>108.05499093824062</v>
          </cell>
          <cell r="AH36">
            <v>109.66292730570673</v>
          </cell>
          <cell r="AI36">
            <v>99.429642732456657</v>
          </cell>
          <cell r="AJ36">
            <v>105.73822176562611</v>
          </cell>
          <cell r="AK36">
            <v>110.74450614835384</v>
          </cell>
          <cell r="AL36">
            <v>113.18413348537385</v>
          </cell>
          <cell r="AO36">
            <v>2.7796050808314163</v>
          </cell>
          <cell r="AP36">
            <v>2.8475823506600761</v>
          </cell>
          <cell r="AQ36">
            <v>2.2218648245878114</v>
          </cell>
          <cell r="AR36">
            <v>1.4880722801458859</v>
          </cell>
          <cell r="AS36">
            <v>-9.331580712525394</v>
          </cell>
          <cell r="AT36">
            <v>6.3447668721333486</v>
          </cell>
          <cell r="AU36">
            <v>4.7346023974418614</v>
          </cell>
          <cell r="AV36">
            <v>2.2029330590466145</v>
          </cell>
          <cell r="AX36">
            <v>0.79324536108877908</v>
          </cell>
          <cell r="AY36">
            <v>45</v>
          </cell>
        </row>
        <row r="37">
          <cell r="A37" t="str">
            <v>Noreste</v>
          </cell>
          <cell r="B37">
            <v>100</v>
          </cell>
          <cell r="C37">
            <v>102.5</v>
          </cell>
          <cell r="D37">
            <v>105.1</v>
          </cell>
          <cell r="E37">
            <v>107.4</v>
          </cell>
          <cell r="F37">
            <v>109</v>
          </cell>
          <cell r="G37">
            <v>98.5</v>
          </cell>
          <cell r="H37">
            <v>104.5</v>
          </cell>
          <cell r="I37">
            <v>110.1</v>
          </cell>
          <cell r="J37">
            <v>112.9</v>
          </cell>
          <cell r="M37">
            <v>2.4999999999999858</v>
          </cell>
          <cell r="N37">
            <v>2.5365853658536537</v>
          </cell>
          <cell r="O37">
            <v>2.1883920076118102</v>
          </cell>
          <cell r="P37">
            <v>1.4897579143389237</v>
          </cell>
          <cell r="Q37">
            <v>-9.6330275229357767</v>
          </cell>
          <cell r="R37">
            <v>6.0913705583756297</v>
          </cell>
          <cell r="S37">
            <v>5.3588516746411443</v>
          </cell>
          <cell r="T37">
            <v>2.5431425976385214</v>
          </cell>
          <cell r="V37">
            <v>103.57798165137615</v>
          </cell>
          <cell r="W37">
            <v>0.70556927172135886</v>
          </cell>
          <cell r="Y37">
            <v>99.124929989666086</v>
          </cell>
          <cell r="Z37">
            <v>49</v>
          </cell>
          <cell r="AC37" t="str">
            <v/>
          </cell>
          <cell r="AD37">
            <v>100</v>
          </cell>
          <cell r="AE37">
            <v>102.44006926329045</v>
          </cell>
          <cell r="AF37">
            <v>104.85462667804066</v>
          </cell>
          <cell r="AG37">
            <v>106.7848852297642</v>
          </cell>
          <cell r="AH37">
            <v>107.64600786649184</v>
          </cell>
          <cell r="AI37">
            <v>96.730460722572076</v>
          </cell>
          <cell r="AJ37">
            <v>102.85221685786419</v>
          </cell>
          <cell r="AK37">
            <v>107.93841436512838</v>
          </cell>
          <cell r="AL37">
            <v>109.86428289905845</v>
          </cell>
          <cell r="AO37">
            <v>2.4400692632904537</v>
          </cell>
          <cell r="AP37">
            <v>2.3570439107614618</v>
          </cell>
          <cell r="AQ37">
            <v>1.8408902047312097</v>
          </cell>
          <cell r="AR37">
            <v>0.80640872991979506</v>
          </cell>
          <cell r="AS37">
            <v>-10.140224761012774</v>
          </cell>
          <cell r="AT37">
            <v>6.328674638333041</v>
          </cell>
          <cell r="AU37">
            <v>4.9451510746657164</v>
          </cell>
          <cell r="AV37">
            <v>1.7842290395478244</v>
          </cell>
          <cell r="AX37">
            <v>0.51124425317902933</v>
          </cell>
          <cell r="AY37">
            <v>52</v>
          </cell>
        </row>
        <row r="38">
          <cell r="A38" t="str">
            <v>Comunidad de Madrid</v>
          </cell>
          <cell r="B38">
            <v>100</v>
          </cell>
          <cell r="C38">
            <v>103.9</v>
          </cell>
          <cell r="D38">
            <v>107.9</v>
          </cell>
          <cell r="E38">
            <v>111.1</v>
          </cell>
          <cell r="F38">
            <v>114.3</v>
          </cell>
          <cell r="G38">
            <v>102.6</v>
          </cell>
          <cell r="H38">
            <v>109.2</v>
          </cell>
          <cell r="I38">
            <v>117.9</v>
          </cell>
          <cell r="J38">
            <v>120.9</v>
          </cell>
          <cell r="M38">
            <v>3.9000000000000199</v>
          </cell>
          <cell r="N38">
            <v>3.8498556304138702</v>
          </cell>
          <cell r="O38">
            <v>2.9657089898053641</v>
          </cell>
          <cell r="P38">
            <v>2.8802880288028945</v>
          </cell>
          <cell r="Q38">
            <v>-10.236220472440948</v>
          </cell>
          <cell r="R38">
            <v>6.4327485380117082</v>
          </cell>
          <cell r="S38">
            <v>7.9670329670329636</v>
          </cell>
          <cell r="T38">
            <v>2.544529262086499</v>
          </cell>
          <cell r="V38">
            <v>105.77427821522309</v>
          </cell>
          <cell r="W38">
            <v>1.1290701582205713</v>
          </cell>
          <cell r="Y38">
            <v>101.2268027975437</v>
          </cell>
          <cell r="Z38">
            <v>36</v>
          </cell>
          <cell r="AC38" t="str">
            <v/>
          </cell>
          <cell r="AD38">
            <v>100</v>
          </cell>
          <cell r="AE38">
            <v>103.23597319193273</v>
          </cell>
          <cell r="AF38">
            <v>106.29488043241976</v>
          </cell>
          <cell r="AG38">
            <v>108.12684182468966</v>
          </cell>
          <cell r="AH38">
            <v>109.63973639174948</v>
          </cell>
          <cell r="AI38">
            <v>97.431110199604987</v>
          </cell>
          <cell r="AJ38">
            <v>103.86964605498005</v>
          </cell>
          <cell r="AK38">
            <v>110.38705347788692</v>
          </cell>
          <cell r="AL38">
            <v>111.231760064505</v>
          </cell>
          <cell r="AO38">
            <v>3.235973191932743</v>
          </cell>
          <cell r="AP38">
            <v>2.9630245600533271</v>
          </cell>
          <cell r="AQ38">
            <v>1.7234709562843307</v>
          </cell>
          <cell r="AR38">
            <v>1.3991850141269424</v>
          </cell>
          <cell r="AS38">
            <v>-11.135220307829201</v>
          </cell>
          <cell r="AT38">
            <v>6.6082956893178846</v>
          </cell>
          <cell r="AU38">
            <v>6.2746025142485564</v>
          </cell>
          <cell r="AV38">
            <v>0.76522251478274939</v>
          </cell>
          <cell r="AX38">
            <v>0.36105237955061398</v>
          </cell>
          <cell r="AY38">
            <v>53</v>
          </cell>
        </row>
        <row r="39">
          <cell r="A39" t="str">
            <v>Centro (ES)</v>
          </cell>
          <cell r="B39">
            <v>100</v>
          </cell>
          <cell r="C39">
            <v>102.5</v>
          </cell>
          <cell r="D39">
            <v>104.4</v>
          </cell>
          <cell r="E39">
            <v>107.2</v>
          </cell>
          <cell r="F39">
            <v>108.3</v>
          </cell>
          <cell r="G39">
            <v>99.1</v>
          </cell>
          <cell r="H39">
            <v>104.2</v>
          </cell>
          <cell r="I39">
            <v>107.1</v>
          </cell>
          <cell r="J39">
            <v>110.4</v>
          </cell>
          <cell r="M39">
            <v>2.4999999999999858</v>
          </cell>
          <cell r="N39">
            <v>1.8536585365853711</v>
          </cell>
          <cell r="O39">
            <v>2.6819923371647576</v>
          </cell>
          <cell r="P39">
            <v>1.0261194029850742</v>
          </cell>
          <cell r="Q39">
            <v>-8.4949215143120966</v>
          </cell>
          <cell r="R39">
            <v>5.1463168516650057</v>
          </cell>
          <cell r="S39">
            <v>2.7831094049903982</v>
          </cell>
          <cell r="T39">
            <v>3.0812324929972164</v>
          </cell>
          <cell r="V39">
            <v>101.93905817174516</v>
          </cell>
          <cell r="W39">
            <v>0.38483820458250761</v>
          </cell>
          <cell r="Y39">
            <v>97.556467536674447</v>
          </cell>
          <cell r="Z39">
            <v>62</v>
          </cell>
          <cell r="AC39" t="str">
            <v/>
          </cell>
          <cell r="AD39">
            <v>100</v>
          </cell>
          <cell r="AE39">
            <v>103.16448478971374</v>
          </cell>
          <cell r="AF39">
            <v>105.79494467346495</v>
          </cell>
          <cell r="AG39">
            <v>109.04046024573056</v>
          </cell>
          <cell r="AH39">
            <v>110.2253595554587</v>
          </cell>
          <cell r="AI39">
            <v>101.03077348438133</v>
          </cell>
          <cell r="AJ39">
            <v>106.454564345607</v>
          </cell>
          <cell r="AK39">
            <v>109.08345948146302</v>
          </cell>
          <cell r="AL39">
            <v>111.814463840399</v>
          </cell>
          <cell r="AO39">
            <v>3.1644847897137396</v>
          </cell>
          <cell r="AP39">
            <v>2.5497727140430442</v>
          </cell>
          <cell r="AQ39">
            <v>3.0677416414204544</v>
          </cell>
          <cell r="AR39">
            <v>1.0866602241570433</v>
          </cell>
          <cell r="AS39">
            <v>-8.3416249292897078</v>
          </cell>
          <cell r="AT39">
            <v>5.368454258210889</v>
          </cell>
          <cell r="AU39">
            <v>2.4694996893897923</v>
          </cell>
          <cell r="AV39">
            <v>2.5035916278398389</v>
          </cell>
          <cell r="AX39">
            <v>0.35848933029085117</v>
          </cell>
          <cell r="AY39">
            <v>54</v>
          </cell>
        </row>
        <row r="40">
          <cell r="A40" t="str">
            <v>Este</v>
          </cell>
          <cell r="B40">
            <v>100</v>
          </cell>
          <cell r="C40">
            <v>103</v>
          </cell>
          <cell r="D40">
            <v>106.1</v>
          </cell>
          <cell r="E40">
            <v>108.5</v>
          </cell>
          <cell r="F40">
            <v>110.8</v>
          </cell>
          <cell r="G40">
            <v>97</v>
          </cell>
          <cell r="H40">
            <v>104.4</v>
          </cell>
          <cell r="I40">
            <v>111.7</v>
          </cell>
          <cell r="J40">
            <v>114.7</v>
          </cell>
          <cell r="M40">
            <v>3</v>
          </cell>
          <cell r="N40">
            <v>3.0097087378640879</v>
          </cell>
          <cell r="O40">
            <v>2.2620169651272448</v>
          </cell>
          <cell r="P40">
            <v>2.1198156682027616</v>
          </cell>
          <cell r="Q40">
            <v>-12.454873646209393</v>
          </cell>
          <cell r="R40">
            <v>7.6288659793814446</v>
          </cell>
          <cell r="S40">
            <v>6.992337164750964</v>
          </cell>
          <cell r="T40">
            <v>2.6857654431512827</v>
          </cell>
          <cell r="V40">
            <v>103.51985559566788</v>
          </cell>
          <cell r="W40">
            <v>0.69426391153608336</v>
          </cell>
          <cell r="Y40">
            <v>99.069302904538574</v>
          </cell>
          <cell r="Z40">
            <v>50</v>
          </cell>
          <cell r="AC40" t="str">
            <v/>
          </cell>
          <cell r="AD40">
            <v>100</v>
          </cell>
          <cell r="AE40">
            <v>102.71483115133843</v>
          </cell>
          <cell r="AF40">
            <v>105.35798126546196</v>
          </cell>
          <cell r="AG40">
            <v>106.86389398720414</v>
          </cell>
          <cell r="AH40">
            <v>107.76491819442349</v>
          </cell>
          <cell r="AI40">
            <v>93.59373480586234</v>
          </cell>
          <cell r="AJ40">
            <v>100.55803498478504</v>
          </cell>
          <cell r="AK40">
            <v>106.0970044317436</v>
          </cell>
          <cell r="AL40">
            <v>106.78829150832586</v>
          </cell>
          <cell r="AO40">
            <v>2.7148311513384442</v>
          </cell>
          <cell r="AP40">
            <v>2.5732896452208962</v>
          </cell>
          <cell r="AQ40">
            <v>1.4293295141521725</v>
          </cell>
          <cell r="AR40">
            <v>0.84315120252611564</v>
          </cell>
          <cell r="AS40">
            <v>-13.150089682241756</v>
          </cell>
          <cell r="AT40">
            <v>7.4409897130064024</v>
          </cell>
          <cell r="AU40">
            <v>5.5082315876564536</v>
          </cell>
          <cell r="AV40">
            <v>0.65156135207095645</v>
          </cell>
          <cell r="AX40">
            <v>-0.22733821626633244</v>
          </cell>
          <cell r="AY40">
            <v>77</v>
          </cell>
        </row>
        <row r="41">
          <cell r="A41" t="str">
            <v>Sur</v>
          </cell>
          <cell r="B41">
            <v>100</v>
          </cell>
          <cell r="C41">
            <v>102.6</v>
          </cell>
          <cell r="D41">
            <v>105.2</v>
          </cell>
          <cell r="E41">
            <v>107.4</v>
          </cell>
          <cell r="F41">
            <v>109.5</v>
          </cell>
          <cell r="G41">
            <v>98.1</v>
          </cell>
          <cell r="H41">
            <v>104.5</v>
          </cell>
          <cell r="I41">
            <v>109.5</v>
          </cell>
          <cell r="J41">
            <v>112</v>
          </cell>
          <cell r="M41">
            <v>2.6000000000000085</v>
          </cell>
          <cell r="N41">
            <v>2.5341130604288509</v>
          </cell>
          <cell r="O41">
            <v>2.0912547528517251</v>
          </cell>
          <cell r="P41">
            <v>1.955307262569832</v>
          </cell>
          <cell r="Q41">
            <v>-10.410958904109592</v>
          </cell>
          <cell r="R41">
            <v>6.5239551478083655</v>
          </cell>
          <cell r="S41">
            <v>4.7846889952153191</v>
          </cell>
          <cell r="T41">
            <v>2.2831050228310517</v>
          </cell>
          <cell r="V41">
            <v>102.28310502283105</v>
          </cell>
          <cell r="W41">
            <v>0.45250717638461424</v>
          </cell>
          <cell r="Y41">
            <v>97.885723035607029</v>
          </cell>
          <cell r="Z41">
            <v>57</v>
          </cell>
          <cell r="AC41" t="str">
            <v/>
          </cell>
          <cell r="AD41">
            <v>100</v>
          </cell>
          <cell r="AE41">
            <v>102.49363530338222</v>
          </cell>
          <cell r="AF41">
            <v>105.05020531517697</v>
          </cell>
          <cell r="AG41">
            <v>107.13807485566396</v>
          </cell>
          <cell r="AH41">
            <v>108.6252746926412</v>
          </cell>
          <cell r="AI41">
            <v>96.850506216757509</v>
          </cell>
          <cell r="AJ41">
            <v>102.88802093823162</v>
          </cell>
          <cell r="AK41">
            <v>107.04339076563504</v>
          </cell>
          <cell r="AL41">
            <v>108.54484792804989</v>
          </cell>
          <cell r="AO41">
            <v>2.4936353033822201</v>
          </cell>
          <cell r="AP41">
            <v>2.4943695325346624</v>
          </cell>
          <cell r="AQ41">
            <v>1.9874968680193064</v>
          </cell>
          <cell r="AR41">
            <v>1.3881151392544524</v>
          </cell>
          <cell r="AS41">
            <v>-10.839805477317128</v>
          </cell>
          <cell r="AT41">
            <v>6.2338494214596807</v>
          </cell>
          <cell r="AU41">
            <v>4.0387304464706091</v>
          </cell>
          <cell r="AV41">
            <v>1.4026621836953979</v>
          </cell>
          <cell r="AX41">
            <v>-1.851528226957555E-2</v>
          </cell>
          <cell r="AY41">
            <v>65</v>
          </cell>
        </row>
        <row r="42">
          <cell r="A42" t="str">
            <v>Canarias</v>
          </cell>
          <cell r="B42">
            <v>100</v>
          </cell>
          <cell r="C42">
            <v>102.5</v>
          </cell>
          <cell r="D42">
            <v>106.3</v>
          </cell>
          <cell r="E42">
            <v>108.9</v>
          </cell>
          <cell r="F42">
            <v>110.7</v>
          </cell>
          <cell r="G42">
            <v>89.9</v>
          </cell>
          <cell r="H42">
            <v>97.6</v>
          </cell>
          <cell r="I42">
            <v>109.5</v>
          </cell>
          <cell r="J42">
            <v>115.1</v>
          </cell>
          <cell r="M42">
            <v>2.4999999999999858</v>
          </cell>
          <cell r="N42">
            <v>3.7073170731707421</v>
          </cell>
          <cell r="O42">
            <v>2.4459078080903112</v>
          </cell>
          <cell r="P42">
            <v>1.6528925619834638</v>
          </cell>
          <cell r="Q42">
            <v>-18.78952122854561</v>
          </cell>
          <cell r="R42">
            <v>8.5650723025583915</v>
          </cell>
          <cell r="S42">
            <v>12.192622950819683</v>
          </cell>
          <cell r="T42">
            <v>5.1141552511415398</v>
          </cell>
          <cell r="V42">
            <v>103.97470641373079</v>
          </cell>
          <cell r="W42">
            <v>0.78259591845331045</v>
          </cell>
          <cell r="Y42">
            <v>99.50459865733653</v>
          </cell>
          <cell r="Z42">
            <v>46</v>
          </cell>
          <cell r="AC42" t="str">
            <v/>
          </cell>
          <cell r="AD42">
            <v>100</v>
          </cell>
          <cell r="AE42">
            <v>102.13026247092886</v>
          </cell>
          <cell r="AF42">
            <v>105.24221373325787</v>
          </cell>
          <cell r="AG42">
            <v>106.8688154450262</v>
          </cell>
          <cell r="AH42">
            <v>107.43990291262138</v>
          </cell>
          <cell r="AI42">
            <v>86.556168592918738</v>
          </cell>
          <cell r="AJ42">
            <v>94.120850751068019</v>
          </cell>
          <cell r="AK42">
            <v>104.61627906976744</v>
          </cell>
          <cell r="AL42">
            <v>108.54383450878217</v>
          </cell>
          <cell r="AO42">
            <v>2.1302624709288409</v>
          </cell>
          <cell r="AP42">
            <v>3.0470412853534299</v>
          </cell>
          <cell r="AQ42">
            <v>1.5455791493430979</v>
          </cell>
          <cell r="AR42">
            <v>0.53438177003930321</v>
          </cell>
          <cell r="AS42">
            <v>-19.437596045378911</v>
          </cell>
          <cell r="AT42">
            <v>8.7396222373550643</v>
          </cell>
          <cell r="AU42">
            <v>11.151013016720242</v>
          </cell>
          <cell r="AV42">
            <v>3.7542488357815529</v>
          </cell>
          <cell r="AX42">
            <v>0.25588802371659369</v>
          </cell>
          <cell r="AY42">
            <v>58</v>
          </cell>
        </row>
        <row r="43">
          <cell r="A43" t="str">
            <v>Ile de France</v>
          </cell>
          <cell r="B43">
            <v>100</v>
          </cell>
          <cell r="C43">
            <v>101.5</v>
          </cell>
          <cell r="D43">
            <v>103.6</v>
          </cell>
          <cell r="E43">
            <v>105.9</v>
          </cell>
          <cell r="F43">
            <v>109.1</v>
          </cell>
          <cell r="G43">
            <v>98</v>
          </cell>
          <cell r="H43">
            <v>102.7</v>
          </cell>
          <cell r="I43">
            <v>106.8</v>
          </cell>
          <cell r="J43">
            <v>111.1</v>
          </cell>
          <cell r="M43">
            <v>1.4999999999999858</v>
          </cell>
          <cell r="N43">
            <v>2.0689655172413808</v>
          </cell>
          <cell r="O43">
            <v>2.220077220077215</v>
          </cell>
          <cell r="P43">
            <v>3.0217186024551239</v>
          </cell>
          <cell r="Q43">
            <v>-10.174152153987166</v>
          </cell>
          <cell r="R43">
            <v>4.7959183673469425</v>
          </cell>
          <cell r="S43">
            <v>3.9922103213242366</v>
          </cell>
          <cell r="T43">
            <v>4.026217228464418</v>
          </cell>
          <cell r="V43">
            <v>101.83318056828598</v>
          </cell>
          <cell r="W43">
            <v>0.36397686900029669</v>
          </cell>
          <cell r="Y43">
            <v>97.455141850818833</v>
          </cell>
          <cell r="Z43">
            <v>63</v>
          </cell>
          <cell r="AC43" t="str">
            <v/>
          </cell>
          <cell r="AD43">
            <v>100</v>
          </cell>
          <cell r="AE43">
            <v>101.00016909726804</v>
          </cell>
          <cell r="AF43">
            <v>102.62340392337191</v>
          </cell>
          <cell r="AG43">
            <v>104.42667794698252</v>
          </cell>
          <cell r="AH43">
            <v>107.26563187664021</v>
          </cell>
          <cell r="AI43">
            <v>96.114128225557309</v>
          </cell>
          <cell r="AJ43">
            <v>100.37279230669519</v>
          </cell>
          <cell r="AK43">
            <v>104.08558664092227</v>
          </cell>
          <cell r="AL43">
            <v>107.97187223072584</v>
          </cell>
          <cell r="AO43">
            <v>1.0001690972680279</v>
          </cell>
          <cell r="AP43">
            <v>1.6071605034052965</v>
          </cell>
          <cell r="AQ43">
            <v>1.757176194386517</v>
          </cell>
          <cell r="AR43">
            <v>2.7186098279397868</v>
          </cell>
          <cell r="AS43">
            <v>-10.396157143704315</v>
          </cell>
          <cell r="AT43">
            <v>4.4308408761132227</v>
          </cell>
          <cell r="AU43">
            <v>3.6990047291724437</v>
          </cell>
          <cell r="AV43">
            <v>3.7337403911750044</v>
          </cell>
          <cell r="AX43">
            <v>0.16419595278247812</v>
          </cell>
          <cell r="AY43">
            <v>60</v>
          </cell>
        </row>
        <row r="44">
          <cell r="A44" t="str">
            <v>Centre — Val de Loire</v>
          </cell>
          <cell r="B44">
            <v>100</v>
          </cell>
          <cell r="C44">
            <v>99.7</v>
          </cell>
          <cell r="D44">
            <v>101.4</v>
          </cell>
          <cell r="E44">
            <v>102.1</v>
          </cell>
          <cell r="F44">
            <v>103.2</v>
          </cell>
          <cell r="G44">
            <v>96.8</v>
          </cell>
          <cell r="H44">
            <v>103</v>
          </cell>
          <cell r="I44">
            <v>102.8</v>
          </cell>
          <cell r="J44">
            <v>107.3</v>
          </cell>
          <cell r="M44">
            <v>-0.29999999999999716</v>
          </cell>
          <cell r="N44">
            <v>1.7051153460381272</v>
          </cell>
          <cell r="O44">
            <v>0.69033530571991264</v>
          </cell>
          <cell r="P44">
            <v>1.0773751224290038</v>
          </cell>
          <cell r="Q44">
            <v>-6.201550387596896</v>
          </cell>
          <cell r="R44">
            <v>6.4049586776859542</v>
          </cell>
          <cell r="S44">
            <v>-0.19417475728154443</v>
          </cell>
          <cell r="T44">
            <v>4.3774319066147882</v>
          </cell>
          <cell r="V44">
            <v>103.97286821705424</v>
          </cell>
          <cell r="W44">
            <v>0.78223956343322243</v>
          </cell>
          <cell r="Y44">
            <v>99.502839488891993</v>
          </cell>
          <cell r="Z44">
            <v>47</v>
          </cell>
          <cell r="AC44" t="str">
            <v/>
          </cell>
          <cell r="AD44">
            <v>100</v>
          </cell>
          <cell r="AE44">
            <v>99.634106990125204</v>
          </cell>
          <cell r="AF44">
            <v>101.37239421281893</v>
          </cell>
          <cell r="AG44">
            <v>102.03648769487967</v>
          </cell>
          <cell r="AH44">
            <v>103.03565602423677</v>
          </cell>
          <cell r="AI44">
            <v>96.619578301557084</v>
          </cell>
          <cell r="AJ44">
            <v>102.67247062473339</v>
          </cell>
          <cell r="AK44">
            <v>102.50490709492223</v>
          </cell>
          <cell r="AL44">
            <v>106.99614011948172</v>
          </cell>
          <cell r="AO44">
            <v>-0.36589300987479589</v>
          </cell>
          <cell r="AP44">
            <v>1.7446708513842566</v>
          </cell>
          <cell r="AQ44">
            <v>0.65510288793866778</v>
          </cell>
          <cell r="AR44">
            <v>0.97922650213611462</v>
          </cell>
          <cell r="AS44">
            <v>-6.2270460248930277</v>
          </cell>
          <cell r="AT44">
            <v>6.2646643978146557</v>
          </cell>
          <cell r="AU44">
            <v>-0.1632020041901967</v>
          </cell>
          <cell r="AV44">
            <v>4.3814809962224359</v>
          </cell>
          <cell r="AX44">
            <v>0.94740112014750366</v>
          </cell>
          <cell r="AY44">
            <v>41</v>
          </cell>
        </row>
        <row r="45">
          <cell r="A45" t="str">
            <v>Bourgogne-Franche-Comté</v>
          </cell>
          <cell r="B45">
            <v>100</v>
          </cell>
          <cell r="C45">
            <v>99.4</v>
          </cell>
          <cell r="D45">
            <v>101.9</v>
          </cell>
          <cell r="E45">
            <v>102.4</v>
          </cell>
          <cell r="F45">
            <v>103.2</v>
          </cell>
          <cell r="G45">
            <v>97.3</v>
          </cell>
          <cell r="H45">
            <v>103.6</v>
          </cell>
          <cell r="I45">
            <v>103.6</v>
          </cell>
          <cell r="J45">
            <v>102.1</v>
          </cell>
          <cell r="M45">
            <v>-0.59999999999999432</v>
          </cell>
          <cell r="N45">
            <v>2.5150905432595607</v>
          </cell>
          <cell r="O45">
            <v>0.49067713444553362</v>
          </cell>
          <cell r="P45">
            <v>0.78125</v>
          </cell>
          <cell r="Q45">
            <v>-5.717054263565899</v>
          </cell>
          <cell r="R45">
            <v>6.474820143884898</v>
          </cell>
          <cell r="S45">
            <v>0</v>
          </cell>
          <cell r="T45">
            <v>-1.4478764478764532</v>
          </cell>
          <cell r="V45">
            <v>98.93410852713177</v>
          </cell>
          <cell r="W45">
            <v>-0.21409305073440521</v>
          </cell>
          <cell r="Y45">
            <v>94.68070747265493</v>
          </cell>
          <cell r="Z45">
            <v>86</v>
          </cell>
          <cell r="AC45" t="str">
            <v/>
          </cell>
          <cell r="AD45">
            <v>100</v>
          </cell>
          <cell r="AE45">
            <v>99.456605922551248</v>
          </cell>
          <cell r="AF45">
            <v>102.09247656723333</v>
          </cell>
          <cell r="AG45">
            <v>102.60073421962434</v>
          </cell>
          <cell r="AH45">
            <v>103.45761357963056</v>
          </cell>
          <cell r="AI45">
            <v>97.612504460780812</v>
          </cell>
          <cell r="AJ45">
            <v>103.78828979722746</v>
          </cell>
          <cell r="AK45">
            <v>103.9104895104895</v>
          </cell>
          <cell r="AL45">
            <v>102.52670834077512</v>
          </cell>
          <cell r="AO45">
            <v>-0.54339407744875245</v>
          </cell>
          <cell r="AP45">
            <v>2.6502720661256944</v>
          </cell>
          <cell r="AQ45">
            <v>0.49784045747611572</v>
          </cell>
          <cell r="AR45">
            <v>0.83515909171956082</v>
          </cell>
          <cell r="AS45">
            <v>-5.6497621746811433</v>
          </cell>
          <cell r="AT45">
            <v>6.3268383190884947</v>
          </cell>
          <cell r="AU45">
            <v>0.11773940345366896</v>
          </cell>
          <cell r="AV45">
            <v>-1.3317049859289654</v>
          </cell>
          <cell r="AX45">
            <v>-0.2257114971184393</v>
          </cell>
          <cell r="AY45">
            <v>76</v>
          </cell>
        </row>
        <row r="46">
          <cell r="A46" t="str">
            <v>Normandie</v>
          </cell>
          <cell r="B46">
            <v>100</v>
          </cell>
          <cell r="C46">
            <v>98.8</v>
          </cell>
          <cell r="D46">
            <v>98.9</v>
          </cell>
          <cell r="E46">
            <v>99.1</v>
          </cell>
          <cell r="F46">
            <v>100</v>
          </cell>
          <cell r="G46">
            <v>93.4</v>
          </cell>
          <cell r="H46">
            <v>103.1</v>
          </cell>
          <cell r="I46">
            <v>107</v>
          </cell>
          <cell r="J46">
            <v>107.6</v>
          </cell>
          <cell r="M46">
            <v>-1.2000000000000028</v>
          </cell>
          <cell r="N46">
            <v>0.1012145748988047</v>
          </cell>
          <cell r="O46">
            <v>0.20222446916076819</v>
          </cell>
          <cell r="P46">
            <v>0.90817356205852207</v>
          </cell>
          <cell r="Q46">
            <v>-6.5999999999999943</v>
          </cell>
          <cell r="R46">
            <v>10.385438972162731</v>
          </cell>
          <cell r="S46">
            <v>3.7827352085353994</v>
          </cell>
          <cell r="T46">
            <v>0.56074766355138195</v>
          </cell>
          <cell r="V46">
            <v>107.59999999999998</v>
          </cell>
          <cell r="W46">
            <v>1.4757930922303757</v>
          </cell>
          <cell r="Y46">
            <v>102.97403267411865</v>
          </cell>
          <cell r="Z46">
            <v>27</v>
          </cell>
          <cell r="AC46" t="str">
            <v/>
          </cell>
          <cell r="AD46">
            <v>100</v>
          </cell>
          <cell r="AE46">
            <v>98.820788121073662</v>
          </cell>
          <cell r="AF46">
            <v>98.989243818805278</v>
          </cell>
          <cell r="AG46">
            <v>99.174509037322181</v>
          </cell>
          <cell r="AH46">
            <v>100.04810583283223</v>
          </cell>
          <cell r="AI46">
            <v>93.38035633807047</v>
          </cell>
          <cell r="AJ46">
            <v>102.87123238380808</v>
          </cell>
          <cell r="AK46">
            <v>106.79460107978404</v>
          </cell>
          <cell r="AL46">
            <v>107.41922476899076</v>
          </cell>
          <cell r="AO46">
            <v>-1.1792118789263384</v>
          </cell>
          <cell r="AP46">
            <v>0.17046585129965308</v>
          </cell>
          <cell r="AQ46">
            <v>0.18715691864059636</v>
          </cell>
          <cell r="AR46">
            <v>0.88086828358413527</v>
          </cell>
          <cell r="AS46">
            <v>-6.6645434606255662</v>
          </cell>
          <cell r="AT46">
            <v>10.163675121753897</v>
          </cell>
          <cell r="AU46">
            <v>3.8138638033790073</v>
          </cell>
          <cell r="AV46">
            <v>0.58488320841246377</v>
          </cell>
          <cell r="AX46">
            <v>1.7930871614117336</v>
          </cell>
          <cell r="AY46">
            <v>21</v>
          </cell>
        </row>
        <row r="47">
          <cell r="A47" t="str">
            <v>Hauts-de-France</v>
          </cell>
          <cell r="B47">
            <v>100</v>
          </cell>
          <cell r="C47">
            <v>99.7</v>
          </cell>
          <cell r="D47">
            <v>102.2</v>
          </cell>
          <cell r="E47">
            <v>102.8</v>
          </cell>
          <cell r="F47">
            <v>103.9</v>
          </cell>
          <cell r="G47">
            <v>97.7</v>
          </cell>
          <cell r="H47">
            <v>104.1</v>
          </cell>
          <cell r="I47">
            <v>104.9</v>
          </cell>
          <cell r="J47">
            <v>103.3</v>
          </cell>
          <cell r="M47">
            <v>-0.29999999999999716</v>
          </cell>
          <cell r="N47">
            <v>2.5075225677031057</v>
          </cell>
          <cell r="O47">
            <v>0.58708414872796766</v>
          </cell>
          <cell r="P47">
            <v>1.0700389105058576</v>
          </cell>
          <cell r="Q47">
            <v>-5.9672762271414825</v>
          </cell>
          <cell r="R47">
            <v>6.5506653019447185</v>
          </cell>
          <cell r="S47">
            <v>0.76849183477428085</v>
          </cell>
          <cell r="T47">
            <v>-1.5252621544328093</v>
          </cell>
          <cell r="V47">
            <v>99.422521655437919</v>
          </cell>
          <cell r="W47">
            <v>-0.1157633820316164</v>
          </cell>
          <cell r="Y47">
            <v>95.148122616081181</v>
          </cell>
          <cell r="Z47">
            <v>84</v>
          </cell>
          <cell r="AC47" t="str">
            <v/>
          </cell>
          <cell r="AD47">
            <v>100</v>
          </cell>
          <cell r="AE47">
            <v>99.640121119100442</v>
          </cell>
          <cell r="AF47">
            <v>102.10455129167292</v>
          </cell>
          <cell r="AG47">
            <v>102.59619485539118</v>
          </cell>
          <cell r="AH47">
            <v>103.69055909106054</v>
          </cell>
          <cell r="AI47">
            <v>97.556689947160507</v>
          </cell>
          <cell r="AJ47">
            <v>103.79850696582834</v>
          </cell>
          <cell r="AK47">
            <v>104.6937757193076</v>
          </cell>
          <cell r="AL47">
            <v>103.16395205388103</v>
          </cell>
          <cell r="AO47">
            <v>-0.35987888089955788</v>
          </cell>
          <cell r="AP47">
            <v>2.4733311691047959</v>
          </cell>
          <cell r="AQ47">
            <v>0.48150994005528958</v>
          </cell>
          <cell r="AR47">
            <v>1.0666713684770173</v>
          </cell>
          <cell r="AS47">
            <v>-5.9155521945959464</v>
          </cell>
          <cell r="AT47">
            <v>6.3981435020484838</v>
          </cell>
          <cell r="AU47">
            <v>0.86250638824118653</v>
          </cell>
          <cell r="AV47">
            <v>-1.4612365013256863</v>
          </cell>
          <cell r="AX47">
            <v>-0.12720852825697193</v>
          </cell>
          <cell r="AY47">
            <v>70</v>
          </cell>
        </row>
        <row r="48">
          <cell r="A48" t="str">
            <v>Grand Est</v>
          </cell>
          <cell r="B48">
            <v>100</v>
          </cell>
          <cell r="C48">
            <v>99.7</v>
          </cell>
          <cell r="D48">
            <v>101.8</v>
          </cell>
          <cell r="E48">
            <v>103.1</v>
          </cell>
          <cell r="F48">
            <v>103.7</v>
          </cell>
          <cell r="G48">
            <v>96.5</v>
          </cell>
          <cell r="H48">
            <v>101.5</v>
          </cell>
          <cell r="I48">
            <v>103.8</v>
          </cell>
          <cell r="J48">
            <v>103.1</v>
          </cell>
          <cell r="M48">
            <v>-0.29999999999999716</v>
          </cell>
          <cell r="N48">
            <v>2.1063189568706093</v>
          </cell>
          <cell r="O48">
            <v>1.2770137524557867</v>
          </cell>
          <cell r="P48">
            <v>0.58195926285161192</v>
          </cell>
          <cell r="Q48">
            <v>-6.9431051108968234</v>
          </cell>
          <cell r="R48">
            <v>5.1813471502590573</v>
          </cell>
          <cell r="S48">
            <v>2.2660098522167402</v>
          </cell>
          <cell r="T48">
            <v>-0.67437379576108469</v>
          </cell>
          <cell r="V48">
            <v>99.421407907425248</v>
          </cell>
          <cell r="W48">
            <v>-0.11598716707882772</v>
          </cell>
          <cell r="Y48">
            <v>95.147056750614198</v>
          </cell>
          <cell r="Z48">
            <v>85</v>
          </cell>
          <cell r="AC48" t="str">
            <v/>
          </cell>
          <cell r="AD48">
            <v>100</v>
          </cell>
          <cell r="AE48">
            <v>99.673015156983041</v>
          </cell>
          <cell r="AF48">
            <v>101.75959369982138</v>
          </cell>
          <cell r="AG48">
            <v>102.89941995568604</v>
          </cell>
          <cell r="AH48">
            <v>103.32515376038556</v>
          </cell>
          <cell r="AI48">
            <v>96.083790097942313</v>
          </cell>
          <cell r="AJ48">
            <v>100.90808361744122</v>
          </cell>
          <cell r="AK48">
            <v>103.16505220105479</v>
          </cell>
          <cell r="AL48">
            <v>102.43809515269982</v>
          </cell>
          <cell r="AO48">
            <v>-0.32698484301695885</v>
          </cell>
          <cell r="AP48">
            <v>2.0934237211064755</v>
          </cell>
          <cell r="AQ48">
            <v>1.1201167520646891</v>
          </cell>
          <cell r="AR48">
            <v>0.4137378081264842</v>
          </cell>
          <cell r="AS48">
            <v>-7.0083260454044023</v>
          </cell>
          <cell r="AT48">
            <v>5.0209234196333199</v>
          </cell>
          <cell r="AU48">
            <v>2.23665786000862</v>
          </cell>
          <cell r="AV48">
            <v>-0.70465436971643669</v>
          </cell>
          <cell r="AX48">
            <v>-0.21532240107863743</v>
          </cell>
          <cell r="AY48">
            <v>74</v>
          </cell>
        </row>
        <row r="49">
          <cell r="A49" t="str">
            <v>Pays de la Loire</v>
          </cell>
          <cell r="B49">
            <v>100</v>
          </cell>
          <cell r="C49">
            <v>101.1</v>
          </cell>
          <cell r="D49">
            <v>103.4</v>
          </cell>
          <cell r="E49">
            <v>105</v>
          </cell>
          <cell r="F49">
            <v>107.7</v>
          </cell>
          <cell r="G49">
            <v>103</v>
          </cell>
          <cell r="H49">
            <v>108.3</v>
          </cell>
          <cell r="I49">
            <v>108.3</v>
          </cell>
          <cell r="J49">
            <v>109.5</v>
          </cell>
          <cell r="M49">
            <v>1.0999999999999943</v>
          </cell>
          <cell r="N49">
            <v>2.2749752720079357</v>
          </cell>
          <cell r="O49">
            <v>1.547388781431323</v>
          </cell>
          <cell r="P49">
            <v>2.5714285714285836</v>
          </cell>
          <cell r="Q49">
            <v>-4.3639740018570023</v>
          </cell>
          <cell r="R49">
            <v>5.1456310679611477</v>
          </cell>
          <cell r="S49">
            <v>0</v>
          </cell>
          <cell r="T49">
            <v>1.1080332409972442</v>
          </cell>
          <cell r="V49">
            <v>101.67130919220055</v>
          </cell>
          <cell r="W49">
            <v>0.33204936847435818</v>
          </cell>
          <cell r="Y49">
            <v>97.300229691246116</v>
          </cell>
          <cell r="Z49">
            <v>65</v>
          </cell>
          <cell r="AC49" t="str">
            <v/>
          </cell>
          <cell r="AD49">
            <v>100</v>
          </cell>
          <cell r="AE49">
            <v>100.45944233545421</v>
          </cell>
          <cell r="AF49">
            <v>102.08985283961113</v>
          </cell>
          <cell r="AG49">
            <v>102.90420819490589</v>
          </cell>
          <cell r="AH49">
            <v>104.79048454228946</v>
          </cell>
          <cell r="AI49">
            <v>99.573631918435282</v>
          </cell>
          <cell r="AJ49">
            <v>104.22833950441469</v>
          </cell>
          <cell r="AK49">
            <v>103.57930936880837</v>
          </cell>
          <cell r="AL49">
            <v>104.0948745492212</v>
          </cell>
          <cell r="AO49">
            <v>0.45944233545421298</v>
          </cell>
          <cell r="AP49">
            <v>1.6229539665496588</v>
          </cell>
          <cell r="AQ49">
            <v>0.79768491445879874</v>
          </cell>
          <cell r="AR49">
            <v>1.8330410198685598</v>
          </cell>
          <cell r="AS49">
            <v>-4.9783648263873204</v>
          </cell>
          <cell r="AT49">
            <v>4.6746387535530118</v>
          </cell>
          <cell r="AU49">
            <v>-0.62270025474101942</v>
          </cell>
          <cell r="AV49">
            <v>0.49774919677933838</v>
          </cell>
          <cell r="AX49">
            <v>-0.16636727701599341</v>
          </cell>
          <cell r="AY49">
            <v>71</v>
          </cell>
        </row>
        <row r="50">
          <cell r="A50" t="str">
            <v>Bretagne</v>
          </cell>
          <cell r="B50">
            <v>100</v>
          </cell>
          <cell r="C50">
            <v>101.5</v>
          </cell>
          <cell r="D50">
            <v>104.5</v>
          </cell>
          <cell r="E50">
            <v>105.1</v>
          </cell>
          <cell r="F50">
            <v>107.6</v>
          </cell>
          <cell r="G50">
            <v>102.4</v>
          </cell>
          <cell r="H50">
            <v>107</v>
          </cell>
          <cell r="I50">
            <v>109.1</v>
          </cell>
          <cell r="J50">
            <v>110</v>
          </cell>
          <cell r="M50">
            <v>1.4999999999999858</v>
          </cell>
          <cell r="N50">
            <v>2.9556650246305338</v>
          </cell>
          <cell r="O50">
            <v>0.57416267942582522</v>
          </cell>
          <cell r="P50">
            <v>2.3786869647954347</v>
          </cell>
          <cell r="Q50">
            <v>-4.8327137546468322</v>
          </cell>
          <cell r="R50">
            <v>4.4921875</v>
          </cell>
          <cell r="S50">
            <v>1.9626168224299079</v>
          </cell>
          <cell r="T50">
            <v>0.82493125572868564</v>
          </cell>
          <cell r="V50">
            <v>102.23048327137548</v>
          </cell>
          <cell r="W50">
            <v>0.44216905652312732</v>
          </cell>
          <cell r="Y50">
            <v>97.83536361224499</v>
          </cell>
          <cell r="Z50">
            <v>58</v>
          </cell>
          <cell r="AC50" t="str">
            <v/>
          </cell>
          <cell r="AD50">
            <v>100</v>
          </cell>
          <cell r="AE50">
            <v>101.00270678965674</v>
          </cell>
          <cell r="AF50">
            <v>103.47789514866979</v>
          </cell>
          <cell r="AG50">
            <v>103.41533239630371</v>
          </cell>
          <cell r="AH50">
            <v>105.20824938337643</v>
          </cell>
          <cell r="AI50">
            <v>99.511701813456213</v>
          </cell>
          <cell r="AJ50">
            <v>103.49592850633509</v>
          </cell>
          <cell r="AK50">
            <v>104.92567812463463</v>
          </cell>
          <cell r="AL50">
            <v>105.22225775503678</v>
          </cell>
          <cell r="AO50">
            <v>1.0027067896567416</v>
          </cell>
          <cell r="AP50">
            <v>2.450615867323009</v>
          </cell>
          <cell r="AQ50">
            <v>-6.0460016389200177E-2</v>
          </cell>
          <cell r="AR50">
            <v>1.7337051919941331</v>
          </cell>
          <cell r="AS50">
            <v>-5.4145445849613196</v>
          </cell>
          <cell r="AT50">
            <v>4.0037770636740504</v>
          </cell>
          <cell r="AU50">
            <v>1.3814549412076929</v>
          </cell>
          <cell r="AV50">
            <v>0.28265686312731475</v>
          </cell>
          <cell r="AX50">
            <v>3.3285584416091751E-3</v>
          </cell>
          <cell r="AY50">
            <v>64</v>
          </cell>
        </row>
        <row r="51">
          <cell r="A51" t="str">
            <v>Nouvelle-Aquitaine</v>
          </cell>
          <cell r="B51">
            <v>100</v>
          </cell>
          <cell r="C51">
            <v>100.8</v>
          </cell>
          <cell r="D51">
            <v>102.6</v>
          </cell>
          <cell r="E51">
            <v>104.4</v>
          </cell>
          <cell r="F51">
            <v>106.6</v>
          </cell>
          <cell r="G51">
            <v>100.3</v>
          </cell>
          <cell r="H51">
            <v>107.4</v>
          </cell>
          <cell r="I51">
            <v>108.1</v>
          </cell>
          <cell r="J51">
            <v>109.8</v>
          </cell>
          <cell r="M51">
            <v>0.79999999999999716</v>
          </cell>
          <cell r="N51">
            <v>1.7857142857142776</v>
          </cell>
          <cell r="O51">
            <v>1.7543859649122879</v>
          </cell>
          <cell r="P51">
            <v>2.1072796934865892</v>
          </cell>
          <cell r="Q51">
            <v>-5.9099437148217646</v>
          </cell>
          <cell r="R51">
            <v>7.0787637088733959</v>
          </cell>
          <cell r="S51">
            <v>0.65176908752326312</v>
          </cell>
          <cell r="T51">
            <v>1.5726179463459715</v>
          </cell>
          <cell r="V51">
            <v>103.00187617260788</v>
          </cell>
          <cell r="W51">
            <v>0.59329340175462164</v>
          </cell>
          <cell r="Y51">
            <v>98.573592588230937</v>
          </cell>
          <cell r="Z51">
            <v>53</v>
          </cell>
          <cell r="AC51" t="str">
            <v/>
          </cell>
          <cell r="AD51">
            <v>100</v>
          </cell>
          <cell r="AE51">
            <v>100.30237738201546</v>
          </cell>
          <cell r="AF51">
            <v>101.65672583296983</v>
          </cell>
          <cell r="AG51">
            <v>102.88266448630881</v>
          </cell>
          <cell r="AH51">
            <v>104.51875684829166</v>
          </cell>
          <cell r="AI51">
            <v>97.836607482038147</v>
          </cell>
          <cell r="AJ51">
            <v>104.28682856250309</v>
          </cell>
          <cell r="AK51">
            <v>104.49065108514189</v>
          </cell>
          <cell r="AL51">
            <v>105.6583253222101</v>
          </cell>
          <cell r="AO51">
            <v>0.30237738201546449</v>
          </cell>
          <cell r="AP51">
            <v>1.3502655533239647</v>
          </cell>
          <cell r="AQ51">
            <v>1.2059592154810304</v>
          </cell>
          <cell r="AR51">
            <v>1.5902507678546414</v>
          </cell>
          <cell r="AS51">
            <v>-6.393253773533317</v>
          </cell>
          <cell r="AT51">
            <v>6.5928503108094247</v>
          </cell>
          <cell r="AU51">
            <v>0.19544416629435091</v>
          </cell>
          <cell r="AV51">
            <v>1.1174915889046844</v>
          </cell>
          <cell r="AX51">
            <v>0.27146768941514665</v>
          </cell>
          <cell r="AY51">
            <v>57</v>
          </cell>
        </row>
        <row r="52">
          <cell r="A52" t="str">
            <v>Occitanie</v>
          </cell>
          <cell r="B52">
            <v>100</v>
          </cell>
          <cell r="C52">
            <v>101.3</v>
          </cell>
          <cell r="D52">
            <v>103.1</v>
          </cell>
          <cell r="E52">
            <v>105.3</v>
          </cell>
          <cell r="F52">
            <v>107.6</v>
          </cell>
          <cell r="G52">
            <v>99.8</v>
          </cell>
          <cell r="H52">
            <v>109.9</v>
          </cell>
          <cell r="I52">
            <v>112.9</v>
          </cell>
          <cell r="J52">
            <v>117.4</v>
          </cell>
          <cell r="M52">
            <v>1.2999999999999829</v>
          </cell>
          <cell r="N52">
            <v>1.7769002961500462</v>
          </cell>
          <cell r="O52">
            <v>2.133850630455882</v>
          </cell>
          <cell r="P52">
            <v>2.184235517568851</v>
          </cell>
          <cell r="Q52">
            <v>-7.2490706319702554</v>
          </cell>
          <cell r="R52">
            <v>10.12024048096194</v>
          </cell>
          <cell r="S52">
            <v>2.7297543221110061</v>
          </cell>
          <cell r="T52">
            <v>3.9858281665190418</v>
          </cell>
          <cell r="V52">
            <v>109.10780669144981</v>
          </cell>
          <cell r="W52">
            <v>1.7586097979104238</v>
          </cell>
          <cell r="Y52">
            <v>104.41701534615963</v>
          </cell>
          <cell r="Z52">
            <v>19</v>
          </cell>
          <cell r="AC52" t="str">
            <v/>
          </cell>
          <cell r="AD52">
            <v>100</v>
          </cell>
          <cell r="AE52">
            <v>100.57192475669726</v>
          </cell>
          <cell r="AF52">
            <v>101.62855094236546</v>
          </cell>
          <cell r="AG52">
            <v>102.92561619718309</v>
          </cell>
          <cell r="AH52">
            <v>104.33304225162892</v>
          </cell>
          <cell r="AI52">
            <v>96.028062924943342</v>
          </cell>
          <cell r="AJ52">
            <v>105.14881771031833</v>
          </cell>
          <cell r="AK52">
            <v>107.23902743962624</v>
          </cell>
          <cell r="AL52">
            <v>110.72287739701416</v>
          </cell>
          <cell r="AO52">
            <v>0.57192475669725695</v>
          </cell>
          <cell r="AP52">
            <v>1.0506174444054608</v>
          </cell>
          <cell r="AQ52">
            <v>1.276280378683353</v>
          </cell>
          <cell r="AR52">
            <v>1.3674205765739771</v>
          </cell>
          <cell r="AS52">
            <v>-7.9600662910372648</v>
          </cell>
          <cell r="AT52">
            <v>9.4980097562770567</v>
          </cell>
          <cell r="AU52">
            <v>1.9878585178830832</v>
          </cell>
          <cell r="AV52">
            <v>3.2486773151213697</v>
          </cell>
          <cell r="AX52">
            <v>1.497155950470642</v>
          </cell>
          <cell r="AY52">
            <v>31</v>
          </cell>
        </row>
        <row r="53">
          <cell r="A53" t="str">
            <v>Auvergne-Rhône-Alpes</v>
          </cell>
          <cell r="B53">
            <v>100</v>
          </cell>
          <cell r="C53">
            <v>101.6</v>
          </cell>
          <cell r="D53">
            <v>104.2</v>
          </cell>
          <cell r="E53">
            <v>106.8</v>
          </cell>
          <cell r="F53">
            <v>108.8</v>
          </cell>
          <cell r="G53">
            <v>101.9</v>
          </cell>
          <cell r="H53">
            <v>107</v>
          </cell>
          <cell r="I53">
            <v>107.5</v>
          </cell>
          <cell r="J53">
            <v>110.5</v>
          </cell>
          <cell r="M53">
            <v>1.5999999999999943</v>
          </cell>
          <cell r="N53">
            <v>2.5590551181102512</v>
          </cell>
          <cell r="O53">
            <v>2.4952015355086417</v>
          </cell>
          <cell r="P53">
            <v>1.8726591760299698</v>
          </cell>
          <cell r="Q53">
            <v>-6.3419117647058698</v>
          </cell>
          <cell r="R53">
            <v>5.0049067713444373</v>
          </cell>
          <cell r="S53">
            <v>0.46728971962618004</v>
          </cell>
          <cell r="T53">
            <v>2.7906976744185954</v>
          </cell>
          <cell r="V53">
            <v>101.5625</v>
          </cell>
          <cell r="W53">
            <v>0.31056498762413298</v>
          </cell>
          <cell r="Y53">
            <v>97.196098452278605</v>
          </cell>
          <cell r="Z53">
            <v>66</v>
          </cell>
          <cell r="AC53" t="str">
            <v/>
          </cell>
          <cell r="AD53">
            <v>100</v>
          </cell>
          <cell r="AE53">
            <v>101.03539159099232</v>
          </cell>
          <cell r="AF53">
            <v>103.05734706695138</v>
          </cell>
          <cell r="AG53">
            <v>104.9053955263913</v>
          </cell>
          <cell r="AH53">
            <v>106.25222449612401</v>
          </cell>
          <cell r="AI53">
            <v>99.050644428532635</v>
          </cell>
          <cell r="AJ53">
            <v>103.60768615876529</v>
          </cell>
          <cell r="AK53">
            <v>103.58229823165881</v>
          </cell>
          <cell r="AL53">
            <v>105.9504432645705</v>
          </cell>
          <cell r="AO53">
            <v>1.035391590992333</v>
          </cell>
          <cell r="AP53">
            <v>2.0012348585179467</v>
          </cell>
          <cell r="AQ53">
            <v>1.793223396522464</v>
          </cell>
          <cell r="AR53">
            <v>1.2838510002032137</v>
          </cell>
          <cell r="AS53">
            <v>-6.7778158073801933</v>
          </cell>
          <cell r="AT53">
            <v>4.6007189115469913</v>
          </cell>
          <cell r="AU53">
            <v>-2.4503903182989006E-2</v>
          </cell>
          <cell r="AV53">
            <v>2.2862449215167828</v>
          </cell>
          <cell r="AX53">
            <v>-7.1081615022904998E-2</v>
          </cell>
          <cell r="AY53">
            <v>68</v>
          </cell>
        </row>
        <row r="54">
          <cell r="A54" t="str">
            <v>Provence-Alpes-Côte d’Azur</v>
          </cell>
          <cell r="B54">
            <v>100</v>
          </cell>
          <cell r="C54">
            <v>100.6</v>
          </cell>
          <cell r="D54">
            <v>102.7</v>
          </cell>
          <cell r="E54">
            <v>104.3</v>
          </cell>
          <cell r="F54">
            <v>105.8</v>
          </cell>
          <cell r="G54">
            <v>98.3</v>
          </cell>
          <cell r="H54">
            <v>115</v>
          </cell>
          <cell r="I54">
            <v>122.4</v>
          </cell>
          <cell r="J54">
            <v>106.6</v>
          </cell>
          <cell r="M54">
            <v>0.59999999999999432</v>
          </cell>
          <cell r="N54">
            <v>2.0874751491053729</v>
          </cell>
          <cell r="O54">
            <v>1.5579357351509344</v>
          </cell>
          <cell r="P54">
            <v>1.4381591562799656</v>
          </cell>
          <cell r="Q54">
            <v>-7.0888468809073686</v>
          </cell>
          <cell r="R54">
            <v>16.988809766022399</v>
          </cell>
          <cell r="S54">
            <v>6.4347826086956559</v>
          </cell>
          <cell r="T54">
            <v>-12.908496732026151</v>
          </cell>
          <cell r="V54">
            <v>100.7561436672968</v>
          </cell>
          <cell r="W54">
            <v>0.15077339511418586</v>
          </cell>
          <cell r="Y54">
            <v>96.424409201806839</v>
          </cell>
          <cell r="Z54">
            <v>75</v>
          </cell>
          <cell r="AC54" t="str">
            <v/>
          </cell>
          <cell r="AD54">
            <v>100</v>
          </cell>
          <cell r="AE54">
            <v>100.25911899541558</v>
          </cell>
          <cell r="AF54">
            <v>101.98002105137728</v>
          </cell>
          <cell r="AG54">
            <v>102.95743504698729</v>
          </cell>
          <cell r="AH54">
            <v>103.9088587703791</v>
          </cell>
          <cell r="AI54">
            <v>96.078661349597311</v>
          </cell>
          <cell r="AJ54">
            <v>111.89818238430702</v>
          </cell>
          <cell r="AK54">
            <v>118.59775594442185</v>
          </cell>
          <cell r="AL54">
            <v>102.81239149724162</v>
          </cell>
          <cell r="AO54">
            <v>0.25911899541557659</v>
          </cell>
          <cell r="AP54">
            <v>1.7164543965725301</v>
          </cell>
          <cell r="AQ54">
            <v>0.95843674626974007</v>
          </cell>
          <cell r="AR54">
            <v>0.92409423657223044</v>
          </cell>
          <cell r="AS54">
            <v>-7.5356398996597562</v>
          </cell>
          <cell r="AT54">
            <v>16.46517635913753</v>
          </cell>
          <cell r="AU54">
            <v>5.9872049906097402</v>
          </cell>
          <cell r="AV54">
            <v>-13.310002639997407</v>
          </cell>
          <cell r="AX54">
            <v>-0.2648554206155751</v>
          </cell>
          <cell r="AY54">
            <v>80</v>
          </cell>
        </row>
        <row r="55">
          <cell r="A55" t="str">
            <v>Corse</v>
          </cell>
          <cell r="B55">
            <v>100</v>
          </cell>
          <cell r="C55">
            <v>100.6</v>
          </cell>
          <cell r="D55">
            <v>103.6</v>
          </cell>
          <cell r="E55">
            <v>106.2</v>
          </cell>
          <cell r="F55">
            <v>107.6</v>
          </cell>
          <cell r="G55">
            <v>98.4</v>
          </cell>
          <cell r="H55">
            <v>125.9</v>
          </cell>
          <cell r="I55">
            <v>148</v>
          </cell>
          <cell r="J55">
            <v>142</v>
          </cell>
          <cell r="M55">
            <v>0.59999999999999432</v>
          </cell>
          <cell r="N55">
            <v>2.9821073558648123</v>
          </cell>
          <cell r="O55">
            <v>2.5096525096525113</v>
          </cell>
          <cell r="P55">
            <v>1.318267419962325</v>
          </cell>
          <cell r="Q55">
            <v>-8.5501858736059404</v>
          </cell>
          <cell r="R55">
            <v>27.947154471544721</v>
          </cell>
          <cell r="S55">
            <v>17.553613979348697</v>
          </cell>
          <cell r="T55">
            <v>-4.0540540540540633</v>
          </cell>
          <cell r="V55">
            <v>131.97026022304834</v>
          </cell>
          <cell r="W55">
            <v>5.7049231013012189</v>
          </cell>
          <cell r="Y55">
            <v>126.29656029944351</v>
          </cell>
          <cell r="Z55">
            <v>1</v>
          </cell>
          <cell r="AC55" t="str">
            <v/>
          </cell>
          <cell r="AD55">
            <v>100</v>
          </cell>
          <cell r="AE55">
            <v>99.327732610659424</v>
          </cell>
          <cell r="AF55">
            <v>101.0123104371097</v>
          </cell>
          <cell r="AG55">
            <v>102.60159104301709</v>
          </cell>
          <cell r="AH55">
            <v>103.13370359543991</v>
          </cell>
          <cell r="AI55">
            <v>93.306419895893569</v>
          </cell>
          <cell r="AJ55">
            <v>118.5260120585702</v>
          </cell>
          <cell r="AK55">
            <v>138.29923055001424</v>
          </cell>
          <cell r="AL55">
            <v>131.67929864253392</v>
          </cell>
          <cell r="AO55">
            <v>-0.67226738934057551</v>
          </cell>
          <cell r="AP55">
            <v>1.6959793424998537</v>
          </cell>
          <cell r="AQ55">
            <v>1.5733533853746309</v>
          </cell>
          <cell r="AR55">
            <v>0.51862017636716473</v>
          </cell>
          <cell r="AS55">
            <v>-9.5286830172370998</v>
          </cell>
          <cell r="AT55">
            <v>27.028785576400139</v>
          </cell>
          <cell r="AU55">
            <v>16.682598315779828</v>
          </cell>
          <cell r="AV55">
            <v>-4.7866729852024008</v>
          </cell>
          <cell r="AX55">
            <v>6.2990107144692331</v>
          </cell>
          <cell r="AY55">
            <v>1</v>
          </cell>
        </row>
        <row r="56">
          <cell r="A56" t="str">
            <v>RUP FR — Régions Ultrapériphériques Françaises</v>
          </cell>
          <cell r="B56">
            <v>100</v>
          </cell>
          <cell r="C56">
            <v>100.9</v>
          </cell>
          <cell r="D56">
            <v>101.8</v>
          </cell>
          <cell r="E56">
            <v>101.9</v>
          </cell>
          <cell r="F56">
            <v>103.1</v>
          </cell>
          <cell r="G56">
            <v>97.7</v>
          </cell>
          <cell r="H56">
            <v>106</v>
          </cell>
          <cell r="I56">
            <v>110.1</v>
          </cell>
          <cell r="J56">
            <v>110.8</v>
          </cell>
          <cell r="M56">
            <v>0.90000000000000568</v>
          </cell>
          <cell r="N56">
            <v>0.89197224975221445</v>
          </cell>
          <cell r="O56">
            <v>9.8231827111987968E-2</v>
          </cell>
          <cell r="P56">
            <v>1.1776251226692835</v>
          </cell>
          <cell r="Q56">
            <v>-5.2376333656643936</v>
          </cell>
          <cell r="R56">
            <v>8.4953940634595568</v>
          </cell>
          <cell r="S56">
            <v>3.8679245283018986</v>
          </cell>
          <cell r="T56">
            <v>0.63578564940962679</v>
          </cell>
          <cell r="V56">
            <v>107.46847720659554</v>
          </cell>
          <cell r="W56">
            <v>1.4509735568462077</v>
          </cell>
          <cell r="Y56">
            <v>102.84816434302739</v>
          </cell>
          <cell r="Z56">
            <v>29</v>
          </cell>
          <cell r="AC56" t="str">
            <v/>
          </cell>
          <cell r="AD56">
            <v>100</v>
          </cell>
          <cell r="AE56">
            <v>100.46431052285743</v>
          </cell>
          <cell r="AF56">
            <v>99.373513712497697</v>
          </cell>
          <cell r="AG56">
            <v>98.834427578639378</v>
          </cell>
          <cell r="AH56">
            <v>99.43459719949081</v>
          </cell>
          <cell r="AI56">
            <v>93.787402144893449</v>
          </cell>
          <cell r="AJ56">
            <v>100.92836624775583</v>
          </cell>
          <cell r="AK56">
            <v>104.77576709133322</v>
          </cell>
          <cell r="AL56">
            <v>105.37573746973909</v>
          </cell>
          <cell r="AO56">
            <v>0.46431052285743135</v>
          </cell>
          <cell r="AP56">
            <v>-1.0857555331667328</v>
          </cell>
          <cell r="AQ56">
            <v>-0.54248472628025013</v>
          </cell>
          <cell r="AR56">
            <v>0.60724753059746206</v>
          </cell>
          <cell r="AS56">
            <v>-5.679306009826405</v>
          </cell>
          <cell r="AT56">
            <v>7.6139907274862111</v>
          </cell>
          <cell r="AU56">
            <v>3.812011416228529</v>
          </cell>
          <cell r="AV56">
            <v>0.57262322678380428</v>
          </cell>
          <cell r="AX56">
            <v>1.4613828270834546</v>
          </cell>
          <cell r="AY56">
            <v>32</v>
          </cell>
        </row>
        <row r="57">
          <cell r="A57" t="str">
            <v>Hrvatska</v>
          </cell>
          <cell r="B57">
            <v>100</v>
          </cell>
          <cell r="C57">
            <v>103.5</v>
          </cell>
          <cell r="D57">
            <v>106.9</v>
          </cell>
          <cell r="E57">
            <v>110</v>
          </cell>
          <cell r="F57">
            <v>113.4</v>
          </cell>
          <cell r="G57">
            <v>103.9</v>
          </cell>
          <cell r="H57">
            <v>117.1</v>
          </cell>
          <cell r="I57">
            <v>125.6</v>
          </cell>
          <cell r="J57">
            <v>129.80000000000001</v>
          </cell>
          <cell r="M57">
            <v>3.4999999999999858</v>
          </cell>
          <cell r="N57">
            <v>3.2850241545893795</v>
          </cell>
          <cell r="O57">
            <v>2.8999064546304965</v>
          </cell>
          <cell r="P57">
            <v>3.0909090909090935</v>
          </cell>
          <cell r="Q57">
            <v>-8.3774250440917086</v>
          </cell>
          <cell r="R57">
            <v>12.704523580365731</v>
          </cell>
          <cell r="S57">
            <v>7.2587532023911052</v>
          </cell>
          <cell r="T57">
            <v>3.3439490445859974</v>
          </cell>
          <cell r="V57">
            <v>114.46208112874781</v>
          </cell>
          <cell r="W57">
            <v>2.7382887299868059</v>
          </cell>
          <cell r="Y57">
            <v>109.54109741727973</v>
          </cell>
          <cell r="Z57">
            <v>7</v>
          </cell>
          <cell r="AC57" t="str">
            <v/>
          </cell>
          <cell r="AD57">
            <v>100</v>
          </cell>
          <cell r="AE57">
            <v>104.38184012232651</v>
          </cell>
          <cell r="AF57">
            <v>108.92263181471482</v>
          </cell>
          <cell r="AG57">
            <v>113.14925675956458</v>
          </cell>
          <cell r="AH57">
            <v>119.68369324765617</v>
          </cell>
          <cell r="AI57">
            <v>110.67490912312677</v>
          </cell>
          <cell r="AJ57">
            <v>125.60876001162391</v>
          </cell>
          <cell r="AK57">
            <v>134.89694791703886</v>
          </cell>
          <cell r="AL57">
            <v>138.54712504312181</v>
          </cell>
          <cell r="AO57">
            <v>4.3818401223265226</v>
          </cell>
          <cell r="AP57">
            <v>4.3501740217138263</v>
          </cell>
          <cell r="AQ57">
            <v>3.880391865704766</v>
          </cell>
          <cell r="AR57">
            <v>5.7750591344818929</v>
          </cell>
          <cell r="AS57">
            <v>-7.5271608688477869</v>
          </cell>
          <cell r="AT57">
            <v>13.49343858225636</v>
          </cell>
          <cell r="AU57">
            <v>7.3945383304121464</v>
          </cell>
          <cell r="AV57">
            <v>2.705900453973058</v>
          </cell>
          <cell r="AX57">
            <v>3.7267173564874412</v>
          </cell>
          <cell r="AY57">
            <v>6</v>
          </cell>
        </row>
        <row r="58">
          <cell r="A58" t="str">
            <v>Nord-Ovest</v>
          </cell>
          <cell r="B58">
            <v>100</v>
          </cell>
          <cell r="C58">
            <v>101.6</v>
          </cell>
          <cell r="D58">
            <v>103.9</v>
          </cell>
          <cell r="E58">
            <v>105.3</v>
          </cell>
          <cell r="F58">
            <v>105.3</v>
          </cell>
          <cell r="G58">
            <v>96.5</v>
          </cell>
          <cell r="H58">
            <v>105.4</v>
          </cell>
          <cell r="I58">
            <v>109.5</v>
          </cell>
          <cell r="J58">
            <v>110.2</v>
          </cell>
          <cell r="M58">
            <v>1.5999999999999943</v>
          </cell>
          <cell r="N58">
            <v>2.2637795275590804</v>
          </cell>
          <cell r="O58">
            <v>1.3474494706448468</v>
          </cell>
          <cell r="P58">
            <v>0</v>
          </cell>
          <cell r="Q58">
            <v>-8.357075023741686</v>
          </cell>
          <cell r="R58">
            <v>9.2227979274611442</v>
          </cell>
          <cell r="S58">
            <v>3.8899430740037815</v>
          </cell>
          <cell r="T58">
            <v>0.63926940639269958</v>
          </cell>
          <cell r="V58">
            <v>104.653371320038</v>
          </cell>
          <cell r="W58">
            <v>0.91381961946585477</v>
          </cell>
          <cell r="Y58">
            <v>100.15408622459357</v>
          </cell>
          <cell r="Z58">
            <v>42</v>
          </cell>
          <cell r="AC58" t="str">
            <v/>
          </cell>
          <cell r="AD58">
            <v>100</v>
          </cell>
          <cell r="AE58">
            <v>101.71603674671725</v>
          </cell>
          <cell r="AF58">
            <v>104.09272224234628</v>
          </cell>
          <cell r="AG58">
            <v>105.56388503505943</v>
          </cell>
          <cell r="AH58">
            <v>105.61734913995235</v>
          </cell>
          <cell r="AI58">
            <v>97.090721216264541</v>
          </cell>
          <cell r="AJ58">
            <v>106.56855712989109</v>
          </cell>
          <cell r="AK58">
            <v>110.8558531551943</v>
          </cell>
          <cell r="AL58">
            <v>111.34036857884261</v>
          </cell>
          <cell r="AO58">
            <v>1.7160367467172506</v>
          </cell>
          <cell r="AP58">
            <v>2.3365887736534603</v>
          </cell>
          <cell r="AQ58">
            <v>1.4133195491688753</v>
          </cell>
          <cell r="AR58">
            <v>5.0646208099649925E-2</v>
          </cell>
          <cell r="AS58">
            <v>-8.0731319173607261</v>
          </cell>
          <cell r="AT58">
            <v>9.7618349054336022</v>
          </cell>
          <cell r="AU58">
            <v>4.0230403233081518</v>
          </cell>
          <cell r="AV58">
            <v>0.43706796696608308</v>
          </cell>
          <cell r="AX58">
            <v>1.3279713525579524</v>
          </cell>
          <cell r="AY58">
            <v>33</v>
          </cell>
        </row>
        <row r="59">
          <cell r="A59" t="str">
            <v>Sud</v>
          </cell>
          <cell r="B59">
            <v>100</v>
          </cell>
          <cell r="C59">
            <v>100.5</v>
          </cell>
          <cell r="D59">
            <v>101.3</v>
          </cell>
          <cell r="E59">
            <v>101.7</v>
          </cell>
          <cell r="F59">
            <v>102.1</v>
          </cell>
          <cell r="G59">
            <v>93.3</v>
          </cell>
          <cell r="H59">
            <v>100.6</v>
          </cell>
          <cell r="I59">
            <v>105.8</v>
          </cell>
          <cell r="J59">
            <v>107.1</v>
          </cell>
          <cell r="M59">
            <v>0.49999999999998579</v>
          </cell>
          <cell r="N59">
            <v>0.79601990049751237</v>
          </cell>
          <cell r="O59">
            <v>0.39486673247779436</v>
          </cell>
          <cell r="P59">
            <v>0.39331366764994868</v>
          </cell>
          <cell r="Q59">
            <v>-8.6190009794319167</v>
          </cell>
          <cell r="R59">
            <v>7.8242229367631211</v>
          </cell>
          <cell r="S59">
            <v>5.1689860834990071</v>
          </cell>
          <cell r="T59">
            <v>1.2287334593572723</v>
          </cell>
          <cell r="V59">
            <v>104.89715964740452</v>
          </cell>
          <cell r="W59">
            <v>0.96079129242716022</v>
          </cell>
          <cell r="Y59">
            <v>100.3873935404654</v>
          </cell>
          <cell r="Z59">
            <v>41</v>
          </cell>
          <cell r="AC59" t="str">
            <v/>
          </cell>
          <cell r="AD59">
            <v>100</v>
          </cell>
          <cell r="AE59">
            <v>100.88037073674251</v>
          </cell>
          <cell r="AF59">
            <v>102.09615666968949</v>
          </cell>
          <cell r="AG59">
            <v>102.99521815538826</v>
          </cell>
          <cell r="AH59">
            <v>103.98841669636558</v>
          </cell>
          <cell r="AI59">
            <v>95.903841975453631</v>
          </cell>
          <cell r="AJ59">
            <v>104.15452589553065</v>
          </cell>
          <cell r="AK59">
            <v>109.83954509059636</v>
          </cell>
          <cell r="AL59">
            <v>111.59042403589312</v>
          </cell>
          <cell r="AO59">
            <v>0.880370736742492</v>
          </cell>
          <cell r="AP59">
            <v>1.2051759168487877</v>
          </cell>
          <cell r="AQ59">
            <v>0.8806026740139572</v>
          </cell>
          <cell r="AR59">
            <v>0.96431519711805436</v>
          </cell>
          <cell r="AS59">
            <v>-7.7744954464668723</v>
          </cell>
          <cell r="AT59">
            <v>8.603079657839757</v>
          </cell>
          <cell r="AU59">
            <v>5.4582545944934679</v>
          </cell>
          <cell r="AV59">
            <v>1.5940333181939366</v>
          </cell>
          <cell r="AX59">
            <v>1.7795415947634154</v>
          </cell>
          <cell r="AY59">
            <v>23</v>
          </cell>
        </row>
        <row r="60">
          <cell r="A60" t="str">
            <v>Isole</v>
          </cell>
          <cell r="B60">
            <v>100</v>
          </cell>
          <cell r="C60">
            <v>99.5</v>
          </cell>
          <cell r="D60">
            <v>100.1</v>
          </cell>
          <cell r="E60">
            <v>99.4</v>
          </cell>
          <cell r="F60">
            <v>99.7</v>
          </cell>
          <cell r="G60">
            <v>91.2</v>
          </cell>
          <cell r="H60">
            <v>98.5</v>
          </cell>
          <cell r="I60">
            <v>105.8</v>
          </cell>
          <cell r="J60">
            <v>107.9</v>
          </cell>
          <cell r="M60">
            <v>-0.5</v>
          </cell>
          <cell r="N60">
            <v>0.60301507537687371</v>
          </cell>
          <cell r="O60">
            <v>-0.69930069930069294</v>
          </cell>
          <cell r="P60">
            <v>0.30181086519114331</v>
          </cell>
          <cell r="Q60">
            <v>-8.5255767301905792</v>
          </cell>
          <cell r="R60">
            <v>8.0043859649122879</v>
          </cell>
          <cell r="S60">
            <v>7.4111675126903549</v>
          </cell>
          <cell r="T60">
            <v>1.9848771266540695</v>
          </cell>
          <cell r="V60">
            <v>108.2246740220662</v>
          </cell>
          <cell r="W60">
            <v>1.5933443921487935</v>
          </cell>
          <cell r="Y60">
            <v>103.57185054734282</v>
          </cell>
          <cell r="Z60">
            <v>25</v>
          </cell>
          <cell r="AC60" t="str">
            <v/>
          </cell>
          <cell r="AD60">
            <v>100</v>
          </cell>
          <cell r="AE60">
            <v>99.966678228871316</v>
          </cell>
          <cell r="AF60">
            <v>101.13228741715828</v>
          </cell>
          <cell r="AG60">
            <v>101.06728632478632</v>
          </cell>
          <cell r="AH60">
            <v>102.04514349803343</v>
          </cell>
          <cell r="AI60">
            <v>94.118829488947057</v>
          </cell>
          <cell r="AJ60">
            <v>102.17638036809817</v>
          </cell>
          <cell r="AK60">
            <v>110.01779754936392</v>
          </cell>
          <cell r="AL60">
            <v>112.66755642633228</v>
          </cell>
          <cell r="AO60">
            <v>-3.3321771128683508E-2</v>
          </cell>
          <cell r="AP60">
            <v>1.1659977193783817</v>
          </cell>
          <cell r="AQ60">
            <v>-6.4273333504104357E-2</v>
          </cell>
          <cell r="AR60">
            <v>0.96753084880967322</v>
          </cell>
          <cell r="AS60">
            <v>-7.7674583398857351</v>
          </cell>
          <cell r="AT60">
            <v>8.5610402540092707</v>
          </cell>
          <cell r="AU60">
            <v>7.6743931944119197</v>
          </cell>
          <cell r="AV60">
            <v>2.4084820238102367</v>
          </cell>
          <cell r="AX60">
            <v>2.5065539316582459</v>
          </cell>
          <cell r="AY60">
            <v>15</v>
          </cell>
        </row>
        <row r="61">
          <cell r="A61" t="str">
            <v>Nord-Est</v>
          </cell>
          <cell r="B61">
            <v>100</v>
          </cell>
          <cell r="C61">
            <v>101.5</v>
          </cell>
          <cell r="D61">
            <v>103.7</v>
          </cell>
          <cell r="E61">
            <v>105.1</v>
          </cell>
          <cell r="F61">
            <v>105.8</v>
          </cell>
          <cell r="G61">
            <v>96.3</v>
          </cell>
          <cell r="H61">
            <v>104.6</v>
          </cell>
          <cell r="I61">
            <v>109</v>
          </cell>
          <cell r="J61">
            <v>109.4</v>
          </cell>
          <cell r="M61">
            <v>1.4999999999999858</v>
          </cell>
          <cell r="N61">
            <v>2.1674876847290818</v>
          </cell>
          <cell r="O61">
            <v>1.350048216007707</v>
          </cell>
          <cell r="P61">
            <v>0.66603235014272855</v>
          </cell>
          <cell r="Q61">
            <v>-8.9792060491493402</v>
          </cell>
          <cell r="R61">
            <v>8.618899273104887</v>
          </cell>
          <cell r="S61">
            <v>4.2065009560229498</v>
          </cell>
          <cell r="T61">
            <v>0.36697247706423752</v>
          </cell>
          <cell r="V61">
            <v>103.40264650283555</v>
          </cell>
          <cell r="W61">
            <v>0.67145160738604659</v>
          </cell>
          <cell r="Y61">
            <v>98.957132895662923</v>
          </cell>
          <cell r="Z61">
            <v>51</v>
          </cell>
          <cell r="AC61" t="str">
            <v/>
          </cell>
          <cell r="AD61">
            <v>100</v>
          </cell>
          <cell r="AE61">
            <v>101.56649484091751</v>
          </cell>
          <cell r="AF61">
            <v>103.74736710562604</v>
          </cell>
          <cell r="AG61">
            <v>105.01767576780057</v>
          </cell>
          <cell r="AH61">
            <v>105.62166648033642</v>
          </cell>
          <cell r="AI61">
            <v>96.308296360111996</v>
          </cell>
          <cell r="AJ61">
            <v>104.987082493926</v>
          </cell>
          <cell r="AK61">
            <v>109.5530264331293</v>
          </cell>
          <cell r="AL61">
            <v>109.76403630077787</v>
          </cell>
          <cell r="AO61">
            <v>1.5664948409175139</v>
          </cell>
          <cell r="AP61">
            <v>2.147235924725365</v>
          </cell>
          <cell r="AQ61">
            <v>1.2244249638462747</v>
          </cell>
          <cell r="AR61">
            <v>0.57513243186917862</v>
          </cell>
          <cell r="AS61">
            <v>-8.817670115021599</v>
          </cell>
          <cell r="AT61">
            <v>9.0114626276459546</v>
          </cell>
          <cell r="AU61">
            <v>4.3490530746651359</v>
          </cell>
          <cell r="AV61">
            <v>0.19260980232012059</v>
          </cell>
          <cell r="AX61">
            <v>0.96637483406962588</v>
          </cell>
          <cell r="AY61">
            <v>39</v>
          </cell>
        </row>
        <row r="62">
          <cell r="A62" t="str">
            <v>Centro (IT)</v>
          </cell>
          <cell r="B62">
            <v>100</v>
          </cell>
          <cell r="C62">
            <v>101.7</v>
          </cell>
          <cell r="D62">
            <v>102.9</v>
          </cell>
          <cell r="E62">
            <v>103.6</v>
          </cell>
          <cell r="F62">
            <v>104.9</v>
          </cell>
          <cell r="G62">
            <v>94.1</v>
          </cell>
          <cell r="H62">
            <v>100.5</v>
          </cell>
          <cell r="I62">
            <v>106.1</v>
          </cell>
          <cell r="J62">
            <v>106.3</v>
          </cell>
          <cell r="M62">
            <v>1.7000000000000171</v>
          </cell>
          <cell r="N62">
            <v>1.1799410029498461</v>
          </cell>
          <cell r="O62">
            <v>0.68027210884351064</v>
          </cell>
          <cell r="P62">
            <v>1.2548262548262699</v>
          </cell>
          <cell r="Q62">
            <v>-10.29551954242136</v>
          </cell>
          <cell r="R62">
            <v>6.8012752391073406</v>
          </cell>
          <cell r="S62">
            <v>5.5721393034825724</v>
          </cell>
          <cell r="T62">
            <v>0.18850141376060492</v>
          </cell>
          <cell r="V62">
            <v>101.33460438512869</v>
          </cell>
          <cell r="W62">
            <v>0.26550724675334436</v>
          </cell>
          <cell r="Y62">
            <v>96.978000585252147</v>
          </cell>
          <cell r="Z62">
            <v>67</v>
          </cell>
          <cell r="AC62" t="str">
            <v/>
          </cell>
          <cell r="AD62">
            <v>100</v>
          </cell>
          <cell r="AE62">
            <v>101.73928058641275</v>
          </cell>
          <cell r="AF62">
            <v>103.03057936668012</v>
          </cell>
          <cell r="AG62">
            <v>103.90873565734201</v>
          </cell>
          <cell r="AH62">
            <v>105.47098432041047</v>
          </cell>
          <cell r="AI62">
            <v>94.93908290287068</v>
          </cell>
          <cell r="AJ62">
            <v>101.86887665685457</v>
          </cell>
          <cell r="AK62">
            <v>107.82585809819507</v>
          </cell>
          <cell r="AL62">
            <v>108.08903995015831</v>
          </cell>
          <cell r="AO62">
            <v>1.7392805864127467</v>
          </cell>
          <cell r="AP62">
            <v>1.2692234236614297</v>
          </cell>
          <cell r="AQ62">
            <v>0.85232587845263197</v>
          </cell>
          <cell r="AR62">
            <v>1.503481543861966</v>
          </cell>
          <cell r="AS62">
            <v>-9.9855912840871071</v>
          </cell>
          <cell r="AT62">
            <v>7.2992002261845528</v>
          </cell>
          <cell r="AU62">
            <v>5.847695230218946</v>
          </cell>
          <cell r="AV62">
            <v>0.24408046140803208</v>
          </cell>
          <cell r="AX62">
            <v>0.61486876715721905</v>
          </cell>
          <cell r="AY62">
            <v>49</v>
          </cell>
        </row>
        <row r="63">
          <cell r="A63" t="str">
            <v>Kýpros</v>
          </cell>
          <cell r="B63">
            <v>100</v>
          </cell>
          <cell r="C63">
            <v>106.6</v>
          </cell>
          <cell r="D63">
            <v>112.7</v>
          </cell>
          <cell r="E63">
            <v>119.8</v>
          </cell>
          <cell r="F63">
            <v>126.8</v>
          </cell>
          <cell r="G63">
            <v>122.7</v>
          </cell>
          <cell r="H63">
            <v>136.69999999999999</v>
          </cell>
          <cell r="I63">
            <v>146.80000000000001</v>
          </cell>
          <cell r="J63">
            <v>150.6</v>
          </cell>
          <cell r="M63">
            <v>6.5999999999999801</v>
          </cell>
          <cell r="N63">
            <v>5.7223264540337908</v>
          </cell>
          <cell r="O63">
            <v>6.299911268855368</v>
          </cell>
          <cell r="P63">
            <v>5.8430717863105173</v>
          </cell>
          <cell r="Q63">
            <v>-3.2334384858044132</v>
          </cell>
          <cell r="R63">
            <v>11.409942950285227</v>
          </cell>
          <cell r="S63">
            <v>7.3884418434528385</v>
          </cell>
          <cell r="T63">
            <v>2.5885558583106132</v>
          </cell>
          <cell r="V63">
            <v>118.76971608832807</v>
          </cell>
          <cell r="W63">
            <v>3.5001891935362295</v>
          </cell>
          <cell r="Y63">
            <v>113.66353740869231</v>
          </cell>
          <cell r="Z63">
            <v>4</v>
          </cell>
          <cell r="AC63" t="str">
            <v/>
          </cell>
          <cell r="AD63">
            <v>100</v>
          </cell>
          <cell r="AE63">
            <v>105.86142608859035</v>
          </cell>
          <cell r="AF63">
            <v>110.88268103127326</v>
          </cell>
          <cell r="AG63">
            <v>116.43898536899327</v>
          </cell>
          <cell r="AH63">
            <v>121.58250240943363</v>
          </cell>
          <cell r="AI63">
            <v>116.32565246636771</v>
          </cell>
          <cell r="AJ63">
            <v>128.39642583439772</v>
          </cell>
          <cell r="AK63">
            <v>136.01718856141119</v>
          </cell>
          <cell r="AL63">
            <v>137.36923989602096</v>
          </cell>
          <cell r="AO63">
            <v>5.8614260885903491</v>
          </cell>
          <cell r="AP63">
            <v>4.7432337993263758</v>
          </cell>
          <cell r="AQ63">
            <v>5.010975822412604</v>
          </cell>
          <cell r="AR63">
            <v>4.4173495879757496</v>
          </cell>
          <cell r="AS63">
            <v>-4.323689543223324</v>
          </cell>
          <cell r="AT63">
            <v>10.376708070921794</v>
          </cell>
          <cell r="AU63">
            <v>5.9353386805661756</v>
          </cell>
          <cell r="AV63">
            <v>0.9940297611719302</v>
          </cell>
          <cell r="AX63">
            <v>3.0990359525735727</v>
          </cell>
          <cell r="AY63">
            <v>8</v>
          </cell>
        </row>
        <row r="64">
          <cell r="A64" t="str">
            <v>Latvija</v>
          </cell>
          <cell r="B64">
            <v>100</v>
          </cell>
          <cell r="C64">
            <v>102.7</v>
          </cell>
          <cell r="D64">
            <v>106.4</v>
          </cell>
          <cell r="E64">
            <v>111.1</v>
          </cell>
          <cell r="F64">
            <v>112</v>
          </cell>
          <cell r="G64">
            <v>108.3</v>
          </cell>
          <cell r="H64">
            <v>116</v>
          </cell>
          <cell r="I64">
            <v>118.2</v>
          </cell>
          <cell r="J64">
            <v>120.4</v>
          </cell>
          <cell r="M64">
            <v>2.7000000000000171</v>
          </cell>
          <cell r="N64">
            <v>3.6027263875365207</v>
          </cell>
          <cell r="O64">
            <v>4.4172932330826882</v>
          </cell>
          <cell r="P64">
            <v>0.81008100810080919</v>
          </cell>
          <cell r="Q64">
            <v>-3.3035714285714306</v>
          </cell>
          <cell r="R64">
            <v>7.109879963065552</v>
          </cell>
          <cell r="S64">
            <v>1.8965517241379359</v>
          </cell>
          <cell r="T64">
            <v>1.8612521150592301</v>
          </cell>
          <cell r="V64">
            <v>107.5</v>
          </cell>
          <cell r="W64">
            <v>1.4569244049656334</v>
          </cell>
          <cell r="Y64">
            <v>102.87833190025796</v>
          </cell>
          <cell r="Z64">
            <v>28</v>
          </cell>
          <cell r="AC64" t="str">
            <v/>
          </cell>
          <cell r="AD64">
            <v>100</v>
          </cell>
          <cell r="AE64">
            <v>103.64190849980096</v>
          </cell>
          <cell r="AF64">
            <v>108.38147499433329</v>
          </cell>
          <cell r="AG64">
            <v>114.0449791044776</v>
          </cell>
          <cell r="AH64">
            <v>115.75364705021455</v>
          </cell>
          <cell r="AI64">
            <v>112.65567848237113</v>
          </cell>
          <cell r="AJ64">
            <v>121.69675553786973</v>
          </cell>
          <cell r="AK64">
            <v>123.90749908547737</v>
          </cell>
          <cell r="AL64">
            <v>126.52833529980761</v>
          </cell>
          <cell r="AO64">
            <v>3.6419084998009765</v>
          </cell>
          <cell r="AP64">
            <v>4.5730212451089898</v>
          </cell>
          <cell r="AQ64">
            <v>5.2255278039355204</v>
          </cell>
          <cell r="AR64">
            <v>1.4982403952844123</v>
          </cell>
          <cell r="AS64">
            <v>-2.6763464018542038</v>
          </cell>
          <cell r="AT64">
            <v>8.0254073095067184</v>
          </cell>
          <cell r="AU64">
            <v>1.8166002354267334</v>
          </cell>
          <cell r="AV64">
            <v>2.1151554455330057</v>
          </cell>
          <cell r="AX64">
            <v>2.2499908319323794</v>
          </cell>
          <cell r="AY64">
            <v>18</v>
          </cell>
        </row>
        <row r="65">
          <cell r="A65" t="str">
            <v>Lietuva</v>
          </cell>
          <cell r="B65">
            <v>100</v>
          </cell>
          <cell r="C65">
            <v>102.7</v>
          </cell>
          <cell r="D65">
            <v>107.4</v>
          </cell>
          <cell r="E65">
            <v>112.7</v>
          </cell>
          <cell r="F65">
            <v>118</v>
          </cell>
          <cell r="G65">
            <v>118</v>
          </cell>
          <cell r="H65">
            <v>125.5</v>
          </cell>
          <cell r="I65">
            <v>128.69999999999999</v>
          </cell>
          <cell r="J65">
            <v>129.19999999999999</v>
          </cell>
          <cell r="M65">
            <v>2.7000000000000171</v>
          </cell>
          <cell r="N65">
            <v>4.576436222005853</v>
          </cell>
          <cell r="O65">
            <v>4.9348230912476652</v>
          </cell>
          <cell r="P65">
            <v>4.7027506654835776</v>
          </cell>
          <cell r="Q65">
            <v>0</v>
          </cell>
          <cell r="R65">
            <v>6.3559322033898411</v>
          </cell>
          <cell r="S65">
            <v>2.5498007968127325</v>
          </cell>
          <cell r="T65">
            <v>0.38850038850037549</v>
          </cell>
          <cell r="V65">
            <v>109.4915254237288</v>
          </cell>
          <cell r="W65">
            <v>1.8300838245643547</v>
          </cell>
          <cell r="Y65">
            <v>104.78423714239911</v>
          </cell>
          <cell r="Z65">
            <v>16</v>
          </cell>
          <cell r="AC65" t="str">
            <v/>
          </cell>
          <cell r="AD65">
            <v>100</v>
          </cell>
          <cell r="AE65">
            <v>103.90570320401206</v>
          </cell>
          <cell r="AF65">
            <v>109.98691849829737</v>
          </cell>
          <cell r="AG65">
            <v>116.37418310158911</v>
          </cell>
          <cell r="AH65">
            <v>122.19849951442323</v>
          </cell>
          <cell r="AI65">
            <v>122.22980603977413</v>
          </cell>
          <cell r="AJ65">
            <v>130.09076585077517</v>
          </cell>
          <cell r="AK65">
            <v>132.31196656354621</v>
          </cell>
          <cell r="AL65">
            <v>130.97810342005647</v>
          </cell>
          <cell r="AO65">
            <v>3.9057032040120419</v>
          </cell>
          <cell r="AP65">
            <v>5.852628976818778</v>
          </cell>
          <cell r="AQ65">
            <v>5.8072948042367614</v>
          </cell>
          <cell r="AR65">
            <v>5.0048183004213058</v>
          </cell>
          <cell r="AS65">
            <v>2.5619402427452087E-2</v>
          </cell>
          <cell r="AT65">
            <v>6.4312953326973741</v>
          </cell>
          <cell r="AU65">
            <v>1.7074238115554863</v>
          </cell>
          <cell r="AV65">
            <v>-1.0081198081574314</v>
          </cell>
          <cell r="AX65">
            <v>1.7497160847523645</v>
          </cell>
          <cell r="AY65">
            <v>25</v>
          </cell>
        </row>
        <row r="66">
          <cell r="A66" t="str">
            <v>Luxembourg</v>
          </cell>
          <cell r="B66">
            <v>100</v>
          </cell>
          <cell r="C66">
            <v>105</v>
          </cell>
          <cell r="D66">
            <v>106.4</v>
          </cell>
          <cell r="E66">
            <v>107.7</v>
          </cell>
          <cell r="F66">
            <v>110.8</v>
          </cell>
          <cell r="G66">
            <v>109.8</v>
          </cell>
          <cell r="H66">
            <v>117.7</v>
          </cell>
          <cell r="I66">
            <v>119.3</v>
          </cell>
          <cell r="J66">
            <v>118</v>
          </cell>
          <cell r="M66">
            <v>5</v>
          </cell>
          <cell r="N66">
            <v>1.3333333333333428</v>
          </cell>
          <cell r="O66">
            <v>1.2218045112782079</v>
          </cell>
          <cell r="P66">
            <v>2.8783658310120614</v>
          </cell>
          <cell r="Q66">
            <v>-0.90252707581227298</v>
          </cell>
          <cell r="R66">
            <v>7.19489981785064</v>
          </cell>
          <cell r="S66">
            <v>1.3593882752761317</v>
          </cell>
          <cell r="T66">
            <v>-1.0896898575020941</v>
          </cell>
          <cell r="V66">
            <v>106.49819494584838</v>
          </cell>
          <cell r="W66">
            <v>1.2671177625722265</v>
          </cell>
          <cell r="Y66">
            <v>101.91959671085922</v>
          </cell>
          <cell r="Z66">
            <v>33</v>
          </cell>
          <cell r="AC66" t="str">
            <v/>
          </cell>
          <cell r="AD66">
            <v>100</v>
          </cell>
          <cell r="AE66">
            <v>102.35221611627547</v>
          </cell>
          <cell r="AF66">
            <v>101.484404837683</v>
          </cell>
          <cell r="AG66">
            <v>100.72827318867955</v>
          </cell>
          <cell r="AH66">
            <v>101.50679774105835</v>
          </cell>
          <cell r="AI66">
            <v>99.057466529351188</v>
          </cell>
          <cell r="AJ66">
            <v>104.53002464360358</v>
          </cell>
          <cell r="AK66">
            <v>103.66472347698695</v>
          </cell>
          <cell r="AL66">
            <v>100.61878519228465</v>
          </cell>
          <cell r="AO66">
            <v>2.3522161162754713</v>
          </cell>
          <cell r="AP66">
            <v>-0.84786760025460239</v>
          </cell>
          <cell r="AQ66">
            <v>-0.74507176764038263</v>
          </cell>
          <cell r="AR66">
            <v>0.77289575978385017</v>
          </cell>
          <cell r="AS66">
            <v>-2.4129725951510608</v>
          </cell>
          <cell r="AT66">
            <v>5.5246295973366557</v>
          </cell>
          <cell r="AU66">
            <v>-0.82780155229743002</v>
          </cell>
          <cell r="AV66">
            <v>-2.9382592096321787</v>
          </cell>
          <cell r="AX66">
            <v>-0.21942883443770711</v>
          </cell>
          <cell r="AY66">
            <v>75</v>
          </cell>
        </row>
        <row r="67">
          <cell r="A67" t="str">
            <v>Közép-Magyarország</v>
          </cell>
          <cell r="B67">
            <v>100</v>
          </cell>
          <cell r="C67">
            <v>101.5</v>
          </cell>
          <cell r="D67">
            <v>106.6</v>
          </cell>
          <cell r="E67">
            <v>113.2</v>
          </cell>
          <cell r="F67">
            <v>122.5</v>
          </cell>
          <cell r="G67">
            <v>118.1</v>
          </cell>
          <cell r="H67">
            <v>127.9</v>
          </cell>
          <cell r="I67">
            <v>136.5</v>
          </cell>
          <cell r="J67">
            <v>136.69999999999999</v>
          </cell>
          <cell r="M67">
            <v>1.4999999999999858</v>
          </cell>
          <cell r="N67">
            <v>5.0246305418719146</v>
          </cell>
          <cell r="O67">
            <v>6.1913696060037751</v>
          </cell>
          <cell r="P67">
            <v>8.2155477031802064</v>
          </cell>
          <cell r="Q67">
            <v>-3.5918367346938851</v>
          </cell>
          <cell r="R67">
            <v>8.2980524978831625</v>
          </cell>
          <cell r="S67">
            <v>6.7240031274432965</v>
          </cell>
          <cell r="T67">
            <v>0.146520146520146</v>
          </cell>
          <cell r="V67">
            <v>111.59183673469386</v>
          </cell>
          <cell r="W67">
            <v>2.2177895569795965</v>
          </cell>
          <cell r="Y67">
            <v>106.79425132047659</v>
          </cell>
          <cell r="Z67">
            <v>10</v>
          </cell>
          <cell r="AC67" t="str">
            <v/>
          </cell>
          <cell r="AD67">
            <v>100</v>
          </cell>
          <cell r="AE67">
            <v>101.3892175225365</v>
          </cell>
          <cell r="AF67">
            <v>106.30209544691769</v>
          </cell>
          <cell r="AG67">
            <v>112.4476389558879</v>
          </cell>
          <cell r="AH67">
            <v>121.12950717446472</v>
          </cell>
          <cell r="AI67">
            <v>116.81534946245526</v>
          </cell>
          <cell r="AJ67">
            <v>126.85742879601291</v>
          </cell>
          <cell r="AK67">
            <v>135.18610600848336</v>
          </cell>
          <cell r="AL67">
            <v>134.68513709280845</v>
          </cell>
          <cell r="AO67">
            <v>1.3892175225364838</v>
          </cell>
          <cell r="AP67">
            <v>4.8455625207771078</v>
          </cell>
          <cell r="AQ67">
            <v>5.781206365813361</v>
          </cell>
          <cell r="AR67">
            <v>7.720809702356334</v>
          </cell>
          <cell r="AS67">
            <v>-3.5616075823669604</v>
          </cell>
          <cell r="AT67">
            <v>8.5965409338480754</v>
          </cell>
          <cell r="AU67">
            <v>6.5653839050001466</v>
          </cell>
          <cell r="AV67">
            <v>-0.37057722162919049</v>
          </cell>
          <cell r="AX67">
            <v>2.6874644913566357</v>
          </cell>
          <cell r="AY67">
            <v>12</v>
          </cell>
        </row>
        <row r="68">
          <cell r="A68" t="str">
            <v>Dunántúl</v>
          </cell>
          <cell r="B68">
            <v>100</v>
          </cell>
          <cell r="C68">
            <v>104.2</v>
          </cell>
          <cell r="D68">
            <v>106.7</v>
          </cell>
          <cell r="E68">
            <v>111.1</v>
          </cell>
          <cell r="F68">
            <v>114</v>
          </cell>
          <cell r="G68">
            <v>106.4</v>
          </cell>
          <cell r="H68">
            <v>113.8</v>
          </cell>
          <cell r="I68">
            <v>118.3</v>
          </cell>
          <cell r="J68">
            <v>114.5</v>
          </cell>
          <cell r="M68">
            <v>4.2000000000000028</v>
          </cell>
          <cell r="N68">
            <v>2.3992322456813753</v>
          </cell>
          <cell r="O68">
            <v>4.1237113402061709</v>
          </cell>
          <cell r="P68">
            <v>2.61026102610262</v>
          </cell>
          <cell r="Q68">
            <v>-6.6666666666666714</v>
          </cell>
          <cell r="R68">
            <v>6.9548872180451156</v>
          </cell>
          <cell r="S68">
            <v>3.9543057996485089</v>
          </cell>
          <cell r="T68">
            <v>-3.2121724429416787</v>
          </cell>
          <cell r="V68">
            <v>100.43859649122805</v>
          </cell>
          <cell r="W68">
            <v>8.756580848358908E-2</v>
          </cell>
          <cell r="Y68">
            <v>96.120514096936233</v>
          </cell>
          <cell r="Z68">
            <v>77</v>
          </cell>
          <cell r="AC68" t="str">
            <v/>
          </cell>
          <cell r="AD68">
            <v>100</v>
          </cell>
          <cell r="AE68">
            <v>104.67497055057619</v>
          </cell>
          <cell r="AF68">
            <v>107.5694474903369</v>
          </cell>
          <cell r="AG68">
            <v>112.19175416256216</v>
          </cell>
          <cell r="AH68">
            <v>115.14949892369015</v>
          </cell>
          <cell r="AI68">
            <v>107.49353231439099</v>
          </cell>
          <cell r="AJ68">
            <v>115.19624695503776</v>
          </cell>
          <cell r="AK68">
            <v>119.96113202084538</v>
          </cell>
          <cell r="AL68">
            <v>116.31664451081608</v>
          </cell>
          <cell r="AO68">
            <v>4.6749705505761909</v>
          </cell>
          <cell r="AP68">
            <v>2.7652044462359555</v>
          </cell>
          <cell r="AQ68">
            <v>4.2970441701306328</v>
          </cell>
          <cell r="AR68">
            <v>2.6363299007182945</v>
          </cell>
          <cell r="AS68">
            <v>-6.6487189964871618</v>
          </cell>
          <cell r="AT68">
            <v>7.1657470685011333</v>
          </cell>
          <cell r="AU68">
            <v>4.1363197081128789</v>
          </cell>
          <cell r="AV68">
            <v>-3.0380569511431474</v>
          </cell>
          <cell r="AX68">
            <v>0.25244038472982311</v>
          </cell>
          <cell r="AY68">
            <v>59</v>
          </cell>
        </row>
        <row r="69">
          <cell r="A69" t="str">
            <v>Alföld és Észak</v>
          </cell>
          <cell r="B69">
            <v>100</v>
          </cell>
          <cell r="C69">
            <v>102.3</v>
          </cell>
          <cell r="D69">
            <v>106.7</v>
          </cell>
          <cell r="E69">
            <v>113.2</v>
          </cell>
          <cell r="F69">
            <v>115.5</v>
          </cell>
          <cell r="G69">
            <v>111.7</v>
          </cell>
          <cell r="H69">
            <v>117.4</v>
          </cell>
          <cell r="I69">
            <v>117.5</v>
          </cell>
          <cell r="J69">
            <v>116.5</v>
          </cell>
          <cell r="M69">
            <v>2.2999999999999972</v>
          </cell>
          <cell r="N69">
            <v>4.3010752688172005</v>
          </cell>
          <cell r="O69">
            <v>6.0918462980318537</v>
          </cell>
          <cell r="P69">
            <v>2.0318021201413359</v>
          </cell>
          <cell r="Q69">
            <v>-3.2900432900432861</v>
          </cell>
          <cell r="R69">
            <v>5.1029543419874699</v>
          </cell>
          <cell r="S69">
            <v>8.5178875638831641E-2</v>
          </cell>
          <cell r="T69">
            <v>-0.85106382978723616</v>
          </cell>
          <cell r="V69">
            <v>100.86580086580086</v>
          </cell>
          <cell r="W69">
            <v>0.17256358075883327</v>
          </cell>
          <cell r="Y69">
            <v>96.529351989369189</v>
          </cell>
          <cell r="Z69">
            <v>73</v>
          </cell>
          <cell r="AC69" t="str">
            <v/>
          </cell>
          <cell r="AD69">
            <v>100</v>
          </cell>
          <cell r="AE69">
            <v>103.03868074739353</v>
          </cell>
          <cell r="AF69">
            <v>108.24505417421804</v>
          </cell>
          <cell r="AG69">
            <v>115.63766545792558</v>
          </cell>
          <cell r="AH69">
            <v>118.77029070166999</v>
          </cell>
          <cell r="AI69">
            <v>115.56188513364377</v>
          </cell>
          <cell r="AJ69">
            <v>122.28887692946169</v>
          </cell>
          <cell r="AK69">
            <v>123.22546514198221</v>
          </cell>
          <cell r="AL69">
            <v>122.94597453891457</v>
          </cell>
          <cell r="AO69">
            <v>3.0386807473935278</v>
          </cell>
          <cell r="AP69">
            <v>5.0528339348484934</v>
          </cell>
          <cell r="AQ69">
            <v>6.8295141427979615</v>
          </cell>
          <cell r="AR69">
            <v>2.7090007666094067</v>
          </cell>
          <cell r="AS69">
            <v>-2.7013536374051483</v>
          </cell>
          <cell r="AT69">
            <v>5.8211163551359135</v>
          </cell>
          <cell r="AU69">
            <v>0.76588176785756445</v>
          </cell>
          <cell r="AV69">
            <v>-0.22681237416763622</v>
          </cell>
          <cell r="AX69">
            <v>0.86758514541416787</v>
          </cell>
          <cell r="AY69">
            <v>42</v>
          </cell>
        </row>
        <row r="70">
          <cell r="A70" t="str">
            <v>Malta</v>
          </cell>
          <cell r="B70">
            <v>100</v>
          </cell>
          <cell r="C70">
            <v>104.1</v>
          </cell>
          <cell r="D70">
            <v>117.6</v>
          </cell>
          <cell r="E70">
            <v>126</v>
          </cell>
          <cell r="F70">
            <v>131.19999999999999</v>
          </cell>
          <cell r="G70">
            <v>126.8</v>
          </cell>
          <cell r="H70">
            <v>143.6</v>
          </cell>
          <cell r="I70">
            <v>149.69999999999999</v>
          </cell>
          <cell r="J70">
            <v>159.80000000000001</v>
          </cell>
          <cell r="M70">
            <v>4.0999999999999943</v>
          </cell>
          <cell r="N70">
            <v>12.968299711815561</v>
          </cell>
          <cell r="O70">
            <v>7.1428571428571388</v>
          </cell>
          <cell r="P70">
            <v>4.1269841269841123</v>
          </cell>
          <cell r="Q70">
            <v>-3.3536585365853568</v>
          </cell>
          <cell r="R70">
            <v>13.249211356466887</v>
          </cell>
          <cell r="S70">
            <v>4.2479108635097589</v>
          </cell>
          <cell r="T70">
            <v>6.7468269873079691</v>
          </cell>
          <cell r="V70">
            <v>121.7987804878049</v>
          </cell>
          <cell r="W70">
            <v>4.0228115953679264</v>
          </cell>
          <cell r="Y70">
            <v>116.56237547973076</v>
          </cell>
          <cell r="Z70">
            <v>3</v>
          </cell>
          <cell r="AC70" t="str">
            <v/>
          </cell>
          <cell r="AD70">
            <v>100</v>
          </cell>
          <cell r="AE70">
            <v>101.76875357472832</v>
          </cell>
          <cell r="AF70">
            <v>111.81548599670511</v>
          </cell>
          <cell r="AG70">
            <v>115.60014864362691</v>
          </cell>
          <cell r="AH70">
            <v>115.5566830505787</v>
          </cell>
          <cell r="AI70">
            <v>109.34300960512273</v>
          </cell>
          <cell r="AJ70">
            <v>123.15618426385163</v>
          </cell>
          <cell r="AK70">
            <v>125.05015037593984</v>
          </cell>
          <cell r="AL70">
            <v>128.2833917410311</v>
          </cell>
          <cell r="AO70">
            <v>1.7687535747283221</v>
          </cell>
          <cell r="AP70">
            <v>9.8721189648839527</v>
          </cell>
          <cell r="AQ70">
            <v>3.3847392543044634</v>
          </cell>
          <cell r="AR70">
            <v>-3.759994563866087E-2</v>
          </cell>
          <cell r="AS70">
            <v>-5.3771649388173159</v>
          </cell>
          <cell r="AT70">
            <v>12.63288317068762</v>
          </cell>
          <cell r="AU70">
            <v>1.5378570904978233</v>
          </cell>
          <cell r="AV70">
            <v>2.5855557593262688</v>
          </cell>
          <cell r="AX70">
            <v>2.6464281702895533</v>
          </cell>
          <cell r="AY70">
            <v>13</v>
          </cell>
        </row>
        <row r="71">
          <cell r="A71" t="str">
            <v>Noord-Nederland</v>
          </cell>
          <cell r="B71">
            <v>100</v>
          </cell>
          <cell r="C71">
            <v>101.3</v>
          </cell>
          <cell r="D71">
            <v>102.5</v>
          </cell>
          <cell r="E71">
            <v>102.2</v>
          </cell>
          <cell r="F71">
            <v>103.2</v>
          </cell>
          <cell r="G71">
            <v>98.7</v>
          </cell>
          <cell r="H71">
            <v>103.6</v>
          </cell>
          <cell r="I71">
            <v>106.5</v>
          </cell>
          <cell r="J71">
            <v>101.8</v>
          </cell>
          <cell r="M71">
            <v>1.2999999999999829</v>
          </cell>
          <cell r="N71">
            <v>1.1846001974333547</v>
          </cell>
          <cell r="O71">
            <v>-0.29268292682927211</v>
          </cell>
          <cell r="P71">
            <v>0.97847358121330785</v>
          </cell>
          <cell r="Q71">
            <v>-4.3604651162790731</v>
          </cell>
          <cell r="R71">
            <v>4.9645390070921991</v>
          </cell>
          <cell r="S71">
            <v>2.7992277992278076</v>
          </cell>
          <cell r="T71">
            <v>-4.413145539906111</v>
          </cell>
          <cell r="V71">
            <v>98.643410852713174</v>
          </cell>
          <cell r="W71">
            <v>-0.27280219530358352</v>
          </cell>
          <cell r="Y71">
            <v>94.402507548641239</v>
          </cell>
          <cell r="Z71">
            <v>88</v>
          </cell>
          <cell r="AC71" t="str">
            <v/>
          </cell>
          <cell r="AD71">
            <v>100</v>
          </cell>
          <cell r="AE71">
            <v>101.1822777454968</v>
          </cell>
          <cell r="AF71">
            <v>102.26204294834591</v>
          </cell>
          <cell r="AG71">
            <v>102.0219512195122</v>
          </cell>
          <cell r="AH71">
            <v>102.72194557035323</v>
          </cell>
          <cell r="AI71">
            <v>97.959180138568144</v>
          </cell>
          <cell r="AJ71">
            <v>102.58548387096775</v>
          </cell>
          <cell r="AK71">
            <v>104.61342857142857</v>
          </cell>
          <cell r="AL71">
            <v>99.203061224489801</v>
          </cell>
          <cell r="AO71">
            <v>1.1822777454967905</v>
          </cell>
          <cell r="AP71">
            <v>1.067148543112495</v>
          </cell>
          <cell r="AQ71">
            <v>-0.23478088439419764</v>
          </cell>
          <cell r="AR71">
            <v>0.68612131259371267</v>
          </cell>
          <cell r="AS71">
            <v>-4.6365607712551764</v>
          </cell>
          <cell r="AT71">
            <v>4.7226852305781506</v>
          </cell>
          <cell r="AU71">
            <v>1.9768339768339729</v>
          </cell>
          <cell r="AV71">
            <v>-5.1717713689544524</v>
          </cell>
          <cell r="AX71">
            <v>-0.8676368013025666</v>
          </cell>
          <cell r="AY71">
            <v>90</v>
          </cell>
        </row>
        <row r="72">
          <cell r="A72" t="str">
            <v>Oost-Nederland</v>
          </cell>
          <cell r="B72">
            <v>100</v>
          </cell>
          <cell r="C72">
            <v>102.4</v>
          </cell>
          <cell r="D72">
            <v>104.7</v>
          </cell>
          <cell r="E72">
            <v>107.4</v>
          </cell>
          <cell r="F72">
            <v>110.2</v>
          </cell>
          <cell r="G72">
            <v>107</v>
          </cell>
          <cell r="H72">
            <v>113.7</v>
          </cell>
          <cell r="I72">
            <v>119.5</v>
          </cell>
          <cell r="J72">
            <v>119.7</v>
          </cell>
          <cell r="M72">
            <v>2.4000000000000057</v>
          </cell>
          <cell r="N72">
            <v>2.24609375</v>
          </cell>
          <cell r="O72">
            <v>2.5787965616045767</v>
          </cell>
          <cell r="P72">
            <v>2.6070763500930951</v>
          </cell>
          <cell r="Q72">
            <v>-2.9038112522686106</v>
          </cell>
          <cell r="R72">
            <v>6.2616822429906591</v>
          </cell>
          <cell r="S72">
            <v>5.1011433597185629</v>
          </cell>
          <cell r="T72">
            <v>0.16736401673639989</v>
          </cell>
          <cell r="V72">
            <v>108.62068965517241</v>
          </cell>
          <cell r="W72">
            <v>1.6675858612995427</v>
          </cell>
          <cell r="Y72">
            <v>103.95084057283484</v>
          </cell>
          <cell r="Z72">
            <v>24</v>
          </cell>
          <cell r="AC72" t="str">
            <v/>
          </cell>
          <cell r="AD72">
            <v>100</v>
          </cell>
          <cell r="AE72">
            <v>101.91550236571112</v>
          </cell>
          <cell r="AF72">
            <v>103.62778854137835</v>
          </cell>
          <cell r="AG72">
            <v>105.65678129298489</v>
          </cell>
          <cell r="AH72">
            <v>107.72968835429198</v>
          </cell>
          <cell r="AI72">
            <v>103.91960890820206</v>
          </cell>
          <cell r="AJ72">
            <v>109.71160280626012</v>
          </cell>
          <cell r="AK72">
            <v>114.25989304812833</v>
          </cell>
          <cell r="AL72">
            <v>113.38998675496688</v>
          </cell>
          <cell r="AO72">
            <v>1.9155023657111201</v>
          </cell>
          <cell r="AP72">
            <v>1.6801037486160908</v>
          </cell>
          <cell r="AQ72">
            <v>1.9579620294573488</v>
          </cell>
          <cell r="AR72">
            <v>1.9619252412762336</v>
          </cell>
          <cell r="AS72">
            <v>-3.5367033027698511</v>
          </cell>
          <cell r="AT72">
            <v>5.5735331944661652</v>
          </cell>
          <cell r="AU72">
            <v>4.1456784200847494</v>
          </cell>
          <cell r="AV72">
            <v>-0.76134002050484639</v>
          </cell>
          <cell r="AX72">
            <v>1.2884266814948688</v>
          </cell>
          <cell r="AY72">
            <v>35</v>
          </cell>
        </row>
        <row r="73">
          <cell r="A73" t="str">
            <v>West-Nederland</v>
          </cell>
          <cell r="B73">
            <v>100</v>
          </cell>
          <cell r="C73">
            <v>102.4</v>
          </cell>
          <cell r="D73">
            <v>105.5</v>
          </cell>
          <cell r="E73">
            <v>108.2</v>
          </cell>
          <cell r="F73">
            <v>111</v>
          </cell>
          <cell r="G73">
            <v>106.2</v>
          </cell>
          <cell r="H73">
            <v>112.8</v>
          </cell>
          <cell r="I73">
            <v>119.6</v>
          </cell>
          <cell r="J73">
            <v>120.8</v>
          </cell>
          <cell r="M73">
            <v>2.4000000000000057</v>
          </cell>
          <cell r="N73">
            <v>3.02734375</v>
          </cell>
          <cell r="O73">
            <v>2.5592417061611314</v>
          </cell>
          <cell r="P73">
            <v>2.5878003696857519</v>
          </cell>
          <cell r="Q73">
            <v>-4.3243243243243228</v>
          </cell>
          <cell r="R73">
            <v>6.2146892655367196</v>
          </cell>
          <cell r="S73">
            <v>6.0283687943262407</v>
          </cell>
          <cell r="T73">
            <v>1.0033444816053532</v>
          </cell>
          <cell r="V73">
            <v>108.82882882882883</v>
          </cell>
          <cell r="W73">
            <v>1.7065191556724102</v>
          </cell>
          <cell r="Y73">
            <v>104.15003137273131</v>
          </cell>
          <cell r="Z73">
            <v>23</v>
          </cell>
          <cell r="AC73" t="str">
            <v/>
          </cell>
          <cell r="AD73">
            <v>100</v>
          </cell>
          <cell r="AE73">
            <v>101.64091919940698</v>
          </cell>
          <cell r="AF73">
            <v>103.89642069134592</v>
          </cell>
          <cell r="AG73">
            <v>105.73881522929085</v>
          </cell>
          <cell r="AH73">
            <v>107.57225572979493</v>
          </cell>
          <cell r="AI73">
            <v>102.26666666666667</v>
          </cell>
          <cell r="AJ73">
            <v>108.01373063170439</v>
          </cell>
          <cell r="AK73">
            <v>113.33644727530078</v>
          </cell>
          <cell r="AL73">
            <v>113.23150157507875</v>
          </cell>
          <cell r="AO73">
            <v>1.6409191994069943</v>
          </cell>
          <cell r="AP73">
            <v>2.2190880500735375</v>
          </cell>
          <cell r="AQ73">
            <v>1.7732993357088702</v>
          </cell>
          <cell r="AR73">
            <v>1.7339332737257678</v>
          </cell>
          <cell r="AS73">
            <v>-4.9321165826020206</v>
          </cell>
          <cell r="AT73">
            <v>5.6196844508191504</v>
          </cell>
          <cell r="AU73">
            <v>4.9278148365649201</v>
          </cell>
          <cell r="AV73">
            <v>-9.2596603074312611E-2</v>
          </cell>
          <cell r="AX73">
            <v>1.2900411889887664</v>
          </cell>
          <cell r="AY73">
            <v>34</v>
          </cell>
        </row>
        <row r="74">
          <cell r="A74" t="str">
            <v>Zuid-Nederland</v>
          </cell>
          <cell r="B74">
            <v>100</v>
          </cell>
          <cell r="C74">
            <v>103.1</v>
          </cell>
          <cell r="D74">
            <v>106.6</v>
          </cell>
          <cell r="E74">
            <v>109.1</v>
          </cell>
          <cell r="F74">
            <v>111.4</v>
          </cell>
          <cell r="G74">
            <v>107.8</v>
          </cell>
          <cell r="H74">
            <v>115.2</v>
          </cell>
          <cell r="I74">
            <v>119.3</v>
          </cell>
          <cell r="J74">
            <v>119.5</v>
          </cell>
          <cell r="M74">
            <v>3.0999999999999943</v>
          </cell>
          <cell r="N74">
            <v>3.3947623666343389</v>
          </cell>
          <cell r="O74">
            <v>2.3452157598499213</v>
          </cell>
          <cell r="P74">
            <v>2.1081576535288775</v>
          </cell>
          <cell r="Q74">
            <v>-3.231597845601442</v>
          </cell>
          <cell r="R74">
            <v>6.8645640074211514</v>
          </cell>
          <cell r="S74">
            <v>3.5590277777777715</v>
          </cell>
          <cell r="T74">
            <v>0.16764459346185845</v>
          </cell>
          <cell r="V74">
            <v>107.27109515260322</v>
          </cell>
          <cell r="W74">
            <v>1.4136801484477814</v>
          </cell>
          <cell r="Y74">
            <v>102.65926818989459</v>
          </cell>
          <cell r="Z74">
            <v>31</v>
          </cell>
          <cell r="AC74" t="str">
            <v/>
          </cell>
          <cell r="AD74">
            <v>100</v>
          </cell>
          <cell r="AE74">
            <v>102.78688569850911</v>
          </cell>
          <cell r="AF74">
            <v>105.83794335991202</v>
          </cell>
          <cell r="AG74">
            <v>107.81611932129172</v>
          </cell>
          <cell r="AH74">
            <v>109.6091008174387</v>
          </cell>
          <cell r="AI74">
            <v>105.63522388059702</v>
          </cell>
          <cell r="AJ74">
            <v>112.39859497433126</v>
          </cell>
          <cell r="AK74">
            <v>115.40109831234932</v>
          </cell>
          <cell r="AL74">
            <v>114.55123440403503</v>
          </cell>
          <cell r="AO74">
            <v>2.7868856985091099</v>
          </cell>
          <cell r="AP74">
            <v>2.9683335969066746</v>
          </cell>
          <cell r="AQ74">
            <v>1.8690612256633869</v>
          </cell>
          <cell r="AR74">
            <v>1.6629994730230351</v>
          </cell>
          <cell r="AS74">
            <v>-3.625499075537931</v>
          </cell>
          <cell r="AT74">
            <v>6.4025718366244035</v>
          </cell>
          <cell r="AU74">
            <v>2.6712997068190703</v>
          </cell>
          <cell r="AV74">
            <v>-0.73644351807988073</v>
          </cell>
          <cell r="AX74">
            <v>1.1086448513185019</v>
          </cell>
          <cell r="AY74">
            <v>38</v>
          </cell>
        </row>
        <row r="75">
          <cell r="A75" t="str">
            <v>Ostösterreich</v>
          </cell>
          <cell r="B75">
            <v>100</v>
          </cell>
          <cell r="C75">
            <v>102.6</v>
          </cell>
          <cell r="D75">
            <v>103.9</v>
          </cell>
          <cell r="E75">
            <v>106.5</v>
          </cell>
          <cell r="F75">
            <v>108.2</v>
          </cell>
          <cell r="G75">
            <v>101.2</v>
          </cell>
          <cell r="H75">
            <v>106.3</v>
          </cell>
          <cell r="I75">
            <v>110.1</v>
          </cell>
          <cell r="J75">
            <v>111</v>
          </cell>
          <cell r="M75">
            <v>2.6000000000000085</v>
          </cell>
          <cell r="N75">
            <v>1.2670565302144325</v>
          </cell>
          <cell r="O75">
            <v>2.5024061597689951</v>
          </cell>
          <cell r="P75">
            <v>1.596244131455407</v>
          </cell>
          <cell r="Q75">
            <v>-6.4695009242144152</v>
          </cell>
          <cell r="R75">
            <v>5.039525691699609</v>
          </cell>
          <cell r="S75">
            <v>3.5747883349012142</v>
          </cell>
          <cell r="T75">
            <v>0.81743869209809361</v>
          </cell>
          <cell r="V75">
            <v>102.58780036968575</v>
          </cell>
          <cell r="W75">
            <v>0.51228441034825778</v>
          </cell>
          <cell r="Y75">
            <v>98.177318840464537</v>
          </cell>
          <cell r="Z75">
            <v>56</v>
          </cell>
          <cell r="AC75" t="str">
            <v/>
          </cell>
          <cell r="AD75">
            <v>100</v>
          </cell>
          <cell r="AE75">
            <v>100.99895583173493</v>
          </cell>
          <cell r="AF75">
            <v>101.43671748981758</v>
          </cell>
          <cell r="AG75">
            <v>103.40355948894707</v>
          </cell>
          <cell r="AH75">
            <v>104.53884808598869</v>
          </cell>
          <cell r="AI75">
            <v>97.269008086364011</v>
          </cell>
          <cell r="AJ75">
            <v>101.71165336915658</v>
          </cell>
          <cell r="AK75">
            <v>103.84989665130074</v>
          </cell>
          <cell r="AL75">
            <v>103.55892482275861</v>
          </cell>
          <cell r="AO75">
            <v>0.99895583173493208</v>
          </cell>
          <cell r="AP75">
            <v>0.43343186518876564</v>
          </cell>
          <cell r="AQ75">
            <v>1.938984272955139</v>
          </cell>
          <cell r="AR75">
            <v>1.0979202289095156</v>
          </cell>
          <cell r="AS75">
            <v>-6.9541994509494316</v>
          </cell>
          <cell r="AT75">
            <v>4.5673800629775059</v>
          </cell>
          <cell r="AU75">
            <v>2.1022598800783783</v>
          </cell>
          <cell r="AV75">
            <v>-0.28018499577243006</v>
          </cell>
          <cell r="AX75">
            <v>-0.23517257695583282</v>
          </cell>
          <cell r="AY75">
            <v>78</v>
          </cell>
        </row>
        <row r="76">
          <cell r="A76" t="str">
            <v>Südösterreich</v>
          </cell>
          <cell r="B76">
            <v>100</v>
          </cell>
          <cell r="C76">
            <v>101.8</v>
          </cell>
          <cell r="D76">
            <v>105.5</v>
          </cell>
          <cell r="E76">
            <v>107.4</v>
          </cell>
          <cell r="F76">
            <v>109.5</v>
          </cell>
          <cell r="G76">
            <v>102.4</v>
          </cell>
          <cell r="H76">
            <v>107.8</v>
          </cell>
          <cell r="I76">
            <v>113.2</v>
          </cell>
          <cell r="J76">
            <v>111.9</v>
          </cell>
          <cell r="M76">
            <v>1.7999999999999972</v>
          </cell>
          <cell r="N76">
            <v>3.6345776031434269</v>
          </cell>
          <cell r="O76">
            <v>1.8009478672985892</v>
          </cell>
          <cell r="P76">
            <v>1.955307262569832</v>
          </cell>
          <cell r="Q76">
            <v>-6.4840182648401736</v>
          </cell>
          <cell r="R76">
            <v>5.2734375</v>
          </cell>
          <cell r="S76">
            <v>5.0092764378478734</v>
          </cell>
          <cell r="T76">
            <v>-1.1484098939929339</v>
          </cell>
          <cell r="V76">
            <v>102.19178082191782</v>
          </cell>
          <cell r="W76">
            <v>0.43456281883049996</v>
          </cell>
          <cell r="Y76">
            <v>97.798325068610964</v>
          </cell>
          <cell r="Z76">
            <v>60</v>
          </cell>
          <cell r="AC76" t="str">
            <v/>
          </cell>
          <cell r="AD76">
            <v>100</v>
          </cell>
          <cell r="AE76">
            <v>101.06909333778593</v>
          </cell>
          <cell r="AF76">
            <v>104.61501259109784</v>
          </cell>
          <cell r="AG76">
            <v>106.31527192008879</v>
          </cell>
          <cell r="AH76">
            <v>108.18333877962459</v>
          </cell>
          <cell r="AI76">
            <v>100.98972195653256</v>
          </cell>
          <cell r="AJ76">
            <v>106.09245742092456</v>
          </cell>
          <cell r="AK76">
            <v>110.51185700447134</v>
          </cell>
          <cell r="AL76">
            <v>108.69425672916179</v>
          </cell>
          <cell r="AO76">
            <v>1.0690933377859295</v>
          </cell>
          <cell r="AP76">
            <v>3.5084110643606863</v>
          </cell>
          <cell r="AQ76">
            <v>1.6252536675942082</v>
          </cell>
          <cell r="AR76">
            <v>1.7571011443585576</v>
          </cell>
          <cell r="AS76">
            <v>-6.6494683046765886</v>
          </cell>
          <cell r="AT76">
            <v>5.0527275108137104</v>
          </cell>
          <cell r="AU76">
            <v>4.1656114779326003</v>
          </cell>
          <cell r="AV76">
            <v>-1.6447106442487893</v>
          </cell>
          <cell r="AX76">
            <v>0.11785908926333377</v>
          </cell>
          <cell r="AY76">
            <v>61</v>
          </cell>
        </row>
        <row r="77">
          <cell r="A77" t="str">
            <v>Westösterreich</v>
          </cell>
          <cell r="B77">
            <v>100</v>
          </cell>
          <cell r="C77">
            <v>101.8</v>
          </cell>
          <cell r="D77">
            <v>104.6</v>
          </cell>
          <cell r="E77">
            <v>107.4</v>
          </cell>
          <cell r="F77">
            <v>109.4</v>
          </cell>
          <cell r="G77">
            <v>102.8</v>
          </cell>
          <cell r="H77">
            <v>107.2</v>
          </cell>
          <cell r="I77">
            <v>115.1</v>
          </cell>
          <cell r="J77">
            <v>111.8</v>
          </cell>
          <cell r="M77">
            <v>1.7999999999999972</v>
          </cell>
          <cell r="N77">
            <v>2.7504911591355494</v>
          </cell>
          <cell r="O77">
            <v>2.6768642447418927</v>
          </cell>
          <cell r="P77">
            <v>1.8621973929236617</v>
          </cell>
          <cell r="Q77">
            <v>-6.032906764168203</v>
          </cell>
          <cell r="R77">
            <v>4.2801556420233595</v>
          </cell>
          <cell r="S77">
            <v>7.369402985074629</v>
          </cell>
          <cell r="T77">
            <v>-2.8670721112076478</v>
          </cell>
          <cell r="V77">
            <v>102.19378427787933</v>
          </cell>
          <cell r="W77">
            <v>0.43495661693067689</v>
          </cell>
          <cell r="Y77">
            <v>97.800242391470078</v>
          </cell>
          <cell r="Z77">
            <v>59</v>
          </cell>
          <cell r="AC77" t="str">
            <v/>
          </cell>
          <cell r="AD77">
            <v>100</v>
          </cell>
          <cell r="AE77">
            <v>100.56725041438226</v>
          </cell>
          <cell r="AF77">
            <v>102.63356940913508</v>
          </cell>
          <cell r="AG77">
            <v>104.77027195467421</v>
          </cell>
          <cell r="AH77">
            <v>106.13965458410162</v>
          </cell>
          <cell r="AI77">
            <v>99.242065588477161</v>
          </cell>
          <cell r="AJ77">
            <v>103.06631963294669</v>
          </cell>
          <cell r="AK77">
            <v>109.63523599359495</v>
          </cell>
          <cell r="AL77">
            <v>105.6824928857046</v>
          </cell>
          <cell r="AO77">
            <v>0.56725041438225787</v>
          </cell>
          <cell r="AP77">
            <v>2.054663905236211</v>
          </cell>
          <cell r="AQ77">
            <v>2.0818749243938441</v>
          </cell>
          <cell r="AR77">
            <v>1.3070335734356178</v>
          </cell>
          <cell r="AS77">
            <v>-6.4985975530559443</v>
          </cell>
          <cell r="AT77">
            <v>3.8534607495247002</v>
          </cell>
          <cell r="AU77">
            <v>6.3734849406113909</v>
          </cell>
          <cell r="AV77">
            <v>-3.605358324874004</v>
          </cell>
          <cell r="AX77">
            <v>-0.10785364896049998</v>
          </cell>
          <cell r="AY77">
            <v>69</v>
          </cell>
        </row>
        <row r="78">
          <cell r="A78" t="str">
            <v>Makroregion południowy</v>
          </cell>
          <cell r="B78">
            <v>100</v>
          </cell>
          <cell r="C78">
            <v>103.3</v>
          </cell>
          <cell r="D78">
            <v>108.7</v>
          </cell>
          <cell r="E78">
            <v>115.7</v>
          </cell>
          <cell r="F78">
            <v>120</v>
          </cell>
          <cell r="G78">
            <v>116.5</v>
          </cell>
          <cell r="H78">
            <v>126.7</v>
          </cell>
          <cell r="I78">
            <v>132.30000000000001</v>
          </cell>
          <cell r="J78">
            <v>131.9</v>
          </cell>
          <cell r="M78">
            <v>3.2999999999999972</v>
          </cell>
          <cell r="N78">
            <v>5.2274927395934156</v>
          </cell>
          <cell r="O78">
            <v>6.4397424103035803</v>
          </cell>
          <cell r="P78">
            <v>3.7165082108902254</v>
          </cell>
          <cell r="Q78">
            <v>-2.9166666666666714</v>
          </cell>
          <cell r="R78">
            <v>8.7553648068669645</v>
          </cell>
          <cell r="S78">
            <v>4.4198895027624445</v>
          </cell>
          <cell r="T78">
            <v>-0.3023431594860142</v>
          </cell>
          <cell r="V78">
            <v>109.91666666666666</v>
          </cell>
          <cell r="W78">
            <v>1.9090398630995793</v>
          </cell>
          <cell r="Y78">
            <v>105.19110060189165</v>
          </cell>
          <cell r="Z78">
            <v>13</v>
          </cell>
          <cell r="AC78" t="str">
            <v/>
          </cell>
          <cell r="AD78">
            <v>100</v>
          </cell>
          <cell r="AE78">
            <v>103.38963894569849</v>
          </cell>
          <cell r="AF78">
            <v>108.79640429680035</v>
          </cell>
          <cell r="AG78">
            <v>115.818846634211</v>
          </cell>
          <cell r="AH78">
            <v>120.15756543554859</v>
          </cell>
          <cell r="AI78">
            <v>119.56607789642034</v>
          </cell>
          <cell r="AJ78">
            <v>130.711888756669</v>
          </cell>
          <cell r="AK78">
            <v>133.89349531901078</v>
          </cell>
          <cell r="AL78">
            <v>134.03873996840608</v>
          </cell>
          <cell r="AO78">
            <v>3.3896389456985077</v>
          </cell>
          <cell r="AP78">
            <v>5.2295040453149682</v>
          </cell>
          <cell r="AQ78">
            <v>6.4546639962964178</v>
          </cell>
          <cell r="AR78">
            <v>3.7461250283734131</v>
          </cell>
          <cell r="AS78">
            <v>-0.49225992303041721</v>
          </cell>
          <cell r="AT78">
            <v>9.3218838121496645</v>
          </cell>
          <cell r="AU78">
            <v>2.4340605836280247</v>
          </cell>
          <cell r="AV78">
            <v>0.1084777487130566</v>
          </cell>
          <cell r="AX78">
            <v>2.7708158178698596</v>
          </cell>
          <cell r="AY78">
            <v>11</v>
          </cell>
        </row>
        <row r="79">
          <cell r="A79" t="str">
            <v>Makroregion północno-zachodni</v>
          </cell>
          <cell r="B79">
            <v>100</v>
          </cell>
          <cell r="C79">
            <v>103.1</v>
          </cell>
          <cell r="D79">
            <v>108.5</v>
          </cell>
          <cell r="E79">
            <v>114.4</v>
          </cell>
          <cell r="F79">
            <v>119.4</v>
          </cell>
          <cell r="G79">
            <v>117.6</v>
          </cell>
          <cell r="H79">
            <v>125.5</v>
          </cell>
          <cell r="I79">
            <v>131.80000000000001</v>
          </cell>
          <cell r="J79">
            <v>130.5</v>
          </cell>
          <cell r="M79">
            <v>3.0999999999999943</v>
          </cell>
          <cell r="N79">
            <v>5.2376333656644078</v>
          </cell>
          <cell r="O79">
            <v>5.4377880184331815</v>
          </cell>
          <cell r="P79">
            <v>4.3706293706293735</v>
          </cell>
          <cell r="Q79">
            <v>-1.5075376884422127</v>
          </cell>
          <cell r="R79">
            <v>6.7176870748299393</v>
          </cell>
          <cell r="S79">
            <v>5.0199203187251129</v>
          </cell>
          <cell r="T79">
            <v>-0.98634294385433918</v>
          </cell>
          <cell r="V79">
            <v>109.29648241206029</v>
          </cell>
          <cell r="W79">
            <v>1.7937788900075304</v>
          </cell>
          <cell r="Y79">
            <v>104.59757947087111</v>
          </cell>
          <cell r="Z79">
            <v>18</v>
          </cell>
          <cell r="AC79" t="str">
            <v/>
          </cell>
          <cell r="AD79">
            <v>100</v>
          </cell>
          <cell r="AE79">
            <v>103.13727501319141</v>
          </cell>
          <cell r="AF79">
            <v>108.46362520831161</v>
          </cell>
          <cell r="AG79">
            <v>114.33485278421369</v>
          </cell>
          <cell r="AH79">
            <v>119.26990672078685</v>
          </cell>
          <cell r="AI79">
            <v>119.53511055510876</v>
          </cell>
          <cell r="AJ79">
            <v>128.12887618319468</v>
          </cell>
          <cell r="AK79">
            <v>131.20151103620393</v>
          </cell>
          <cell r="AL79">
            <v>130.55015781193507</v>
          </cell>
          <cell r="AO79">
            <v>3.1372750131914131</v>
          </cell>
          <cell r="AP79">
            <v>5.1643309312166252</v>
          </cell>
          <cell r="AQ79">
            <v>5.4130844000705309</v>
          </cell>
          <cell r="AR79">
            <v>4.3163163430902216</v>
          </cell>
          <cell r="AS79">
            <v>0.22235603398496551</v>
          </cell>
          <cell r="AT79">
            <v>7.1893233612930487</v>
          </cell>
          <cell r="AU79">
            <v>2.3980814821290579</v>
          </cell>
          <cell r="AV79">
            <v>-0.496452532539152</v>
          </cell>
          <cell r="AX79">
            <v>2.2849248423332256</v>
          </cell>
          <cell r="AY79">
            <v>17</v>
          </cell>
        </row>
        <row r="80">
          <cell r="A80" t="str">
            <v>Makroregion południowo-zachodni</v>
          </cell>
          <cell r="B80">
            <v>100</v>
          </cell>
          <cell r="C80">
            <v>101.9</v>
          </cell>
          <cell r="D80">
            <v>106.8</v>
          </cell>
          <cell r="E80">
            <v>112.6</v>
          </cell>
          <cell r="F80">
            <v>117.5</v>
          </cell>
          <cell r="G80">
            <v>114.6</v>
          </cell>
          <cell r="H80">
            <v>124</v>
          </cell>
          <cell r="I80">
            <v>129.4</v>
          </cell>
          <cell r="J80">
            <v>127.9</v>
          </cell>
          <cell r="M80">
            <v>1.9000000000000057</v>
          </cell>
          <cell r="N80">
            <v>4.8086359175662352</v>
          </cell>
          <cell r="O80">
            <v>5.4307116104868953</v>
          </cell>
          <cell r="P80">
            <v>4.3516873889875711</v>
          </cell>
          <cell r="Q80">
            <v>-2.4680851063829863</v>
          </cell>
          <cell r="R80">
            <v>8.2024432809773202</v>
          </cell>
          <cell r="S80">
            <v>4.3548387096774377</v>
          </cell>
          <cell r="T80">
            <v>-1.1591962905718702</v>
          </cell>
          <cell r="V80">
            <v>108.85106382978724</v>
          </cell>
          <cell r="W80">
            <v>1.7106747820483861</v>
          </cell>
          <cell r="Y80">
            <v>104.17131044071644</v>
          </cell>
          <cell r="Z80">
            <v>22</v>
          </cell>
          <cell r="AC80" t="str">
            <v/>
          </cell>
          <cell r="AD80">
            <v>100</v>
          </cell>
          <cell r="AE80">
            <v>102.03113890010117</v>
          </cell>
          <cell r="AF80">
            <v>106.98090730548468</v>
          </cell>
          <cell r="AG80">
            <v>112.88367409600137</v>
          </cell>
          <cell r="AH80">
            <v>117.88449619325002</v>
          </cell>
          <cell r="AI80">
            <v>116.60540156133889</v>
          </cell>
          <cell r="AJ80">
            <v>126.88739004189392</v>
          </cell>
          <cell r="AK80">
            <v>128.5038767186318</v>
          </cell>
          <cell r="AL80">
            <v>127.52412102008913</v>
          </cell>
          <cell r="AO80">
            <v>2.0311389001011548</v>
          </cell>
          <cell r="AP80">
            <v>4.8512331223018492</v>
          </cell>
          <cell r="AQ80">
            <v>5.5175890158243988</v>
          </cell>
          <cell r="AR80">
            <v>4.4300667366617716</v>
          </cell>
          <cell r="AS80">
            <v>-1.0850405890646329</v>
          </cell>
          <cell r="AT80">
            <v>8.8177634508177789</v>
          </cell>
          <cell r="AU80">
            <v>1.2739537602626712</v>
          </cell>
          <cell r="AV80">
            <v>-0.76243279468363312</v>
          </cell>
          <cell r="AX80">
            <v>1.9844391166660813</v>
          </cell>
          <cell r="AY80">
            <v>20</v>
          </cell>
        </row>
        <row r="81">
          <cell r="A81" t="str">
            <v>Makroregion północny</v>
          </cell>
          <cell r="B81">
            <v>100</v>
          </cell>
          <cell r="C81">
            <v>103.1</v>
          </cell>
          <cell r="D81">
            <v>107.7</v>
          </cell>
          <cell r="E81">
            <v>114.1</v>
          </cell>
          <cell r="F81">
            <v>118.5</v>
          </cell>
          <cell r="G81">
            <v>116</v>
          </cell>
          <cell r="H81">
            <v>124.8</v>
          </cell>
          <cell r="I81">
            <v>131.19999999999999</v>
          </cell>
          <cell r="J81">
            <v>131.6</v>
          </cell>
          <cell r="M81">
            <v>3.0999999999999943</v>
          </cell>
          <cell r="N81">
            <v>4.461687681862287</v>
          </cell>
          <cell r="O81">
            <v>5.9424326833797494</v>
          </cell>
          <cell r="P81">
            <v>3.8562664329535608</v>
          </cell>
          <cell r="Q81">
            <v>-2.1097046413502056</v>
          </cell>
          <cell r="R81">
            <v>7.5862068965517153</v>
          </cell>
          <cell r="S81">
            <v>5.1282051282051384</v>
          </cell>
          <cell r="T81">
            <v>0.30487804878049474</v>
          </cell>
          <cell r="V81">
            <v>111.0548523206751</v>
          </cell>
          <cell r="W81">
            <v>2.1192244299359544</v>
          </cell>
          <cell r="Y81">
            <v>106.28035308074925</v>
          </cell>
          <cell r="Z81">
            <v>11</v>
          </cell>
          <cell r="AC81" t="str">
            <v/>
          </cell>
          <cell r="AD81">
            <v>100</v>
          </cell>
          <cell r="AE81">
            <v>103.1103924046013</v>
          </cell>
          <cell r="AF81">
            <v>107.62575070851045</v>
          </cell>
          <cell r="AG81">
            <v>113.96552891841884</v>
          </cell>
          <cell r="AH81">
            <v>118.32871443643154</v>
          </cell>
          <cell r="AI81">
            <v>119.21712356901756</v>
          </cell>
          <cell r="AJ81">
            <v>128.84959120732438</v>
          </cell>
          <cell r="AK81">
            <v>133.00886453042722</v>
          </cell>
          <cell r="AL81">
            <v>134.05675635009283</v>
          </cell>
          <cell r="AO81">
            <v>3.1103924046012992</v>
          </cell>
          <cell r="AP81">
            <v>4.379149568349078</v>
          </cell>
          <cell r="AQ81">
            <v>5.8905774576930128</v>
          </cell>
          <cell r="AR81">
            <v>3.8285133754225313</v>
          </cell>
          <cell r="AS81">
            <v>0.75079758688943343</v>
          </cell>
          <cell r="AT81">
            <v>8.0797685348701975</v>
          </cell>
          <cell r="AU81">
            <v>3.2280066115308017</v>
          </cell>
          <cell r="AV81">
            <v>0.78783607646381881</v>
          </cell>
          <cell r="AX81">
            <v>3.169099575312103</v>
          </cell>
          <cell r="AY81">
            <v>7</v>
          </cell>
        </row>
        <row r="82">
          <cell r="A82" t="str">
            <v>Makroregion centralny</v>
          </cell>
          <cell r="B82">
            <v>100</v>
          </cell>
          <cell r="C82">
            <v>101.5</v>
          </cell>
          <cell r="D82">
            <v>106.1</v>
          </cell>
          <cell r="E82">
            <v>111.8</v>
          </cell>
          <cell r="F82">
            <v>116.6</v>
          </cell>
          <cell r="G82">
            <v>116.1</v>
          </cell>
          <cell r="H82">
            <v>123.1</v>
          </cell>
          <cell r="I82">
            <v>127.4</v>
          </cell>
          <cell r="J82">
            <v>125.8</v>
          </cell>
          <cell r="M82">
            <v>1.4999999999999858</v>
          </cell>
          <cell r="N82">
            <v>4.5320197044334805</v>
          </cell>
          <cell r="O82">
            <v>5.3722902921771833</v>
          </cell>
          <cell r="P82">
            <v>4.2933810375670873</v>
          </cell>
          <cell r="Q82">
            <v>-0.42881646655231975</v>
          </cell>
          <cell r="R82">
            <v>6.0292850990525437</v>
          </cell>
          <cell r="S82">
            <v>3.4930950446791371</v>
          </cell>
          <cell r="T82">
            <v>-1.2558869701726962</v>
          </cell>
          <cell r="V82">
            <v>107.89022298456261</v>
          </cell>
          <cell r="W82">
            <v>1.530475034086038</v>
          </cell>
          <cell r="Y82">
            <v>103.25177831626672</v>
          </cell>
          <cell r="Z82">
            <v>26</v>
          </cell>
          <cell r="AC82" t="str">
            <v/>
          </cell>
          <cell r="AD82">
            <v>100</v>
          </cell>
          <cell r="AE82">
            <v>101.91656276340487</v>
          </cell>
          <cell r="AF82">
            <v>106.90393775046681</v>
          </cell>
          <cell r="AG82">
            <v>113.11111490987435</v>
          </cell>
          <cell r="AH82">
            <v>118.49244442748592</v>
          </cell>
          <cell r="AI82">
            <v>121.86643291481336</v>
          </cell>
          <cell r="AJ82">
            <v>130.47136644144209</v>
          </cell>
          <cell r="AK82">
            <v>133.23221228414124</v>
          </cell>
          <cell r="AL82">
            <v>132.58756384707794</v>
          </cell>
          <cell r="AO82">
            <v>1.9165627634048548</v>
          </cell>
          <cell r="AP82">
            <v>4.8935863335971561</v>
          </cell>
          <cell r="AQ82">
            <v>5.8063129291796542</v>
          </cell>
          <cell r="AR82">
            <v>4.7575603174801557</v>
          </cell>
          <cell r="AS82">
            <v>2.8474292210185723</v>
          </cell>
          <cell r="AT82">
            <v>7.0609546212316872</v>
          </cell>
          <cell r="AU82">
            <v>2.1160549766590151</v>
          </cell>
          <cell r="AV82">
            <v>-0.4838532859369451</v>
          </cell>
          <cell r="AX82">
            <v>2.8497008997244109</v>
          </cell>
          <cell r="AY82">
            <v>10</v>
          </cell>
        </row>
        <row r="83">
          <cell r="A83" t="str">
            <v>Makroregion wschodni</v>
          </cell>
          <cell r="B83">
            <v>100</v>
          </cell>
          <cell r="C83">
            <v>102.6</v>
          </cell>
          <cell r="D83">
            <v>107.5</v>
          </cell>
          <cell r="E83">
            <v>113.3</v>
          </cell>
          <cell r="F83">
            <v>118.2</v>
          </cell>
          <cell r="G83">
            <v>115.6</v>
          </cell>
          <cell r="H83">
            <v>123.7</v>
          </cell>
          <cell r="I83">
            <v>130.19999999999999</v>
          </cell>
          <cell r="J83">
            <v>131.19999999999999</v>
          </cell>
          <cell r="M83">
            <v>2.6000000000000085</v>
          </cell>
          <cell r="N83">
            <v>4.7758284600389942</v>
          </cell>
          <cell r="O83">
            <v>5.3953488372092977</v>
          </cell>
          <cell r="P83">
            <v>4.3248014121800509</v>
          </cell>
          <cell r="Q83">
            <v>-2.199661590524542</v>
          </cell>
          <cell r="R83">
            <v>7.0069204152249256</v>
          </cell>
          <cell r="S83">
            <v>5.2546483427647388</v>
          </cell>
          <cell r="T83">
            <v>0.76804915514591698</v>
          </cell>
          <cell r="V83">
            <v>110.99830795262267</v>
          </cell>
          <cell r="W83">
            <v>2.1088233655002426</v>
          </cell>
          <cell r="Y83">
            <v>106.22623968294845</v>
          </cell>
          <cell r="Z83">
            <v>12</v>
          </cell>
          <cell r="AC83" t="str">
            <v/>
          </cell>
          <cell r="AD83">
            <v>100</v>
          </cell>
          <cell r="AE83">
            <v>102.79121665910351</v>
          </cell>
          <cell r="AF83">
            <v>107.82015102001137</v>
          </cell>
          <cell r="AG83">
            <v>113.84493904528948</v>
          </cell>
          <cell r="AH83">
            <v>119.05325095185529</v>
          </cell>
          <cell r="AI83">
            <v>122.19189237646957</v>
          </cell>
          <cell r="AJ83">
            <v>131.67268042975766</v>
          </cell>
          <cell r="AK83">
            <v>137.4724818345706</v>
          </cell>
          <cell r="AL83">
            <v>139.08978000501921</v>
          </cell>
          <cell r="AO83">
            <v>2.7912166591035117</v>
          </cell>
          <cell r="AP83">
            <v>4.8923775049630933</v>
          </cell>
          <cell r="AQ83">
            <v>5.5878126382515632</v>
          </cell>
          <cell r="AR83">
            <v>4.5749173834542205</v>
          </cell>
          <cell r="AS83">
            <v>2.6363340769951265</v>
          </cell>
          <cell r="AT83">
            <v>7.7589338121371298</v>
          </cell>
          <cell r="AU83">
            <v>4.4047112779077366</v>
          </cell>
          <cell r="AV83">
            <v>1.1764522971184874</v>
          </cell>
          <cell r="AX83">
            <v>3.9653189582179209</v>
          </cell>
          <cell r="AY83">
            <v>4</v>
          </cell>
        </row>
        <row r="84">
          <cell r="A84" t="str">
            <v>Makroregion województwo mazowieckie</v>
          </cell>
          <cell r="B84">
            <v>100</v>
          </cell>
          <cell r="C84">
            <v>104</v>
          </cell>
          <cell r="D84">
            <v>110.3</v>
          </cell>
          <cell r="E84">
            <v>118.9</v>
          </cell>
          <cell r="F84">
            <v>126.4</v>
          </cell>
          <cell r="G84">
            <v>124</v>
          </cell>
          <cell r="H84">
            <v>130.1</v>
          </cell>
          <cell r="I84">
            <v>139.6</v>
          </cell>
          <cell r="J84">
            <v>142.4</v>
          </cell>
          <cell r="M84">
            <v>4</v>
          </cell>
          <cell r="N84">
            <v>6.0576923076923066</v>
          </cell>
          <cell r="O84">
            <v>7.7969174977334603</v>
          </cell>
          <cell r="P84">
            <v>6.3078216989066505</v>
          </cell>
          <cell r="Q84">
            <v>-1.8987341772151893</v>
          </cell>
          <cell r="R84">
            <v>4.9193548387096655</v>
          </cell>
          <cell r="S84">
            <v>7.3020753266717975</v>
          </cell>
          <cell r="T84">
            <v>2.0057306590258008</v>
          </cell>
          <cell r="V84">
            <v>112.65822784810126</v>
          </cell>
          <cell r="W84">
            <v>2.4124092598186877</v>
          </cell>
          <cell r="Y84">
            <v>107.81479586838927</v>
          </cell>
          <cell r="Z84">
            <v>8</v>
          </cell>
          <cell r="AC84" t="str">
            <v/>
          </cell>
          <cell r="AD84">
            <v>100</v>
          </cell>
          <cell r="AE84">
            <v>103.70893211204674</v>
          </cell>
          <cell r="AF84">
            <v>109.63797354983105</v>
          </cell>
          <cell r="AG84">
            <v>117.77126282368987</v>
          </cell>
          <cell r="AH84">
            <v>124.70445461040948</v>
          </cell>
          <cell r="AI84">
            <v>120.11418992173905</v>
          </cell>
          <cell r="AJ84">
            <v>126.26322556735509</v>
          </cell>
          <cell r="AK84">
            <v>130.70614886047412</v>
          </cell>
          <cell r="AL84">
            <v>133.22897495780543</v>
          </cell>
          <cell r="AO84">
            <v>3.7089321120467531</v>
          </cell>
          <cell r="AP84">
            <v>5.7170017249609657</v>
          </cell>
          <cell r="AQ84">
            <v>7.4183141210305052</v>
          </cell>
          <cell r="AR84">
            <v>5.8869979148470151</v>
          </cell>
          <cell r="AS84">
            <v>-3.6809147700544713</v>
          </cell>
          <cell r="AT84">
            <v>5.119324910422705</v>
          </cell>
          <cell r="AU84">
            <v>3.518778546290946</v>
          </cell>
          <cell r="AV84">
            <v>1.9301510444044823</v>
          </cell>
          <cell r="AX84">
            <v>1.666805993126701</v>
          </cell>
          <cell r="AY84">
            <v>27</v>
          </cell>
        </row>
        <row r="85">
          <cell r="A85" t="str">
            <v>Continente</v>
          </cell>
          <cell r="B85">
            <v>100</v>
          </cell>
          <cell r="C85">
            <v>102</v>
          </cell>
          <cell r="D85">
            <v>105.6</v>
          </cell>
          <cell r="E85">
            <v>108.7</v>
          </cell>
          <cell r="F85">
            <v>111.6</v>
          </cell>
          <cell r="G85">
            <v>102.6</v>
          </cell>
          <cell r="H85">
            <v>108.3</v>
          </cell>
          <cell r="I85">
            <v>115.7</v>
          </cell>
          <cell r="J85">
            <v>118.5</v>
          </cell>
          <cell r="M85">
            <v>2</v>
          </cell>
          <cell r="N85">
            <v>3.5294117647058698</v>
          </cell>
          <cell r="O85">
            <v>2.9356060606060765</v>
          </cell>
          <cell r="P85">
            <v>2.6678932842686152</v>
          </cell>
          <cell r="Q85">
            <v>-8.0645161290322562</v>
          </cell>
          <cell r="R85">
            <v>5.5555555555555571</v>
          </cell>
          <cell r="S85">
            <v>6.8328716528162516</v>
          </cell>
          <cell r="T85">
            <v>2.4200518582541122</v>
          </cell>
          <cell r="V85">
            <v>106.18279569892472</v>
          </cell>
          <cell r="W85">
            <v>1.2070651461550312</v>
          </cell>
          <cell r="Y85">
            <v>101.61775719080244</v>
          </cell>
          <cell r="Z85">
            <v>35</v>
          </cell>
          <cell r="AC85" t="str">
            <v/>
          </cell>
          <cell r="AD85">
            <v>100</v>
          </cell>
          <cell r="AE85">
            <v>102.31313312269958</v>
          </cell>
          <cell r="AF85">
            <v>106.1750238493395</v>
          </cell>
          <cell r="AG85">
            <v>109.45741195080055</v>
          </cell>
          <cell r="AH85">
            <v>112.34214710226797</v>
          </cell>
          <cell r="AI85">
            <v>103.16500345390187</v>
          </cell>
          <cell r="AJ85">
            <v>107.61496267599456</v>
          </cell>
          <cell r="AK85">
            <v>114.29028741894319</v>
          </cell>
          <cell r="AL85">
            <v>115.82294428327009</v>
          </cell>
          <cell r="AO85">
            <v>2.3131331226995826</v>
          </cell>
          <cell r="AP85">
            <v>3.7745796739588826</v>
          </cell>
          <cell r="AQ85">
            <v>3.0914879813153533</v>
          </cell>
          <cell r="AR85">
            <v>2.6354863504027151</v>
          </cell>
          <cell r="AS85">
            <v>-8.1689231380026115</v>
          </cell>
          <cell r="AT85">
            <v>4.3134387370820946</v>
          </cell>
          <cell r="AU85">
            <v>6.2029708294808472</v>
          </cell>
          <cell r="AV85">
            <v>1.3410210954398707</v>
          </cell>
          <cell r="AX85">
            <v>0.76575661424247699</v>
          </cell>
          <cell r="AY85">
            <v>46</v>
          </cell>
        </row>
        <row r="86">
          <cell r="A86" t="str">
            <v>Região Autónoma dos Açores</v>
          </cell>
          <cell r="B86">
            <v>100</v>
          </cell>
          <cell r="C86">
            <v>103</v>
          </cell>
          <cell r="D86">
            <v>104.8</v>
          </cell>
          <cell r="E86">
            <v>106.9</v>
          </cell>
          <cell r="F86">
            <v>109.6</v>
          </cell>
          <cell r="G86">
            <v>99.6</v>
          </cell>
          <cell r="H86">
            <v>107</v>
          </cell>
          <cell r="I86">
            <v>113.7</v>
          </cell>
          <cell r="J86">
            <v>117.6</v>
          </cell>
          <cell r="M86">
            <v>3</v>
          </cell>
          <cell r="N86">
            <v>1.7475728155339709</v>
          </cell>
          <cell r="O86">
            <v>2.0038167938931366</v>
          </cell>
          <cell r="P86">
            <v>2.5257249766136454</v>
          </cell>
          <cell r="Q86">
            <v>-9.1240875912408796</v>
          </cell>
          <cell r="R86">
            <v>7.4297188755020045</v>
          </cell>
          <cell r="S86">
            <v>6.2616822429906591</v>
          </cell>
          <cell r="T86">
            <v>3.4300791556728143</v>
          </cell>
          <cell r="V86">
            <v>107.2992700729927</v>
          </cell>
          <cell r="W86">
            <v>1.4190068810885776</v>
          </cell>
          <cell r="Y86">
            <v>102.68623180674194</v>
          </cell>
          <cell r="Z86">
            <v>30</v>
          </cell>
          <cell r="AC86" t="str">
            <v/>
          </cell>
          <cell r="AD86">
            <v>100</v>
          </cell>
          <cell r="AE86">
            <v>103.22233535616829</v>
          </cell>
          <cell r="AF86">
            <v>105.43847569203091</v>
          </cell>
          <cell r="AG86">
            <v>108.09046229710295</v>
          </cell>
          <cell r="AH86">
            <v>111.06241660489252</v>
          </cell>
          <cell r="AI86">
            <v>101.06216907216495</v>
          </cell>
          <cell r="AJ86">
            <v>110.52609042441543</v>
          </cell>
          <cell r="AK86">
            <v>116.83380105236782</v>
          </cell>
          <cell r="AL86">
            <v>120.28372615039282</v>
          </cell>
          <cell r="AO86">
            <v>3.222335356168287</v>
          </cell>
          <cell r="AP86">
            <v>2.1469581444905685</v>
          </cell>
          <cell r="AQ86">
            <v>2.5151981643001733</v>
          </cell>
          <cell r="AR86">
            <v>2.7495065194750481</v>
          </cell>
          <cell r="AS86">
            <v>-9.0041688614643789</v>
          </cell>
          <cell r="AT86">
            <v>9.3644550073852315</v>
          </cell>
          <cell r="AU86">
            <v>5.7069879190795945</v>
          </cell>
          <cell r="AV86">
            <v>2.9528484624741935</v>
          </cell>
          <cell r="AX86">
            <v>2.0140380119843257</v>
          </cell>
          <cell r="AY86">
            <v>19</v>
          </cell>
        </row>
        <row r="87">
          <cell r="A87" t="str">
            <v>Região Autónoma da Madeira</v>
          </cell>
          <cell r="B87">
            <v>100</v>
          </cell>
          <cell r="C87">
            <v>102.1</v>
          </cell>
          <cell r="D87">
            <v>107.3</v>
          </cell>
          <cell r="E87">
            <v>108.8</v>
          </cell>
          <cell r="F87">
            <v>110.7</v>
          </cell>
          <cell r="G87">
            <v>93.7</v>
          </cell>
          <cell r="H87">
            <v>102.3</v>
          </cell>
          <cell r="I87">
            <v>119.1</v>
          </cell>
          <cell r="J87">
            <v>124.5</v>
          </cell>
          <cell r="M87">
            <v>2.0999999999999943</v>
          </cell>
          <cell r="N87">
            <v>5.0930460333006948</v>
          </cell>
          <cell r="O87">
            <v>1.3979496738117518</v>
          </cell>
          <cell r="P87">
            <v>1.746323529411768</v>
          </cell>
          <cell r="Q87">
            <v>-15.356820234869019</v>
          </cell>
          <cell r="R87">
            <v>9.1782283884738405</v>
          </cell>
          <cell r="S87">
            <v>16.422287390029339</v>
          </cell>
          <cell r="T87">
            <v>4.5340050377833876</v>
          </cell>
          <cell r="V87">
            <v>112.46612466124661</v>
          </cell>
          <cell r="W87">
            <v>2.3774589800708839</v>
          </cell>
          <cell r="Y87">
            <v>107.63095163195828</v>
          </cell>
          <cell r="Z87">
            <v>9</v>
          </cell>
          <cell r="AC87" t="str">
            <v/>
          </cell>
          <cell r="AD87">
            <v>100</v>
          </cell>
          <cell r="AE87">
            <v>102.8628046156855</v>
          </cell>
          <cell r="AF87">
            <v>108.5389521640091</v>
          </cell>
          <cell r="AG87">
            <v>110.25546112684923</v>
          </cell>
          <cell r="AH87">
            <v>112.20736717827627</v>
          </cell>
          <cell r="AI87">
            <v>94.97962139399425</v>
          </cell>
          <cell r="AJ87">
            <v>104.43277051129607</v>
          </cell>
          <cell r="AK87">
            <v>121.06478806535638</v>
          </cell>
          <cell r="AL87">
            <v>125.57752104953985</v>
          </cell>
          <cell r="AO87">
            <v>2.8628046156855049</v>
          </cell>
          <cell r="AP87">
            <v>5.5181730359489478</v>
          </cell>
          <cell r="AQ87">
            <v>1.5814681537061261</v>
          </cell>
          <cell r="AR87">
            <v>1.7703486353219091</v>
          </cell>
          <cell r="AS87">
            <v>-15.353489006573326</v>
          </cell>
          <cell r="AT87">
            <v>9.9528182767630682</v>
          </cell>
          <cell r="AU87">
            <v>15.926052208163227</v>
          </cell>
          <cell r="AV87">
            <v>3.7275355256453935</v>
          </cell>
          <cell r="AX87">
            <v>2.8543427524079732</v>
          </cell>
          <cell r="AY87">
            <v>9</v>
          </cell>
        </row>
        <row r="88">
          <cell r="A88" t="str">
            <v>Macroregiunea Unu</v>
          </cell>
          <cell r="B88">
            <v>100</v>
          </cell>
          <cell r="C88">
            <v>104.1</v>
          </cell>
          <cell r="D88">
            <v>114.7</v>
          </cell>
          <cell r="E88">
            <v>122.1</v>
          </cell>
          <cell r="F88">
            <v>126.4</v>
          </cell>
          <cell r="G88">
            <v>121.8</v>
          </cell>
          <cell r="H88">
            <v>129.4</v>
          </cell>
          <cell r="I88">
            <v>134.6</v>
          </cell>
          <cell r="J88">
            <v>137.69999999999999</v>
          </cell>
          <cell r="M88">
            <v>4.0999999999999943</v>
          </cell>
          <cell r="N88">
            <v>10.182516810758898</v>
          </cell>
          <cell r="O88">
            <v>6.4516129032257936</v>
          </cell>
          <cell r="P88">
            <v>3.5217035217035288</v>
          </cell>
          <cell r="Q88">
            <v>-3.6392405063291164</v>
          </cell>
          <cell r="R88">
            <v>6.2397372742200474</v>
          </cell>
          <cell r="S88">
            <v>4.0185471406491331</v>
          </cell>
          <cell r="T88">
            <v>2.303120356612169</v>
          </cell>
          <cell r="V88">
            <v>108.93987341772151</v>
          </cell>
          <cell r="W88">
            <v>1.7272661433726597</v>
          </cell>
          <cell r="Y88">
            <v>104.25630190363205</v>
          </cell>
          <cell r="Z88">
            <v>21</v>
          </cell>
          <cell r="AC88" t="str">
            <v/>
          </cell>
          <cell r="AD88">
            <v>100</v>
          </cell>
          <cell r="AE88">
            <v>104.47476313715748</v>
          </cell>
          <cell r="AF88">
            <v>115.49673119158281</v>
          </cell>
          <cell r="AG88">
            <v>123.32935249056278</v>
          </cell>
          <cell r="AH88">
            <v>127.95059375397923</v>
          </cell>
          <cell r="AI88">
            <v>123.64893255476255</v>
          </cell>
          <cell r="AJ88">
            <v>132.28716828660203</v>
          </cell>
          <cell r="AK88">
            <v>138.03638122782741</v>
          </cell>
          <cell r="AL88">
            <v>140.74112188293844</v>
          </cell>
          <cell r="AO88">
            <v>4.4747631371574954</v>
          </cell>
          <cell r="AP88">
            <v>10.549885659903694</v>
          </cell>
          <cell r="AQ88">
            <v>6.7816822330559461</v>
          </cell>
          <cell r="AR88">
            <v>3.747073320416618</v>
          </cell>
          <cell r="AS88">
            <v>-3.3619704864268414</v>
          </cell>
          <cell r="AT88">
            <v>6.9860981032033607</v>
          </cell>
          <cell r="AU88">
            <v>4.3460095303949942</v>
          </cell>
          <cell r="AV88">
            <v>1.9594404250912021</v>
          </cell>
          <cell r="AX88">
            <v>2.4105446258771508</v>
          </cell>
          <cell r="AY88">
            <v>16</v>
          </cell>
        </row>
        <row r="89">
          <cell r="A89" t="str">
            <v>Macroregiunea Doi</v>
          </cell>
          <cell r="B89">
            <v>100</v>
          </cell>
          <cell r="C89">
            <v>99.1</v>
          </cell>
          <cell r="D89">
            <v>104.4</v>
          </cell>
          <cell r="E89">
            <v>107.8</v>
          </cell>
          <cell r="F89">
            <v>108.4</v>
          </cell>
          <cell r="G89">
            <v>101.4</v>
          </cell>
          <cell r="H89">
            <v>104</v>
          </cell>
          <cell r="I89">
            <v>101.2</v>
          </cell>
          <cell r="J89">
            <v>103.9</v>
          </cell>
          <cell r="M89">
            <v>-0.90000000000000568</v>
          </cell>
          <cell r="N89">
            <v>5.3481331987890997</v>
          </cell>
          <cell r="O89">
            <v>3.2567049808428976</v>
          </cell>
          <cell r="P89">
            <v>0.55658627087198909</v>
          </cell>
          <cell r="Q89">
            <v>-6.4575645756457618</v>
          </cell>
          <cell r="R89">
            <v>2.564102564102555</v>
          </cell>
          <cell r="S89">
            <v>-2.6923076923076934</v>
          </cell>
          <cell r="T89">
            <v>2.6679841897233132</v>
          </cell>
          <cell r="V89">
            <v>95.848708487084863</v>
          </cell>
          <cell r="W89">
            <v>-0.84439857647583949</v>
          </cell>
          <cell r="Y89">
            <v>91.727955757631534</v>
          </cell>
          <cell r="Z89">
            <v>92</v>
          </cell>
          <cell r="AC89" t="str">
            <v/>
          </cell>
          <cell r="AD89">
            <v>100</v>
          </cell>
          <cell r="AE89">
            <v>99.776938184137123</v>
          </cell>
          <cell r="AF89">
            <v>105.8620502016748</v>
          </cell>
          <cell r="AG89">
            <v>110.14201585503963</v>
          </cell>
          <cell r="AH89">
            <v>111.46469680974791</v>
          </cell>
          <cell r="AI89">
            <v>104.93898435108318</v>
          </cell>
          <cell r="AJ89">
            <v>107.53774211250752</v>
          </cell>
          <cell r="AK89">
            <v>104.19723591801633</v>
          </cell>
          <cell r="AL89">
            <v>107.10922683112335</v>
          </cell>
          <cell r="AO89">
            <v>-0.22306181586287721</v>
          </cell>
          <cell r="AP89">
            <v>6.098715924022116</v>
          </cell>
          <cell r="AQ89">
            <v>4.0429650145743352</v>
          </cell>
          <cell r="AR89">
            <v>1.2008868227444367</v>
          </cell>
          <cell r="AS89">
            <v>-5.8545105719015709</v>
          </cell>
          <cell r="AT89">
            <v>2.4764464583819006</v>
          </cell>
          <cell r="AU89">
            <v>-3.1063570137043683</v>
          </cell>
          <cell r="AV89">
            <v>2.7946911330720923</v>
          </cell>
          <cell r="AX89">
            <v>-0.99152156201512298</v>
          </cell>
          <cell r="AY89">
            <v>92</v>
          </cell>
        </row>
        <row r="90">
          <cell r="A90" t="str">
            <v>Macroregiunea Trei</v>
          </cell>
          <cell r="B90">
            <v>100</v>
          </cell>
          <cell r="C90">
            <v>104.2</v>
          </cell>
          <cell r="D90">
            <v>113.6</v>
          </cell>
          <cell r="E90">
            <v>121.5</v>
          </cell>
          <cell r="F90">
            <v>129.1</v>
          </cell>
          <cell r="G90">
            <v>128.1</v>
          </cell>
          <cell r="H90">
            <v>138</v>
          </cell>
          <cell r="I90">
            <v>149.19999999999999</v>
          </cell>
          <cell r="J90">
            <v>153</v>
          </cell>
          <cell r="M90">
            <v>4.2000000000000028</v>
          </cell>
          <cell r="N90">
            <v>9.0211132437619739</v>
          </cell>
          <cell r="O90">
            <v>6.9542253521126725</v>
          </cell>
          <cell r="P90">
            <v>6.2551440329218053</v>
          </cell>
          <cell r="Q90">
            <v>-0.77459333849728296</v>
          </cell>
          <cell r="R90">
            <v>7.7283372365339602</v>
          </cell>
          <cell r="S90">
            <v>8.1159420289854864</v>
          </cell>
          <cell r="T90">
            <v>2.5469168900804391</v>
          </cell>
          <cell r="V90">
            <v>118.5127807900852</v>
          </cell>
          <cell r="W90">
            <v>3.4553698672555697</v>
          </cell>
          <cell r="Y90">
            <v>113.41764833995258</v>
          </cell>
          <cell r="Z90">
            <v>5</v>
          </cell>
          <cell r="AC90" t="str">
            <v/>
          </cell>
          <cell r="AD90">
            <v>100</v>
          </cell>
          <cell r="AE90">
            <v>104.74830322242619</v>
          </cell>
          <cell r="AF90">
            <v>114.76032750434189</v>
          </cell>
          <cell r="AG90">
            <v>123.22716624517501</v>
          </cell>
          <cell r="AH90">
            <v>131.3916547569755</v>
          </cell>
          <cell r="AI90">
            <v>130.93880020390091</v>
          </cell>
          <cell r="AJ90">
            <v>142.53179636231255</v>
          </cell>
          <cell r="AK90">
            <v>155.18862253145943</v>
          </cell>
          <cell r="AL90">
            <v>158.95082944273366</v>
          </cell>
          <cell r="AO90">
            <v>4.7483032224261876</v>
          </cell>
          <cell r="AP90">
            <v>9.5581732342296988</v>
          </cell>
          <cell r="AQ90">
            <v>7.3778447003061984</v>
          </cell>
          <cell r="AR90">
            <v>6.6255589255020908</v>
          </cell>
          <cell r="AS90">
            <v>-0.34466005768189234</v>
          </cell>
          <cell r="AT90">
            <v>8.8537516308067268</v>
          </cell>
          <cell r="AU90">
            <v>8.8800018607592079</v>
          </cell>
          <cell r="AV90">
            <v>2.4242801114569943</v>
          </cell>
          <cell r="AX90">
            <v>4.8754298991127172</v>
          </cell>
          <cell r="AY90">
            <v>2</v>
          </cell>
        </row>
        <row r="91">
          <cell r="A91" t="str">
            <v>Macroregiunea Patru</v>
          </cell>
          <cell r="B91">
            <v>100</v>
          </cell>
          <cell r="C91">
            <v>102.6</v>
          </cell>
          <cell r="D91">
            <v>109.9</v>
          </cell>
          <cell r="E91">
            <v>118</v>
          </cell>
          <cell r="F91">
            <v>122</v>
          </cell>
          <cell r="G91">
            <v>113.4</v>
          </cell>
          <cell r="H91">
            <v>117.2</v>
          </cell>
          <cell r="I91">
            <v>119.6</v>
          </cell>
          <cell r="J91">
            <v>122</v>
          </cell>
          <cell r="M91">
            <v>2.6000000000000085</v>
          </cell>
          <cell r="N91">
            <v>7.1150097465886972</v>
          </cell>
          <cell r="O91">
            <v>7.370336669699725</v>
          </cell>
          <cell r="P91">
            <v>3.3898305084745743</v>
          </cell>
          <cell r="Q91">
            <v>-7.0491803278688394</v>
          </cell>
          <cell r="R91">
            <v>3.3509700176366835</v>
          </cell>
          <cell r="S91">
            <v>2.0477815699658493</v>
          </cell>
          <cell r="T91">
            <v>2.0066889632107063</v>
          </cell>
          <cell r="V91">
            <v>100</v>
          </cell>
          <cell r="W91">
            <v>0</v>
          </cell>
          <cell r="Y91">
            <v>95.700773860705084</v>
          </cell>
          <cell r="Z91">
            <v>81</v>
          </cell>
          <cell r="AC91" t="str">
            <v/>
          </cell>
          <cell r="AD91">
            <v>100</v>
          </cell>
          <cell r="AE91">
            <v>103.44760874681673</v>
          </cell>
          <cell r="AF91">
            <v>111.71725539964433</v>
          </cell>
          <cell r="AG91">
            <v>120.92810738601392</v>
          </cell>
          <cell r="AH91">
            <v>125.87115035435276</v>
          </cell>
          <cell r="AI91">
            <v>117.81955031869005</v>
          </cell>
          <cell r="AJ91">
            <v>124.22457792740325</v>
          </cell>
          <cell r="AK91">
            <v>128.92279602603321</v>
          </cell>
          <cell r="AL91">
            <v>131.67703034369134</v>
          </cell>
          <cell r="AO91">
            <v>3.4476087468167265</v>
          </cell>
          <cell r="AP91">
            <v>7.9940433162328333</v>
          </cell>
          <cell r="AQ91">
            <v>8.2447890018598713</v>
          </cell>
          <cell r="AR91">
            <v>4.0875881341301294</v>
          </cell>
          <cell r="AS91">
            <v>-6.3967001278655431</v>
          </cell>
          <cell r="AT91">
            <v>5.436302881303007</v>
          </cell>
          <cell r="AU91">
            <v>3.7820358716578681</v>
          </cell>
          <cell r="AV91">
            <v>2.1363439225301732</v>
          </cell>
          <cell r="AX91">
            <v>1.1337137998262676</v>
          </cell>
          <cell r="AY91">
            <v>37</v>
          </cell>
        </row>
        <row r="92">
          <cell r="A92" t="str">
            <v>Slovenija</v>
          </cell>
          <cell r="B92">
            <v>100</v>
          </cell>
          <cell r="C92">
            <v>103</v>
          </cell>
          <cell r="D92">
            <v>108.4</v>
          </cell>
          <cell r="E92">
            <v>113.1</v>
          </cell>
          <cell r="F92">
            <v>117.1</v>
          </cell>
          <cell r="G92">
            <v>112.3</v>
          </cell>
          <cell r="H92">
            <v>121.7</v>
          </cell>
          <cell r="I92">
            <v>125</v>
          </cell>
          <cell r="J92">
            <v>127.6</v>
          </cell>
          <cell r="M92">
            <v>3</v>
          </cell>
          <cell r="N92">
            <v>5.2427184466019554</v>
          </cell>
          <cell r="O92">
            <v>4.3357933579335679</v>
          </cell>
          <cell r="P92">
            <v>3.5366931918656093</v>
          </cell>
          <cell r="Q92">
            <v>-4.0990606319385137</v>
          </cell>
          <cell r="R92">
            <v>8.3704363312555614</v>
          </cell>
          <cell r="S92">
            <v>2.711585866885784</v>
          </cell>
          <cell r="T92">
            <v>2.0799999999999983</v>
          </cell>
          <cell r="V92">
            <v>108.9666951323655</v>
          </cell>
          <cell r="W92">
            <v>1.732274834769612</v>
          </cell>
          <cell r="Y92">
            <v>104.28197049210904</v>
          </cell>
          <cell r="Z92">
            <v>20</v>
          </cell>
          <cell r="AC92" t="str">
            <v/>
          </cell>
          <cell r="AD92">
            <v>100</v>
          </cell>
          <cell r="AE92">
            <v>102.93364912841527</v>
          </cell>
          <cell r="AF92">
            <v>108.26776776292223</v>
          </cell>
          <cell r="AG92">
            <v>112.62728527577751</v>
          </cell>
          <cell r="AH92">
            <v>115.65881924930946</v>
          </cell>
          <cell r="AI92">
            <v>110.19050313867226</v>
          </cell>
          <cell r="AJ92">
            <v>119.13461876046743</v>
          </cell>
          <cell r="AK92">
            <v>122.26876016289071</v>
          </cell>
          <cell r="AL92">
            <v>124.15567732747319</v>
          </cell>
          <cell r="AO92">
            <v>2.9336491284152686</v>
          </cell>
          <cell r="AP92">
            <v>5.1820941739395323</v>
          </cell>
          <cell r="AQ92">
            <v>4.0266069975705534</v>
          </cell>
          <cell r="AR92">
            <v>2.6916514644821348</v>
          </cell>
          <cell r="AS92">
            <v>-4.7279715858502129</v>
          </cell>
          <cell r="AT92">
            <v>8.1169568765279365</v>
          </cell>
          <cell r="AU92">
            <v>2.6307562277299041</v>
          </cell>
          <cell r="AV92">
            <v>1.5432536995293447</v>
          </cell>
          <cell r="AX92">
            <v>1.788088165463833</v>
          </cell>
          <cell r="AY92">
            <v>22</v>
          </cell>
        </row>
        <row r="93">
          <cell r="A93" t="str">
            <v>Slovensko</v>
          </cell>
          <cell r="B93">
            <v>100</v>
          </cell>
          <cell r="C93">
            <v>101.9</v>
          </cell>
          <cell r="D93">
            <v>104.9</v>
          </cell>
          <cell r="E93">
            <v>109.1</v>
          </cell>
          <cell r="F93">
            <v>111.6</v>
          </cell>
          <cell r="G93">
            <v>108.7</v>
          </cell>
          <cell r="H93">
            <v>115</v>
          </cell>
          <cell r="I93">
            <v>115.5</v>
          </cell>
          <cell r="J93">
            <v>117.1</v>
          </cell>
          <cell r="M93">
            <v>1.9000000000000057</v>
          </cell>
          <cell r="N93">
            <v>2.9440628066732017</v>
          </cell>
          <cell r="O93">
            <v>4.0038131553860694</v>
          </cell>
          <cell r="P93">
            <v>2.2914757103574601</v>
          </cell>
          <cell r="Q93">
            <v>-2.5985663082437185</v>
          </cell>
          <cell r="R93">
            <v>5.7957681692732308</v>
          </cell>
          <cell r="S93">
            <v>0.43478260869565588</v>
          </cell>
          <cell r="T93">
            <v>1.3852813852813739</v>
          </cell>
          <cell r="V93">
            <v>104.92831541218639</v>
          </cell>
          <cell r="W93">
            <v>0.96678790289878691</v>
          </cell>
          <cell r="Y93">
            <v>100.41720984846386</v>
          </cell>
          <cell r="Z93">
            <v>39</v>
          </cell>
          <cell r="AC93" t="str">
            <v/>
          </cell>
          <cell r="AD93">
            <v>100</v>
          </cell>
          <cell r="AE93">
            <v>101.74126206083818</v>
          </cell>
          <cell r="AF93">
            <v>104.59041481026554</v>
          </cell>
          <cell r="AG93">
            <v>108.62581853503758</v>
          </cell>
          <cell r="AH93">
            <v>110.96763465389382</v>
          </cell>
          <cell r="AI93">
            <v>107.94016639471405</v>
          </cell>
          <cell r="AJ93">
            <v>114.61276756864058</v>
          </cell>
          <cell r="AK93">
            <v>114.7628294518954</v>
          </cell>
          <cell r="AL93">
            <v>116.34579522820931</v>
          </cell>
          <cell r="AO93">
            <v>1.7412620608381815</v>
          </cell>
          <cell r="AP93">
            <v>2.8003906101770752</v>
          </cell>
          <cell r="AQ93">
            <v>3.8582921122289662</v>
          </cell>
          <cell r="AR93">
            <v>2.1558559009623224</v>
          </cell>
          <cell r="AS93">
            <v>-2.7282443828080147</v>
          </cell>
          <cell r="AT93">
            <v>6.1817592067870777</v>
          </cell>
          <cell r="AU93">
            <v>0.13092946487391544</v>
          </cell>
          <cell r="AV93">
            <v>1.3793366579354398</v>
          </cell>
          <cell r="AX93">
            <v>1.1902318262592786</v>
          </cell>
          <cell r="AY93">
            <v>36</v>
          </cell>
        </row>
        <row r="94">
          <cell r="A94" t="str">
            <v>Manner-Suomi</v>
          </cell>
          <cell r="B94">
            <v>100</v>
          </cell>
          <cell r="C94">
            <v>102.6</v>
          </cell>
          <cell r="D94">
            <v>106</v>
          </cell>
          <cell r="E94">
            <v>107.3</v>
          </cell>
          <cell r="F94">
            <v>108.8</v>
          </cell>
          <cell r="G94">
            <v>106.1</v>
          </cell>
          <cell r="H94">
            <v>108.9</v>
          </cell>
          <cell r="I94">
            <v>109.7</v>
          </cell>
          <cell r="J94">
            <v>108.3</v>
          </cell>
          <cell r="M94">
            <v>2.6000000000000085</v>
          </cell>
          <cell r="N94">
            <v>3.313840155945428</v>
          </cell>
          <cell r="O94">
            <v>1.2264150943396288</v>
          </cell>
          <cell r="P94">
            <v>1.3979496738117518</v>
          </cell>
          <cell r="Q94">
            <v>-2.481617647058826</v>
          </cell>
          <cell r="R94">
            <v>2.6390197926484404</v>
          </cell>
          <cell r="S94">
            <v>0.73461891643708555</v>
          </cell>
          <cell r="T94">
            <v>-1.2762078395624457</v>
          </cell>
          <cell r="V94">
            <v>99.54044117647058</v>
          </cell>
          <cell r="W94">
            <v>-9.2081187529430508E-2</v>
          </cell>
          <cell r="Y94">
            <v>95.260972510242283</v>
          </cell>
          <cell r="Z94">
            <v>82</v>
          </cell>
          <cell r="AC94" t="str">
            <v/>
          </cell>
          <cell r="AD94">
            <v>100</v>
          </cell>
          <cell r="AE94">
            <v>102.32483333943142</v>
          </cell>
          <cell r="AF94">
            <v>105.47162999534574</v>
          </cell>
          <cell r="AG94">
            <v>106.61511803388643</v>
          </cell>
          <cell r="AH94">
            <v>108.00318149372877</v>
          </cell>
          <cell r="AI94">
            <v>105.15197075276011</v>
          </cell>
          <cell r="AJ94">
            <v>107.71995986398755</v>
          </cell>
          <cell r="AK94">
            <v>108.21127468542706</v>
          </cell>
          <cell r="AL94">
            <v>106.43642443920037</v>
          </cell>
          <cell r="AO94">
            <v>2.3248333394314358</v>
          </cell>
          <cell r="AP94">
            <v>3.0753010322291772</v>
          </cell>
          <cell r="AQ94">
            <v>1.0841664612476052</v>
          </cell>
          <cell r="AR94">
            <v>1.3019386794668009</v>
          </cell>
          <cell r="AS94">
            <v>-2.6399321774925824</v>
          </cell>
          <cell r="AT94">
            <v>2.4421692649636384</v>
          </cell>
          <cell r="AU94">
            <v>0.45610379177625759</v>
          </cell>
          <cell r="AV94">
            <v>-1.6401712773333657</v>
          </cell>
          <cell r="AX94">
            <v>-0.36465430760345896</v>
          </cell>
          <cell r="AY94">
            <v>82</v>
          </cell>
        </row>
        <row r="95">
          <cell r="A95" t="str">
            <v>Åland</v>
          </cell>
          <cell r="B95">
            <v>100</v>
          </cell>
          <cell r="C95">
            <v>98.2</v>
          </cell>
          <cell r="D95">
            <v>98.8</v>
          </cell>
          <cell r="E95">
            <v>91.4</v>
          </cell>
          <cell r="F95">
            <v>94.3</v>
          </cell>
          <cell r="G95">
            <v>81.2</v>
          </cell>
          <cell r="H95">
            <v>91.2</v>
          </cell>
          <cell r="I95">
            <v>96.1</v>
          </cell>
          <cell r="J95">
            <v>99.4</v>
          </cell>
          <cell r="M95">
            <v>-1.7999999999999972</v>
          </cell>
          <cell r="N95">
            <v>0.61099796334012524</v>
          </cell>
          <cell r="O95">
            <v>-7.4898785425101124</v>
          </cell>
          <cell r="P95">
            <v>3.1728665207877498</v>
          </cell>
          <cell r="Q95">
            <v>-13.891834570519606</v>
          </cell>
          <cell r="R95">
            <v>12.315270935960584</v>
          </cell>
          <cell r="S95">
            <v>5.3728070175438631</v>
          </cell>
          <cell r="T95">
            <v>3.4339229968782519</v>
          </cell>
          <cell r="V95">
            <v>105.4082714740191</v>
          </cell>
          <cell r="W95">
            <v>1.0589864671623133</v>
          </cell>
          <cell r="Y95">
            <v>100.87653151382912</v>
          </cell>
          <cell r="Z95">
            <v>38</v>
          </cell>
          <cell r="AC95" t="str">
            <v/>
          </cell>
          <cell r="AD95">
            <v>100</v>
          </cell>
          <cell r="AE95">
            <v>97.727560137457047</v>
          </cell>
          <cell r="AF95">
            <v>97.487155025553662</v>
          </cell>
          <cell r="AG95">
            <v>89.303103913630238</v>
          </cell>
          <cell r="AH95">
            <v>91.519034852546909</v>
          </cell>
          <cell r="AI95">
            <v>78.358947017660782</v>
          </cell>
          <cell r="AJ95">
            <v>87.339682539682556</v>
          </cell>
          <cell r="AK95">
            <v>91.668511198945978</v>
          </cell>
          <cell r="AL95">
            <v>94.66044064452484</v>
          </cell>
          <cell r="AO95">
            <v>-2.2724398625429529</v>
          </cell>
          <cell r="AP95">
            <v>-0.2459952050017904</v>
          </cell>
          <cell r="AQ95">
            <v>-8.3950045621684239</v>
          </cell>
          <cell r="AR95">
            <v>2.4813593725250769</v>
          </cell>
          <cell r="AS95">
            <v>-14.379618246727929</v>
          </cell>
          <cell r="AT95">
            <v>11.461021190085248</v>
          </cell>
          <cell r="AU95">
            <v>4.9563137091740828</v>
          </cell>
          <cell r="AV95">
            <v>3.2638573556469623</v>
          </cell>
          <cell r="AX95">
            <v>0.8472993745367603</v>
          </cell>
          <cell r="AY95">
            <v>43</v>
          </cell>
        </row>
        <row r="96">
          <cell r="A96" t="str">
            <v>Östra Sverige</v>
          </cell>
          <cell r="B96">
            <v>100</v>
          </cell>
          <cell r="C96">
            <v>102.7</v>
          </cell>
          <cell r="D96">
            <v>104.1</v>
          </cell>
          <cell r="E96">
            <v>107.4</v>
          </cell>
          <cell r="F96">
            <v>110.5</v>
          </cell>
          <cell r="G96">
            <v>108.8</v>
          </cell>
          <cell r="H96">
            <v>115.1</v>
          </cell>
          <cell r="I96">
            <v>117.1</v>
          </cell>
          <cell r="J96">
            <v>117.4</v>
          </cell>
          <cell r="M96">
            <v>2.7000000000000171</v>
          </cell>
          <cell r="N96">
            <v>1.3631937682570481</v>
          </cell>
          <cell r="O96">
            <v>3.1700288184438108</v>
          </cell>
          <cell r="P96">
            <v>2.8864059590316486</v>
          </cell>
          <cell r="Q96">
            <v>-1.5384615384615472</v>
          </cell>
          <cell r="R96">
            <v>5.7904411764705799</v>
          </cell>
          <cell r="S96">
            <v>1.737619461337971</v>
          </cell>
          <cell r="T96">
            <v>0.2561912894961722</v>
          </cell>
          <cell r="V96">
            <v>106.24434389140272</v>
          </cell>
          <cell r="W96">
            <v>1.2187952350466702</v>
          </cell>
          <cell r="Y96">
            <v>101.67665928730116</v>
          </cell>
          <cell r="Z96">
            <v>34</v>
          </cell>
          <cell r="AC96" t="str">
            <v/>
          </cell>
          <cell r="AD96">
            <v>100</v>
          </cell>
          <cell r="AE96">
            <v>101.28306858900207</v>
          </cell>
          <cell r="AF96">
            <v>100.95855147329604</v>
          </cell>
          <cell r="AG96">
            <v>102.60943880530259</v>
          </cell>
          <cell r="AH96">
            <v>104.11414267405416</v>
          </cell>
          <cell r="AI96">
            <v>101.60755287082445</v>
          </cell>
          <cell r="AJ96">
            <v>106.6756803532775</v>
          </cell>
          <cell r="AK96">
            <v>107.15951123497898</v>
          </cell>
          <cell r="AL96">
            <v>106.50577151310807</v>
          </cell>
          <cell r="AO96">
            <v>1.2830685890020703</v>
          </cell>
          <cell r="AP96">
            <v>-0.32040608586109443</v>
          </cell>
          <cell r="AQ96">
            <v>1.6352129739531875</v>
          </cell>
          <cell r="AR96">
            <v>1.4664380648321043</v>
          </cell>
          <cell r="AS96">
            <v>-2.4075401658706426</v>
          </cell>
          <cell r="AT96">
            <v>4.987943651094767</v>
          </cell>
          <cell r="AU96">
            <v>0.45355312485393995</v>
          </cell>
          <cell r="AV96">
            <v>-0.61006224677284138</v>
          </cell>
          <cell r="AX96">
            <v>0.56939877942410533</v>
          </cell>
          <cell r="AY96">
            <v>51</v>
          </cell>
        </row>
        <row r="97">
          <cell r="A97" t="str">
            <v>Södra Sverige</v>
          </cell>
          <cell r="B97">
            <v>100</v>
          </cell>
          <cell r="C97">
            <v>102.2</v>
          </cell>
          <cell r="D97">
            <v>104.6</v>
          </cell>
          <cell r="E97">
            <v>105.7</v>
          </cell>
          <cell r="F97">
            <v>108.1</v>
          </cell>
          <cell r="G97">
            <v>105.2</v>
          </cell>
          <cell r="H97">
            <v>112.2</v>
          </cell>
          <cell r="I97">
            <v>113.3</v>
          </cell>
          <cell r="J97">
            <v>114.3</v>
          </cell>
          <cell r="M97">
            <v>2.2000000000000028</v>
          </cell>
          <cell r="N97">
            <v>2.3483365949119417</v>
          </cell>
          <cell r="O97">
            <v>1.0516252390057446</v>
          </cell>
          <cell r="P97">
            <v>2.2705771050141976</v>
          </cell>
          <cell r="Q97">
            <v>-2.6827012025901809</v>
          </cell>
          <cell r="R97">
            <v>6.6539923954372711</v>
          </cell>
          <cell r="S97">
            <v>0.98039215686273451</v>
          </cell>
          <cell r="T97">
            <v>0.88261253309795507</v>
          </cell>
          <cell r="V97">
            <v>105.73543015726179</v>
          </cell>
          <cell r="W97">
            <v>1.1216406671753276</v>
          </cell>
          <cell r="Y97">
            <v>101.18962490544487</v>
          </cell>
          <cell r="Z97">
            <v>37</v>
          </cell>
          <cell r="AC97" t="str">
            <v/>
          </cell>
          <cell r="AD97">
            <v>100</v>
          </cell>
          <cell r="AE97">
            <v>100.95817070610465</v>
          </cell>
          <cell r="AF97">
            <v>101.83763541226021</v>
          </cell>
          <cell r="AG97">
            <v>101.70625911703893</v>
          </cell>
          <cell r="AH97">
            <v>102.90148041584716</v>
          </cell>
          <cell r="AI97">
            <v>99.438418099272795</v>
          </cell>
          <cell r="AJ97">
            <v>105.37670757725627</v>
          </cell>
          <cell r="AK97">
            <v>105.25779456253002</v>
          </cell>
          <cell r="AL97">
            <v>105.43210259202789</v>
          </cell>
          <cell r="AO97">
            <v>0.95817070610463873</v>
          </cell>
          <cell r="AP97">
            <v>0.8711179095308097</v>
          </cell>
          <cell r="AQ97">
            <v>-0.1290056418626051</v>
          </cell>
          <cell r="AR97">
            <v>1.1751698559995418</v>
          </cell>
          <cell r="AS97">
            <v>-3.3654154464827712</v>
          </cell>
          <cell r="AT97">
            <v>5.9718261729134525</v>
          </cell>
          <cell r="AU97">
            <v>-0.11284563492274913</v>
          </cell>
          <cell r="AV97">
            <v>0.16560106567149546</v>
          </cell>
          <cell r="AX97">
            <v>0.60922675141799232</v>
          </cell>
          <cell r="AY97">
            <v>50</v>
          </cell>
        </row>
        <row r="98">
          <cell r="A98" t="str">
            <v>Norra Sverige</v>
          </cell>
          <cell r="B98">
            <v>100</v>
          </cell>
          <cell r="C98">
            <v>101.7</v>
          </cell>
          <cell r="D98">
            <v>103.8</v>
          </cell>
          <cell r="E98">
            <v>103.9</v>
          </cell>
          <cell r="F98">
            <v>106</v>
          </cell>
          <cell r="G98">
            <v>104.5</v>
          </cell>
          <cell r="H98">
            <v>109.1</v>
          </cell>
          <cell r="I98">
            <v>111.2</v>
          </cell>
          <cell r="J98">
            <v>106.1</v>
          </cell>
          <cell r="M98">
            <v>1.7000000000000171</v>
          </cell>
          <cell r="N98">
            <v>2.0648967551622377</v>
          </cell>
          <cell r="O98">
            <v>9.6339113680159016E-2</v>
          </cell>
          <cell r="P98">
            <v>2.0211742059672844</v>
          </cell>
          <cell r="Q98">
            <v>-1.415094339622641</v>
          </cell>
          <cell r="R98">
            <v>4.4019138755980691</v>
          </cell>
          <cell r="S98">
            <v>1.9248395967002949</v>
          </cell>
          <cell r="T98">
            <v>-4.5863309352518087</v>
          </cell>
          <cell r="V98">
            <v>100.09433962264151</v>
          </cell>
          <cell r="W98">
            <v>1.8860808584292954E-2</v>
          </cell>
          <cell r="Y98">
            <v>95.791057609630286</v>
          </cell>
          <cell r="Z98">
            <v>79</v>
          </cell>
          <cell r="AC98" t="str">
            <v/>
          </cell>
          <cell r="AD98">
            <v>100</v>
          </cell>
          <cell r="AE98">
            <v>101.0909088281372</v>
          </cell>
          <cell r="AF98">
            <v>102.37169618684899</v>
          </cell>
          <cell r="AG98">
            <v>102.10545702903975</v>
          </cell>
          <cell r="AH98">
            <v>103.87886421666971</v>
          </cell>
          <cell r="AI98">
            <v>102.31499513145081</v>
          </cell>
          <cell r="AJ98">
            <v>106.69426749781027</v>
          </cell>
          <cell r="AK98">
            <v>108.19535989135356</v>
          </cell>
          <cell r="AL98">
            <v>103.05937531776428</v>
          </cell>
          <cell r="AO98">
            <v>1.0909088281372021</v>
          </cell>
          <cell r="AP98">
            <v>1.2669659156880613</v>
          </cell>
          <cell r="AQ98">
            <v>-0.26007106234060018</v>
          </cell>
          <cell r="AR98">
            <v>1.7368387931759486</v>
          </cell>
          <cell r="AS98">
            <v>-1.5054738006732435</v>
          </cell>
          <cell r="AT98">
            <v>4.2801862627595426</v>
          </cell>
          <cell r="AU98">
            <v>1.4069100700036188</v>
          </cell>
          <cell r="AV98">
            <v>-4.7469545632517764</v>
          </cell>
          <cell r="AX98">
            <v>-0.19780839054878641</v>
          </cell>
          <cell r="AY98">
            <v>72</v>
          </cell>
        </row>
        <row r="99">
          <cell r="M99" t="e">
            <v>#DIV/0!</v>
          </cell>
          <cell r="N99" t="e">
            <v>#DIV/0!</v>
          </cell>
          <cell r="O99" t="e">
            <v>#DIV/0!</v>
          </cell>
          <cell r="P99" t="e">
            <v>#DIV/0!</v>
          </cell>
          <cell r="Q99" t="e">
            <v>#DIV/0!</v>
          </cell>
          <cell r="R99" t="e">
            <v>#DIV/0!</v>
          </cell>
          <cell r="S99" t="e">
            <v>#DIV/0!</v>
          </cell>
          <cell r="T99" t="e">
            <v>#DIV/0!</v>
          </cell>
          <cell r="Y99" t="str">
            <v/>
          </cell>
          <cell r="Z99" t="str">
            <v/>
          </cell>
          <cell r="AC99" t="str">
            <v/>
          </cell>
        </row>
        <row r="100">
          <cell r="A100" t="str">
            <v>Länder</v>
          </cell>
          <cell r="Z100" t="str">
            <v/>
          </cell>
        </row>
        <row r="101">
          <cell r="A101" t="str">
            <v>European Union - 27 countries (from 2020)</v>
          </cell>
          <cell r="B101">
            <v>100</v>
          </cell>
          <cell r="C101">
            <v>102.5</v>
          </cell>
          <cell r="D101">
            <v>105.9</v>
          </cell>
          <cell r="E101">
            <v>108.7</v>
          </cell>
          <cell r="F101">
            <v>111.3</v>
          </cell>
          <cell r="G101">
            <v>105.2</v>
          </cell>
          <cell r="H101">
            <v>111.9</v>
          </cell>
          <cell r="I101">
            <v>115.8</v>
          </cell>
          <cell r="J101">
            <v>116.3</v>
          </cell>
          <cell r="M101">
            <v>2.4999999999999858</v>
          </cell>
          <cell r="N101">
            <v>3.3170731707317032</v>
          </cell>
          <cell r="O101">
            <v>2.6440037771482423</v>
          </cell>
          <cell r="P101">
            <v>2.3919043238270348</v>
          </cell>
          <cell r="Q101">
            <v>-5.4806828391733973</v>
          </cell>
          <cell r="R101">
            <v>6.368821292775678</v>
          </cell>
          <cell r="S101">
            <v>3.4852546916890077</v>
          </cell>
          <cell r="T101">
            <v>0.43177892918826899</v>
          </cell>
          <cell r="V101">
            <v>104.49236298292901</v>
          </cell>
          <cell r="W101">
            <v>0.88274947950336013</v>
          </cell>
          <cell r="Y101">
            <v>100</v>
          </cell>
          <cell r="AC101" t="str">
            <v/>
          </cell>
          <cell r="AD101">
            <v>100</v>
          </cell>
          <cell r="AE101">
            <v>102.28144709317186</v>
          </cell>
          <cell r="AF101">
            <v>105.5122644284441</v>
          </cell>
          <cell r="AG101">
            <v>108.11266747215633</v>
          </cell>
          <cell r="AH101">
            <v>110.48647206568077</v>
          </cell>
          <cell r="AI101">
            <v>104.52831524504224</v>
          </cell>
          <cell r="AJ101">
            <v>111.21416134699244</v>
          </cell>
          <cell r="AK101">
            <v>114.38162131231354</v>
          </cell>
          <cell r="AL101">
            <v>114.29896376735289</v>
          </cell>
          <cell r="AO101">
            <v>2.2814470931718631</v>
          </cell>
          <cell r="AP101">
            <v>3.1587520778124656</v>
          </cell>
          <cell r="AQ101">
            <v>2.4645505030135695</v>
          </cell>
          <cell r="AR101">
            <v>2.1956766482852572</v>
          </cell>
          <cell r="AS101">
            <v>-5.3926573174466057</v>
          </cell>
          <cell r="AT101">
            <v>6.3962057422209568</v>
          </cell>
          <cell r="AU101">
            <v>2.8480725178860098</v>
          </cell>
          <cell r="AV101">
            <v>-7.2264708274204281E-2</v>
          </cell>
          <cell r="AX101">
            <v>0.85171704865636855</v>
          </cell>
        </row>
        <row r="102">
          <cell r="A102" t="str">
            <v>Belgium</v>
          </cell>
          <cell r="B102">
            <v>100</v>
          </cell>
          <cell r="C102">
            <v>101.3</v>
          </cell>
          <cell r="D102">
            <v>102.9</v>
          </cell>
          <cell r="E102">
            <v>104.8</v>
          </cell>
          <cell r="F102">
            <v>107.1</v>
          </cell>
          <cell r="G102">
            <v>102.1</v>
          </cell>
          <cell r="H102">
            <v>108.5</v>
          </cell>
          <cell r="I102">
            <v>113.1</v>
          </cell>
          <cell r="J102">
            <v>114.5</v>
          </cell>
          <cell r="M102">
            <v>1.2999999999999829</v>
          </cell>
          <cell r="N102">
            <v>1.579466929911149</v>
          </cell>
          <cell r="O102">
            <v>1.8464528668610285</v>
          </cell>
          <cell r="P102">
            <v>2.1946564885496116</v>
          </cell>
          <cell r="Q102">
            <v>-4.668534080298798</v>
          </cell>
          <cell r="R102">
            <v>6.268364348677764</v>
          </cell>
          <cell r="S102">
            <v>4.2396313364055231</v>
          </cell>
          <cell r="T102">
            <v>1.237842617152964</v>
          </cell>
          <cell r="V102">
            <v>106.90943043884221</v>
          </cell>
          <cell r="W102">
            <v>1.3452044542458594</v>
          </cell>
          <cell r="Y102">
            <v>102.31315226004418</v>
          </cell>
          <cell r="Z102">
            <v>12</v>
          </cell>
          <cell r="AD102">
            <v>100</v>
          </cell>
          <cell r="AE102">
            <v>100.79041567381519</v>
          </cell>
          <cell r="AF102">
            <v>101.98633846153848</v>
          </cell>
          <cell r="AG102">
            <v>103.39679705959568</v>
          </cell>
          <cell r="AH102">
            <v>105.09577857080684</v>
          </cell>
          <cell r="AI102">
            <v>99.757806338668985</v>
          </cell>
          <cell r="AJ102">
            <v>105.57546412573471</v>
          </cell>
          <cell r="AK102">
            <v>109.16674372014177</v>
          </cell>
          <cell r="AL102">
            <v>109.58174872665535</v>
          </cell>
          <cell r="AO102">
            <v>0.79041567381518973</v>
          </cell>
          <cell r="AP102">
            <v>1.1865441567317419</v>
          </cell>
          <cell r="AQ102">
            <v>1.3829877798673209</v>
          </cell>
          <cell r="AR102">
            <v>1.6431664805166974</v>
          </cell>
          <cell r="AS102">
            <v>-5.0791499951080112</v>
          </cell>
          <cell r="AT102">
            <v>5.8317819933963762</v>
          </cell>
          <cell r="AU102">
            <v>3.4016233072203619</v>
          </cell>
          <cell r="AV102">
            <v>0.38015698954754384</v>
          </cell>
          <cell r="AX102">
            <v>1.0504469386263224</v>
          </cell>
          <cell r="AY102">
            <v>16</v>
          </cell>
        </row>
        <row r="103">
          <cell r="A103" t="str">
            <v>Bulgaria</v>
          </cell>
          <cell r="B103">
            <v>100</v>
          </cell>
          <cell r="C103">
            <v>103</v>
          </cell>
          <cell r="D103">
            <v>105.9</v>
          </cell>
          <cell r="E103">
            <v>108.6</v>
          </cell>
          <cell r="F103">
            <v>112.7</v>
          </cell>
          <cell r="G103">
            <v>109</v>
          </cell>
          <cell r="H103">
            <v>117.5</v>
          </cell>
          <cell r="I103">
            <v>122.3</v>
          </cell>
          <cell r="J103">
            <v>124.6</v>
          </cell>
          <cell r="M103">
            <v>3</v>
          </cell>
          <cell r="N103">
            <v>2.8155339805825434</v>
          </cell>
          <cell r="O103">
            <v>2.5495750708215184</v>
          </cell>
          <cell r="P103">
            <v>3.7753222836095972</v>
          </cell>
          <cell r="Q103">
            <v>-3.283052351375332</v>
          </cell>
          <cell r="R103">
            <v>7.7981651376146885</v>
          </cell>
          <cell r="S103">
            <v>4.0851063829787222</v>
          </cell>
          <cell r="T103">
            <v>1.8806214227309823</v>
          </cell>
          <cell r="V103">
            <v>110.5590062111801</v>
          </cell>
          <cell r="W103">
            <v>2.0278712032342412</v>
          </cell>
          <cell r="Y103">
            <v>105.80582451680436</v>
          </cell>
          <cell r="Z103">
            <v>5</v>
          </cell>
          <cell r="AD103">
            <v>100</v>
          </cell>
          <cell r="AE103">
            <v>104.3459648339024</v>
          </cell>
          <cell r="AF103">
            <v>108.71363539487938</v>
          </cell>
          <cell r="AG103">
            <v>113.02488198128388</v>
          </cell>
          <cell r="AH103">
            <v>118.95947409067621</v>
          </cell>
          <cell r="AI103">
            <v>116.2136977727571</v>
          </cell>
          <cell r="AJ103">
            <v>126.1117552594778</v>
          </cell>
          <cell r="AK103">
            <v>132.12035838579447</v>
          </cell>
          <cell r="AL103">
            <v>134.99132224738619</v>
          </cell>
          <cell r="AO103">
            <v>4.3459648339024</v>
          </cell>
          <cell r="AP103">
            <v>4.1857589490206237</v>
          </cell>
          <cell r="AQ103">
            <v>3.9656907532756236</v>
          </cell>
          <cell r="AR103">
            <v>5.2506952498964381</v>
          </cell>
          <cell r="AS103">
            <v>-2.3081611102501682</v>
          </cell>
          <cell r="AT103">
            <v>8.5171177549786279</v>
          </cell>
          <cell r="AU103">
            <v>4.7645067773054421</v>
          </cell>
          <cell r="AV103">
            <v>2.1729912760366972</v>
          </cell>
          <cell r="AX103">
            <v>3.2111706432126539</v>
          </cell>
          <cell r="AY103">
            <v>3</v>
          </cell>
        </row>
        <row r="104">
          <cell r="A104" t="str">
            <v>Czechia</v>
          </cell>
          <cell r="B104">
            <v>100</v>
          </cell>
          <cell r="C104">
            <v>102.6</v>
          </cell>
          <cell r="D104">
            <v>107.9</v>
          </cell>
          <cell r="E104">
            <v>110.9</v>
          </cell>
          <cell r="F104">
            <v>114.9</v>
          </cell>
          <cell r="G104">
            <v>108.8</v>
          </cell>
          <cell r="H104">
            <v>113.2</v>
          </cell>
          <cell r="I104">
            <v>116.4</v>
          </cell>
          <cell r="J104">
            <v>116.3</v>
          </cell>
          <cell r="M104">
            <v>2.6000000000000085</v>
          </cell>
          <cell r="N104">
            <v>5.1656920077972899</v>
          </cell>
          <cell r="O104">
            <v>2.7803521779425466</v>
          </cell>
          <cell r="P104">
            <v>3.6068530207393934</v>
          </cell>
          <cell r="Q104">
            <v>-5.3089643167972298</v>
          </cell>
          <cell r="R104">
            <v>4.044117647058826</v>
          </cell>
          <cell r="S104">
            <v>2.8268551236749033</v>
          </cell>
          <cell r="T104">
            <v>-8.5910652920972552E-2</v>
          </cell>
          <cell r="V104">
            <v>101.21845082680592</v>
          </cell>
          <cell r="W104">
            <v>0.24251107695778273</v>
          </cell>
          <cell r="Y104">
            <v>96.866840731070511</v>
          </cell>
          <cell r="Z104">
            <v>24</v>
          </cell>
          <cell r="AD104">
            <v>100</v>
          </cell>
          <cell r="AE104">
            <v>102.54027661130698</v>
          </cell>
          <cell r="AF104">
            <v>107.76257324671249</v>
          </cell>
          <cell r="AG104">
            <v>110.61912403659308</v>
          </cell>
          <cell r="AH104">
            <v>114.43431472629713</v>
          </cell>
          <cell r="AI104">
            <v>108.8559428307537</v>
          </cell>
          <cell r="AJ104">
            <v>113.27222653404247</v>
          </cell>
          <cell r="AK104">
            <v>113.67400063013903</v>
          </cell>
          <cell r="AL104">
            <v>112.33899351353735</v>
          </cell>
          <cell r="AO104">
            <v>2.5402766113069788</v>
          </cell>
          <cell r="AP104">
            <v>5.0929223208567578</v>
          </cell>
          <cell r="AQ104">
            <v>2.6507819030460382</v>
          </cell>
          <cell r="AR104">
            <v>3.4489431397431503</v>
          </cell>
          <cell r="AS104">
            <v>-4.8747370130067367</v>
          </cell>
          <cell r="AT104">
            <v>4.0569982570038263</v>
          </cell>
          <cell r="AU104">
            <v>0.35469780050259203</v>
          </cell>
          <cell r="AV104">
            <v>-1.1744172890909397</v>
          </cell>
          <cell r="AX104">
            <v>-0.46093342857081154</v>
          </cell>
          <cell r="AY104">
            <v>26</v>
          </cell>
        </row>
        <row r="105">
          <cell r="A105" t="str">
            <v>Denmark</v>
          </cell>
          <cell r="B105">
            <v>100</v>
          </cell>
          <cell r="C105">
            <v>103.1</v>
          </cell>
          <cell r="D105">
            <v>106.2</v>
          </cell>
          <cell r="E105">
            <v>108.2</v>
          </cell>
          <cell r="F105">
            <v>110.1</v>
          </cell>
          <cell r="G105">
            <v>108.1</v>
          </cell>
          <cell r="H105">
            <v>116.1</v>
          </cell>
          <cell r="I105">
            <v>117.9</v>
          </cell>
          <cell r="J105">
            <v>120.8</v>
          </cell>
          <cell r="M105">
            <v>3.0999999999999943</v>
          </cell>
          <cell r="N105">
            <v>3.0067895247332785</v>
          </cell>
          <cell r="O105">
            <v>1.8832391713747683</v>
          </cell>
          <cell r="P105">
            <v>1.7560073937153362</v>
          </cell>
          <cell r="Q105">
            <v>-1.816530426884654</v>
          </cell>
          <cell r="R105">
            <v>7.400555041628138</v>
          </cell>
          <cell r="S105">
            <v>1.5503875968992276</v>
          </cell>
          <cell r="T105">
            <v>2.4597116200169467</v>
          </cell>
          <cell r="V105">
            <v>109.71843778383288</v>
          </cell>
          <cell r="W105">
            <v>1.8722558078239473</v>
          </cell>
          <cell r="Y105">
            <v>105.0013940270043</v>
          </cell>
          <cell r="Z105">
            <v>7</v>
          </cell>
          <cell r="AD105">
            <v>100</v>
          </cell>
          <cell r="AE105">
            <v>102.26674143574077</v>
          </cell>
          <cell r="AF105">
            <v>104.67748868189622</v>
          </cell>
          <cell r="AG105">
            <v>106.11924154321723</v>
          </cell>
          <cell r="AH105">
            <v>107.55444357342519</v>
          </cell>
          <cell r="AI105">
            <v>105.36954646036673</v>
          </cell>
          <cell r="AJ105">
            <v>112.68963364432342</v>
          </cell>
          <cell r="AK105">
            <v>113.42983700703815</v>
          </cell>
          <cell r="AL105">
            <v>115.40704675024674</v>
          </cell>
          <cell r="AO105">
            <v>2.2667414357407694</v>
          </cell>
          <cell r="AP105">
            <v>2.357313054381649</v>
          </cell>
          <cell r="AQ105">
            <v>1.3773284776656567</v>
          </cell>
          <cell r="AR105">
            <v>1.3524427892028115</v>
          </cell>
          <cell r="AS105">
            <v>-2.0314336074519019</v>
          </cell>
          <cell r="AT105">
            <v>6.9470614896402196</v>
          </cell>
          <cell r="AU105">
            <v>0.65685133474741519</v>
          </cell>
          <cell r="AV105">
            <v>1.7431125666573166</v>
          </cell>
          <cell r="AX105">
            <v>1.7773156897512195</v>
          </cell>
          <cell r="AY105">
            <v>11</v>
          </cell>
        </row>
        <row r="106">
          <cell r="A106" t="str">
            <v>Germany</v>
          </cell>
          <cell r="B106">
            <v>100</v>
          </cell>
          <cell r="C106">
            <v>102.2</v>
          </cell>
          <cell r="D106">
            <v>105</v>
          </cell>
          <cell r="E106">
            <v>106</v>
          </cell>
          <cell r="F106">
            <v>107.1</v>
          </cell>
          <cell r="G106">
            <v>102.7</v>
          </cell>
          <cell r="H106">
            <v>106.5</v>
          </cell>
          <cell r="I106">
            <v>108</v>
          </cell>
          <cell r="J106">
            <v>107.7</v>
          </cell>
          <cell r="M106">
            <v>2.2000000000000028</v>
          </cell>
          <cell r="N106">
            <v>2.7397260273972535</v>
          </cell>
          <cell r="O106">
            <v>0.952380952380949</v>
          </cell>
          <cell r="P106">
            <v>1.0377358490566024</v>
          </cell>
          <cell r="Q106">
            <v>-4.1083099906629315</v>
          </cell>
          <cell r="R106">
            <v>3.7000973709834426</v>
          </cell>
          <cell r="S106">
            <v>1.4084507042253449</v>
          </cell>
          <cell r="T106">
            <v>-0.27777777777777146</v>
          </cell>
          <cell r="V106">
            <v>100.56022408963585</v>
          </cell>
          <cell r="W106">
            <v>0.11179457777619461</v>
          </cell>
          <cell r="Y106">
            <v>96.23691264984069</v>
          </cell>
          <cell r="Z106">
            <v>26</v>
          </cell>
          <cell r="AD106">
            <v>100</v>
          </cell>
          <cell r="AE106">
            <v>101.37841868146546</v>
          </cell>
          <cell r="AF106">
            <v>103.76779946042078</v>
          </cell>
          <cell r="AG106">
            <v>104.44143970279593</v>
          </cell>
          <cell r="AH106">
            <v>105.28778236433875</v>
          </cell>
          <cell r="AI106">
            <v>100.87967797405034</v>
          </cell>
          <cell r="AJ106">
            <v>104.56831458243185</v>
          </cell>
          <cell r="AK106">
            <v>105.27931454211317</v>
          </cell>
          <cell r="AL106">
            <v>104.09742646188798</v>
          </cell>
          <cell r="AO106">
            <v>1.3784186814654618</v>
          </cell>
          <cell r="AP106">
            <v>2.3568929265535701</v>
          </cell>
          <cell r="AQ106">
            <v>0.64918042579489565</v>
          </cell>
          <cell r="AR106">
            <v>0.81035139304017889</v>
          </cell>
          <cell r="AS106">
            <v>-4.1867197611158389</v>
          </cell>
          <cell r="AT106">
            <v>3.6564714345444003</v>
          </cell>
          <cell r="AU106">
            <v>0.67993824182835283</v>
          </cell>
          <cell r="AV106">
            <v>-1.1226213671370573</v>
          </cell>
          <cell r="AX106">
            <v>-0.28384968161824986</v>
          </cell>
          <cell r="AY106">
            <v>24</v>
          </cell>
        </row>
        <row r="107">
          <cell r="A107" t="str">
            <v>Estonia</v>
          </cell>
          <cell r="B107">
            <v>100</v>
          </cell>
          <cell r="C107">
            <v>103.1</v>
          </cell>
          <cell r="D107">
            <v>108.9</v>
          </cell>
          <cell r="E107">
            <v>112.9</v>
          </cell>
          <cell r="F107">
            <v>117.1</v>
          </cell>
          <cell r="G107">
            <v>113.8</v>
          </cell>
          <cell r="H107">
            <v>121.9</v>
          </cell>
          <cell r="I107">
            <v>122</v>
          </cell>
          <cell r="J107">
            <v>118.3</v>
          </cell>
          <cell r="M107">
            <v>3.0999999999999943</v>
          </cell>
          <cell r="N107">
            <v>5.6256062075654967</v>
          </cell>
          <cell r="O107">
            <v>3.6730945821854988</v>
          </cell>
          <cell r="P107">
            <v>3.7201062887510972</v>
          </cell>
          <cell r="Q107">
            <v>-2.8181041844577237</v>
          </cell>
          <cell r="R107">
            <v>7.1177504393673132</v>
          </cell>
          <cell r="S107">
            <v>8.2034454470885976E-2</v>
          </cell>
          <cell r="T107">
            <v>-3.0327868852459119</v>
          </cell>
          <cell r="V107">
            <v>101.02476515798465</v>
          </cell>
          <cell r="W107">
            <v>0.20411804544870904</v>
          </cell>
          <cell r="Y107">
            <v>96.681482047151263</v>
          </cell>
          <cell r="Z107">
            <v>25</v>
          </cell>
          <cell r="AD107">
            <v>100</v>
          </cell>
          <cell r="AE107">
            <v>102.89629151151301</v>
          </cell>
          <cell r="AF107">
            <v>108.7096153846154</v>
          </cell>
          <cell r="AG107">
            <v>112.40102946639072</v>
          </cell>
          <cell r="AH107">
            <v>116.08175450249844</v>
          </cell>
          <cell r="AI107">
            <v>112.46494442730398</v>
          </cell>
          <cell r="AJ107">
            <v>120.36304104295264</v>
          </cell>
          <cell r="AK107">
            <v>120.30530109626071</v>
          </cell>
          <cell r="AL107">
            <v>113.74600257709315</v>
          </cell>
          <cell r="AO107">
            <v>2.8962915115129988</v>
          </cell>
          <cell r="AP107">
            <v>5.6496923141801716</v>
          </cell>
          <cell r="AQ107">
            <v>3.395664742916324</v>
          </cell>
          <cell r="AR107">
            <v>3.2746364099879486</v>
          </cell>
          <cell r="AS107">
            <v>-3.115743805471709</v>
          </cell>
          <cell r="AT107">
            <v>7.0227186398992956</v>
          </cell>
          <cell r="AU107">
            <v>-4.7971492072335309E-2</v>
          </cell>
          <cell r="AV107">
            <v>-5.4522107167324378</v>
          </cell>
          <cell r="AX107">
            <v>-0.50688120022959993</v>
          </cell>
          <cell r="AY107">
            <v>27</v>
          </cell>
        </row>
        <row r="108">
          <cell r="A108" t="str">
            <v>Ireland</v>
          </cell>
          <cell r="B108">
            <v>100</v>
          </cell>
          <cell r="C108">
            <v>101.2</v>
          </cell>
          <cell r="D108">
            <v>111.4</v>
          </cell>
          <cell r="E108">
            <v>119.8</v>
          </cell>
          <cell r="F108">
            <v>125.8</v>
          </cell>
          <cell r="G108">
            <v>134.80000000000001</v>
          </cell>
          <cell r="H108">
            <v>156.80000000000001</v>
          </cell>
          <cell r="I108">
            <v>170.3</v>
          </cell>
          <cell r="J108">
            <v>160.9</v>
          </cell>
          <cell r="M108">
            <v>1.2000000000000028</v>
          </cell>
          <cell r="N108">
            <v>10.079051383399218</v>
          </cell>
          <cell r="O108">
            <v>7.5403949730700219</v>
          </cell>
          <cell r="P108">
            <v>5.0083472454090128</v>
          </cell>
          <cell r="Q108">
            <v>7.1542130365659773</v>
          </cell>
          <cell r="R108">
            <v>16.320474777448069</v>
          </cell>
          <cell r="S108">
            <v>8.6096938775510239</v>
          </cell>
          <cell r="T108">
            <v>-5.5196711685261306</v>
          </cell>
          <cell r="V108">
            <v>127.90143084260733</v>
          </cell>
          <cell r="W108">
            <v>5.044926275127537</v>
          </cell>
          <cell r="Y108">
            <v>122.40265909528974</v>
          </cell>
          <cell r="Z108">
            <v>1</v>
          </cell>
          <cell r="AD108">
            <v>100</v>
          </cell>
          <cell r="AE108">
            <v>99.992829818662358</v>
          </cell>
          <cell r="AF108">
            <v>108.50447990906603</v>
          </cell>
          <cell r="AG108">
            <v>115.03191879617457</v>
          </cell>
          <cell r="AH108">
            <v>118.91950131455513</v>
          </cell>
          <cell r="AI108">
            <v>125.73216749463197</v>
          </cell>
          <cell r="AJ108">
            <v>144.60299026876282</v>
          </cell>
          <cell r="AK108">
            <v>153.79386143564599</v>
          </cell>
          <cell r="AL108">
            <v>142.66766234820722</v>
          </cell>
          <cell r="AO108">
            <v>-7.1701813376421342E-3</v>
          </cell>
          <cell r="AP108">
            <v>8.5122604349128039</v>
          </cell>
          <cell r="AQ108">
            <v>6.0158243167277163</v>
          </cell>
          <cell r="AR108">
            <v>3.3795685224280874</v>
          </cell>
          <cell r="AS108">
            <v>5.7288048678042998</v>
          </cell>
          <cell r="AT108">
            <v>15.008746886461282</v>
          </cell>
          <cell r="AU108">
            <v>6.3559343757696638</v>
          </cell>
          <cell r="AV108">
            <v>-7.2344884142820405</v>
          </cell>
          <cell r="AX108">
            <v>4.6569602330036446</v>
          </cell>
          <cell r="AY108">
            <v>1</v>
          </cell>
        </row>
        <row r="109">
          <cell r="A109" t="str">
            <v>Greece</v>
          </cell>
          <cell r="B109">
            <v>100</v>
          </cell>
          <cell r="C109">
            <v>100</v>
          </cell>
          <cell r="D109">
            <v>101.4</v>
          </cell>
          <cell r="E109">
            <v>103.5</v>
          </cell>
          <cell r="F109">
            <v>105.9</v>
          </cell>
          <cell r="G109">
            <v>96.2</v>
          </cell>
          <cell r="H109">
            <v>104.5</v>
          </cell>
          <cell r="I109">
            <v>110.5</v>
          </cell>
          <cell r="J109">
            <v>113.1</v>
          </cell>
          <cell r="M109">
            <v>0</v>
          </cell>
          <cell r="N109">
            <v>1.4000000000000057</v>
          </cell>
          <cell r="O109">
            <v>2.0710059171597663</v>
          </cell>
          <cell r="P109">
            <v>2.318840579710141</v>
          </cell>
          <cell r="Q109">
            <v>-9.1595845136921668</v>
          </cell>
          <cell r="R109">
            <v>8.6278586278586147</v>
          </cell>
          <cell r="S109">
            <v>5.7416267942583801</v>
          </cell>
          <cell r="T109">
            <v>2.3529411764705799</v>
          </cell>
          <cell r="V109">
            <v>106.79886685552407</v>
          </cell>
          <cell r="W109">
            <v>1.3242339430011185</v>
          </cell>
          <cell r="Y109">
            <v>102.20734205520061</v>
          </cell>
          <cell r="Z109">
            <v>14</v>
          </cell>
          <cell r="AD109">
            <v>100</v>
          </cell>
          <cell r="AE109">
            <v>100.41694583694476</v>
          </cell>
          <cell r="AF109">
            <v>102.02435160846105</v>
          </cell>
          <cell r="AG109">
            <v>104.34879934481766</v>
          </cell>
          <cell r="AH109">
            <v>106.88120946838943</v>
          </cell>
          <cell r="AI109">
            <v>97.299881760119789</v>
          </cell>
          <cell r="AJ109">
            <v>106.27269954823169</v>
          </cell>
          <cell r="AK109">
            <v>113.02488047277767</v>
          </cell>
          <cell r="AL109">
            <v>116.02471345659045</v>
          </cell>
          <cell r="AO109">
            <v>0.4169458369447625</v>
          </cell>
          <cell r="AP109">
            <v>1.600731587800297</v>
          </cell>
          <cell r="AQ109">
            <v>2.2783263992474474</v>
          </cell>
          <cell r="AR109">
            <v>2.4268703995371226</v>
          </cell>
          <cell r="AS109">
            <v>-8.9644641522356352</v>
          </cell>
          <cell r="AT109">
            <v>9.2218177718172569</v>
          </cell>
          <cell r="AU109">
            <v>6.3536364026224135</v>
          </cell>
          <cell r="AV109">
            <v>2.654135064124489</v>
          </cell>
          <cell r="AX109">
            <v>2.0733306976329118</v>
          </cell>
          <cell r="AY109">
            <v>9</v>
          </cell>
        </row>
        <row r="110">
          <cell r="A110" t="str">
            <v>Spain</v>
          </cell>
          <cell r="B110">
            <v>100</v>
          </cell>
          <cell r="C110">
            <v>102.9</v>
          </cell>
          <cell r="D110">
            <v>105.9</v>
          </cell>
          <cell r="E110">
            <v>108.4</v>
          </cell>
          <cell r="F110">
            <v>110.6</v>
          </cell>
          <cell r="G110">
            <v>98.5</v>
          </cell>
          <cell r="H110">
            <v>105</v>
          </cell>
          <cell r="I110">
            <v>111.5</v>
          </cell>
          <cell r="J110">
            <v>114.5</v>
          </cell>
          <cell r="M110">
            <v>2.9000000000000199</v>
          </cell>
          <cell r="N110">
            <v>2.9154518950437449</v>
          </cell>
          <cell r="O110">
            <v>2.3607176581680704</v>
          </cell>
          <cell r="P110">
            <v>2.0295202952029285</v>
          </cell>
          <cell r="Q110">
            <v>-10.940325497287517</v>
          </cell>
          <cell r="R110">
            <v>6.5989847715736119</v>
          </cell>
          <cell r="S110">
            <v>6.1904761904761898</v>
          </cell>
          <cell r="T110">
            <v>2.6905829596412616</v>
          </cell>
          <cell r="V110">
            <v>103.52622061482822</v>
          </cell>
          <cell r="W110">
            <v>0.69550213806365946</v>
          </cell>
          <cell r="Y110">
            <v>99.075394277131394</v>
          </cell>
          <cell r="Z110">
            <v>21</v>
          </cell>
          <cell r="AD110">
            <v>100</v>
          </cell>
          <cell r="AE110">
            <v>102.80531633464076</v>
          </cell>
          <cell r="AF110">
            <v>105.61292754361061</v>
          </cell>
          <cell r="AG110">
            <v>107.63193603477056</v>
          </cell>
          <cell r="AH110">
            <v>108.94785075873187</v>
          </cell>
          <cell r="AI110">
            <v>96.501761648838254</v>
          </cell>
          <cell r="AJ110">
            <v>102.86557455576762</v>
          </cell>
          <cell r="AK110">
            <v>108.2401056060576</v>
          </cell>
          <cell r="AL110">
            <v>109.77131012839143</v>
          </cell>
          <cell r="AO110">
            <v>2.8053163346407644</v>
          </cell>
          <cell r="AP110">
            <v>2.7309980739038906</v>
          </cell>
          <cell r="AQ110">
            <v>1.9117058281773609</v>
          </cell>
          <cell r="AR110">
            <v>1.2226062007620158</v>
          </cell>
          <cell r="AS110">
            <v>-11.423895949499581</v>
          </cell>
          <cell r="AT110">
            <v>6.5945043885175352</v>
          </cell>
          <cell r="AU110">
            <v>5.2248102180931539</v>
          </cell>
          <cell r="AV110">
            <v>1.4146369441902635</v>
          </cell>
          <cell r="AX110">
            <v>0.18842400796539494</v>
          </cell>
          <cell r="AY110">
            <v>21</v>
          </cell>
        </row>
        <row r="111">
          <cell r="A111" t="str">
            <v>France</v>
          </cell>
          <cell r="B111">
            <v>100</v>
          </cell>
          <cell r="C111">
            <v>100.9</v>
          </cell>
          <cell r="D111">
            <v>103</v>
          </cell>
          <cell r="E111">
            <v>104.7</v>
          </cell>
          <cell r="F111">
            <v>106.8</v>
          </cell>
          <cell r="G111">
            <v>98.8</v>
          </cell>
          <cell r="H111">
            <v>105.6</v>
          </cell>
          <cell r="I111">
            <v>108.4</v>
          </cell>
          <cell r="J111">
            <v>109.4</v>
          </cell>
          <cell r="M111">
            <v>0.90000000000000568</v>
          </cell>
          <cell r="N111">
            <v>2.081268582755186</v>
          </cell>
          <cell r="O111">
            <v>1.6504854368932058</v>
          </cell>
          <cell r="P111">
            <v>2.0057306590257866</v>
          </cell>
          <cell r="Q111">
            <v>-7.4906367041198507</v>
          </cell>
          <cell r="R111">
            <v>6.8825910931173979</v>
          </cell>
          <cell r="S111">
            <v>2.6515151515151558</v>
          </cell>
          <cell r="T111">
            <v>0.92250922509225575</v>
          </cell>
          <cell r="V111">
            <v>102.43445692883897</v>
          </cell>
          <cell r="W111">
            <v>0.48221821700163048</v>
          </cell>
          <cell r="Y111">
            <v>98.030567980909538</v>
          </cell>
          <cell r="Z111">
            <v>22</v>
          </cell>
          <cell r="AD111">
            <v>100</v>
          </cell>
          <cell r="AE111">
            <v>100.52179591186749</v>
          </cell>
          <cell r="AF111">
            <v>102.20411549850888</v>
          </cell>
          <cell r="AG111">
            <v>103.42022849652562</v>
          </cell>
          <cell r="AH111">
            <v>105.08476756142397</v>
          </cell>
          <cell r="AI111">
            <v>96.881190288537312</v>
          </cell>
          <cell r="AJ111">
            <v>103.17686326915793</v>
          </cell>
          <cell r="AK111">
            <v>105.59181462303992</v>
          </cell>
          <cell r="AL111">
            <v>106.2381938129233</v>
          </cell>
          <cell r="AO111">
            <v>0.52179591186749974</v>
          </cell>
          <cell r="AP111">
            <v>1.6735868787266526</v>
          </cell>
          <cell r="AQ111">
            <v>1.1898865247109285</v>
          </cell>
          <cell r="AR111">
            <v>1.6094908018446858</v>
          </cell>
          <cell r="AS111">
            <v>-7.8066283660869544</v>
          </cell>
          <cell r="AT111">
            <v>6.4983439632300986</v>
          </cell>
          <cell r="AU111">
            <v>2.3405938864240312</v>
          </cell>
          <cell r="AV111">
            <v>0.61214895509745304</v>
          </cell>
          <cell r="AX111">
            <v>0.27328148515128703</v>
          </cell>
          <cell r="AY111">
            <v>20</v>
          </cell>
        </row>
        <row r="112">
          <cell r="A112" t="str">
            <v>Croatia</v>
          </cell>
          <cell r="B112">
            <v>100</v>
          </cell>
          <cell r="C112">
            <v>103.5</v>
          </cell>
          <cell r="D112">
            <v>106.9</v>
          </cell>
          <cell r="E112">
            <v>110</v>
          </cell>
          <cell r="F112">
            <v>113.4</v>
          </cell>
          <cell r="G112">
            <v>103.9</v>
          </cell>
          <cell r="H112">
            <v>117.1</v>
          </cell>
          <cell r="I112">
            <v>125.6</v>
          </cell>
          <cell r="J112">
            <v>129.80000000000001</v>
          </cell>
          <cell r="M112">
            <v>3.4999999999999858</v>
          </cell>
          <cell r="N112">
            <v>3.2850241545893795</v>
          </cell>
          <cell r="O112">
            <v>2.8999064546304965</v>
          </cell>
          <cell r="P112">
            <v>3.0909090909090935</v>
          </cell>
          <cell r="Q112">
            <v>-8.3774250440917086</v>
          </cell>
          <cell r="R112">
            <v>12.704523580365731</v>
          </cell>
          <cell r="S112">
            <v>7.2587532023911052</v>
          </cell>
          <cell r="T112">
            <v>3.3439490445859974</v>
          </cell>
          <cell r="V112">
            <v>114.46208112874781</v>
          </cell>
          <cell r="W112">
            <v>2.7382887299868059</v>
          </cell>
          <cell r="Y112">
            <v>109.54109741727973</v>
          </cell>
          <cell r="Z112">
            <v>4</v>
          </cell>
          <cell r="AD112">
            <v>100</v>
          </cell>
          <cell r="AE112">
            <v>104.38184012232651</v>
          </cell>
          <cell r="AF112">
            <v>108.92263181471482</v>
          </cell>
          <cell r="AG112">
            <v>113.14925675956458</v>
          </cell>
          <cell r="AH112">
            <v>119.68369324765617</v>
          </cell>
          <cell r="AI112">
            <v>110.67490912312677</v>
          </cell>
          <cell r="AJ112">
            <v>125.60876001162391</v>
          </cell>
          <cell r="AK112">
            <v>134.89694791703886</v>
          </cell>
          <cell r="AL112">
            <v>138.54712504312181</v>
          </cell>
          <cell r="AO112">
            <v>4.3818401223265226</v>
          </cell>
          <cell r="AP112">
            <v>4.3501740217138263</v>
          </cell>
          <cell r="AQ112">
            <v>3.880391865704766</v>
          </cell>
          <cell r="AR112">
            <v>5.7750591344818929</v>
          </cell>
          <cell r="AS112">
            <v>-7.5271608688477869</v>
          </cell>
          <cell r="AT112">
            <v>13.49343858225636</v>
          </cell>
          <cell r="AU112">
            <v>7.3945383304121464</v>
          </cell>
          <cell r="AV112">
            <v>2.705900453973058</v>
          </cell>
          <cell r="AX112">
            <v>3.7267173564874412</v>
          </cell>
          <cell r="AY112">
            <v>2</v>
          </cell>
        </row>
        <row r="113">
          <cell r="A113" t="str">
            <v>Italy</v>
          </cell>
          <cell r="B113">
            <v>100</v>
          </cell>
          <cell r="C113">
            <v>101.3</v>
          </cell>
          <cell r="D113">
            <v>103</v>
          </cell>
          <cell r="E113">
            <v>103.9</v>
          </cell>
          <cell r="F113">
            <v>104.4</v>
          </cell>
          <cell r="G113">
            <v>95.1</v>
          </cell>
          <cell r="H113">
            <v>103</v>
          </cell>
          <cell r="I113">
            <v>107.8</v>
          </cell>
          <cell r="J113">
            <v>108.5</v>
          </cell>
          <cell r="M113">
            <v>1.2999999999999829</v>
          </cell>
          <cell r="N113">
            <v>1.6781836130305976</v>
          </cell>
          <cell r="O113">
            <v>0.87378640776698546</v>
          </cell>
          <cell r="P113">
            <v>0.48123195380173911</v>
          </cell>
          <cell r="Q113">
            <v>-8.908045977011497</v>
          </cell>
          <cell r="R113">
            <v>8.3070452155625816</v>
          </cell>
          <cell r="S113">
            <v>4.6601941747572653</v>
          </cell>
          <cell r="T113">
            <v>0.64935064935065157</v>
          </cell>
          <cell r="V113">
            <v>103.92720306513409</v>
          </cell>
          <cell r="W113">
            <v>0.77338524384349228</v>
          </cell>
          <cell r="Y113">
            <v>99.459137585119734</v>
          </cell>
          <cell r="Z113">
            <v>20</v>
          </cell>
          <cell r="AD113">
            <v>100</v>
          </cell>
          <cell r="AE113">
            <v>101.49277520493986</v>
          </cell>
          <cell r="AF113">
            <v>103.39018337630391</v>
          </cell>
          <cell r="AG113">
            <v>104.51149085127562</v>
          </cell>
          <cell r="AH113">
            <v>105.27481981144869</v>
          </cell>
          <cell r="AI113">
            <v>96.365090201871155</v>
          </cell>
          <cell r="AJ113">
            <v>104.90974275026551</v>
          </cell>
          <cell r="AK113">
            <v>110.02107781752373</v>
          </cell>
          <cell r="AL113">
            <v>110.79088298222236</v>
          </cell>
          <cell r="AO113">
            <v>1.4927752049398606</v>
          </cell>
          <cell r="AP113">
            <v>1.8695007280397107</v>
          </cell>
          <cell r="AQ113">
            <v>1.0845395939482501</v>
          </cell>
          <cell r="AR113">
            <v>0.73037802250790662</v>
          </cell>
          <cell r="AS113">
            <v>-8.4633054946426967</v>
          </cell>
          <cell r="AT113">
            <v>8.866958491394044</v>
          </cell>
          <cell r="AU113">
            <v>4.8721262041654114</v>
          </cell>
          <cell r="AV113">
            <v>0.69968880506277742</v>
          </cell>
          <cell r="AX113">
            <v>1.2849409461828145</v>
          </cell>
          <cell r="AY113">
            <v>14</v>
          </cell>
        </row>
        <row r="114">
          <cell r="A114" t="str">
            <v>Cyprus</v>
          </cell>
          <cell r="B114">
            <v>100</v>
          </cell>
          <cell r="C114">
            <v>106.6</v>
          </cell>
          <cell r="D114">
            <v>112.7</v>
          </cell>
          <cell r="E114">
            <v>119.8</v>
          </cell>
          <cell r="F114">
            <v>126.8</v>
          </cell>
          <cell r="G114">
            <v>122.7</v>
          </cell>
          <cell r="H114">
            <v>136.69999999999999</v>
          </cell>
          <cell r="I114">
            <v>146.80000000000001</v>
          </cell>
          <cell r="J114">
            <v>150.6</v>
          </cell>
          <cell r="M114">
            <v>6.5999999999999801</v>
          </cell>
          <cell r="N114">
            <v>5.7223264540337908</v>
          </cell>
          <cell r="O114">
            <v>6.299911268855368</v>
          </cell>
          <cell r="P114">
            <v>5.8430717863105173</v>
          </cell>
          <cell r="Q114">
            <v>-3.2334384858044132</v>
          </cell>
          <cell r="R114">
            <v>11.409942950285227</v>
          </cell>
          <cell r="S114">
            <v>7.3884418434528385</v>
          </cell>
          <cell r="T114">
            <v>2.5885558583106132</v>
          </cell>
          <cell r="V114">
            <v>118.76971608832807</v>
          </cell>
          <cell r="W114">
            <v>3.5001891935362295</v>
          </cell>
          <cell r="Y114">
            <v>113.66353740869231</v>
          </cell>
          <cell r="Z114">
            <v>3</v>
          </cell>
          <cell r="AD114">
            <v>100</v>
          </cell>
          <cell r="AE114">
            <v>105.86142608859035</v>
          </cell>
          <cell r="AF114">
            <v>110.88268103127326</v>
          </cell>
          <cell r="AG114">
            <v>116.43898536899327</v>
          </cell>
          <cell r="AH114">
            <v>121.58250240943363</v>
          </cell>
          <cell r="AI114">
            <v>116.32565246636771</v>
          </cell>
          <cell r="AJ114">
            <v>128.39642583439772</v>
          </cell>
          <cell r="AK114">
            <v>136.01718856141119</v>
          </cell>
          <cell r="AL114">
            <v>137.36923989602096</v>
          </cell>
          <cell r="AO114">
            <v>5.8614260885903491</v>
          </cell>
          <cell r="AP114">
            <v>4.7432337993263758</v>
          </cell>
          <cell r="AQ114">
            <v>5.010975822412604</v>
          </cell>
          <cell r="AR114">
            <v>4.4173495879757496</v>
          </cell>
          <cell r="AS114">
            <v>-4.323689543223324</v>
          </cell>
          <cell r="AT114">
            <v>10.376708070921794</v>
          </cell>
          <cell r="AU114">
            <v>5.9353386805661756</v>
          </cell>
          <cell r="AV114">
            <v>0.9940297611719302</v>
          </cell>
          <cell r="AX114">
            <v>3.0990359525735727</v>
          </cell>
          <cell r="AY114">
            <v>4</v>
          </cell>
        </row>
        <row r="115">
          <cell r="A115" t="str">
            <v>Latvia</v>
          </cell>
          <cell r="B115">
            <v>100</v>
          </cell>
          <cell r="C115">
            <v>102.6</v>
          </cell>
          <cell r="D115">
            <v>106</v>
          </cell>
          <cell r="E115">
            <v>110.6</v>
          </cell>
          <cell r="F115">
            <v>111.4</v>
          </cell>
          <cell r="G115">
            <v>107.5</v>
          </cell>
          <cell r="H115">
            <v>115</v>
          </cell>
          <cell r="I115">
            <v>117</v>
          </cell>
          <cell r="J115">
            <v>119</v>
          </cell>
          <cell r="M115">
            <v>2.6000000000000085</v>
          </cell>
          <cell r="N115">
            <v>3.313840155945428</v>
          </cell>
          <cell r="O115">
            <v>4.3396226415094219</v>
          </cell>
          <cell r="P115">
            <v>0.72332730560580671</v>
          </cell>
          <cell r="Q115">
            <v>-3.5008976660682265</v>
          </cell>
          <cell r="R115">
            <v>6.9767441860465027</v>
          </cell>
          <cell r="S115">
            <v>1.7391304347825951</v>
          </cell>
          <cell r="T115">
            <v>1.7094017094017033</v>
          </cell>
          <cell r="V115">
            <v>106.82226211849191</v>
          </cell>
          <cell r="W115">
            <v>1.3286727530423548</v>
          </cell>
          <cell r="Y115">
            <v>102.22973150290757</v>
          </cell>
          <cell r="Z115">
            <v>13</v>
          </cell>
          <cell r="AD115">
            <v>100</v>
          </cell>
          <cell r="AE115">
            <v>103.54099135423152</v>
          </cell>
          <cell r="AF115">
            <v>107.97402584021924</v>
          </cell>
          <cell r="AG115">
            <v>113.53172537313432</v>
          </cell>
          <cell r="AH115">
            <v>115.13353822673126</v>
          </cell>
          <cell r="AI115">
            <v>111.82350357206738</v>
          </cell>
          <cell r="AJ115">
            <v>120.64764557633637</v>
          </cell>
          <cell r="AK115">
            <v>122.64955493232532</v>
          </cell>
          <cell r="AL115">
            <v>125.05707558701914</v>
          </cell>
          <cell r="AO115">
            <v>3.5409913542315223</v>
          </cell>
          <cell r="AP115">
            <v>4.28142943969074</v>
          </cell>
          <cell r="AQ115">
            <v>5.1472560087177044</v>
          </cell>
          <cell r="AR115">
            <v>1.410894486393488</v>
          </cell>
          <cell r="AS115">
            <v>-2.8749526034242621</v>
          </cell>
          <cell r="AT115">
            <v>7.891133547413915</v>
          </cell>
          <cell r="AU115">
            <v>1.6593024641515086</v>
          </cell>
          <cell r="AV115">
            <v>1.9629265316308988</v>
          </cell>
          <cell r="AX115">
            <v>2.0884486611728192</v>
          </cell>
          <cell r="AY115">
            <v>8</v>
          </cell>
        </row>
        <row r="116">
          <cell r="A116" t="str">
            <v>Lithuania</v>
          </cell>
          <cell r="B116">
            <v>100</v>
          </cell>
          <cell r="C116">
            <v>102.7</v>
          </cell>
          <cell r="D116">
            <v>107.4</v>
          </cell>
          <cell r="E116">
            <v>112.7</v>
          </cell>
          <cell r="F116">
            <v>118</v>
          </cell>
          <cell r="G116">
            <v>118</v>
          </cell>
          <cell r="H116">
            <v>125.5</v>
          </cell>
          <cell r="I116">
            <v>128.69999999999999</v>
          </cell>
          <cell r="J116">
            <v>129.19999999999999</v>
          </cell>
          <cell r="M116">
            <v>2.7000000000000171</v>
          </cell>
          <cell r="N116">
            <v>4.576436222005853</v>
          </cell>
          <cell r="O116">
            <v>4.9348230912476652</v>
          </cell>
          <cell r="P116">
            <v>4.7027506654835776</v>
          </cell>
          <cell r="Q116">
            <v>0</v>
          </cell>
          <cell r="R116">
            <v>6.3559322033898411</v>
          </cell>
          <cell r="S116">
            <v>2.5498007968127325</v>
          </cell>
          <cell r="T116">
            <v>0.38850038850037549</v>
          </cell>
          <cell r="V116">
            <v>109.4915254237288</v>
          </cell>
          <cell r="W116">
            <v>1.8300838245643547</v>
          </cell>
          <cell r="Y116">
            <v>104.78423714239911</v>
          </cell>
          <cell r="Z116">
            <v>8</v>
          </cell>
          <cell r="AD116">
            <v>100</v>
          </cell>
          <cell r="AE116">
            <v>103.90570320401206</v>
          </cell>
          <cell r="AF116">
            <v>109.98691849829737</v>
          </cell>
          <cell r="AG116">
            <v>116.37418310158911</v>
          </cell>
          <cell r="AH116">
            <v>122.19849951442323</v>
          </cell>
          <cell r="AI116">
            <v>122.22980603977413</v>
          </cell>
          <cell r="AJ116">
            <v>130.09076585077517</v>
          </cell>
          <cell r="AK116">
            <v>132.31196656354621</v>
          </cell>
          <cell r="AL116">
            <v>130.97810342005647</v>
          </cell>
          <cell r="AO116">
            <v>3.9057032040120419</v>
          </cell>
          <cell r="AP116">
            <v>5.852628976818778</v>
          </cell>
          <cell r="AQ116">
            <v>5.8072948042367614</v>
          </cell>
          <cell r="AR116">
            <v>5.0048183004213058</v>
          </cell>
          <cell r="AS116">
            <v>2.5619402427452087E-2</v>
          </cell>
          <cell r="AT116">
            <v>6.4312953326973741</v>
          </cell>
          <cell r="AU116">
            <v>1.7074238115554863</v>
          </cell>
          <cell r="AV116">
            <v>-1.0081198081574314</v>
          </cell>
          <cell r="AX116">
            <v>1.7497160847523645</v>
          </cell>
          <cell r="AY116">
            <v>12</v>
          </cell>
        </row>
        <row r="117">
          <cell r="A117" t="str">
            <v>Luxembourg</v>
          </cell>
          <cell r="B117">
            <v>100</v>
          </cell>
          <cell r="C117">
            <v>105</v>
          </cell>
          <cell r="D117">
            <v>106.4</v>
          </cell>
          <cell r="E117">
            <v>107.7</v>
          </cell>
          <cell r="F117">
            <v>110.8</v>
          </cell>
          <cell r="G117">
            <v>109.8</v>
          </cell>
          <cell r="H117">
            <v>117.7</v>
          </cell>
          <cell r="I117">
            <v>119.3</v>
          </cell>
          <cell r="J117">
            <v>118</v>
          </cell>
          <cell r="M117">
            <v>5</v>
          </cell>
          <cell r="N117">
            <v>1.3333333333333428</v>
          </cell>
          <cell r="O117">
            <v>1.2218045112782079</v>
          </cell>
          <cell r="P117">
            <v>2.8783658310120614</v>
          </cell>
          <cell r="Q117">
            <v>-0.90252707581227298</v>
          </cell>
          <cell r="R117">
            <v>7.19489981785064</v>
          </cell>
          <cell r="S117">
            <v>1.3593882752761317</v>
          </cell>
          <cell r="T117">
            <v>-1.0896898575020941</v>
          </cell>
          <cell r="V117">
            <v>106.49819494584838</v>
          </cell>
          <cell r="W117">
            <v>1.2671177625722265</v>
          </cell>
          <cell r="Y117">
            <v>101.91959671085922</v>
          </cell>
          <cell r="Z117">
            <v>15</v>
          </cell>
          <cell r="AD117">
            <v>100</v>
          </cell>
          <cell r="AE117">
            <v>102.35221611627547</v>
          </cell>
          <cell r="AF117">
            <v>101.484404837683</v>
          </cell>
          <cell r="AG117">
            <v>100.72827318867955</v>
          </cell>
          <cell r="AH117">
            <v>101.50679774105835</v>
          </cell>
          <cell r="AI117">
            <v>99.057466529351188</v>
          </cell>
          <cell r="AJ117">
            <v>104.53002464360358</v>
          </cell>
          <cell r="AK117">
            <v>103.66472347698695</v>
          </cell>
          <cell r="AL117">
            <v>100.61878519228465</v>
          </cell>
          <cell r="AO117">
            <v>2.3522161162754713</v>
          </cell>
          <cell r="AP117">
            <v>-0.84786760025460239</v>
          </cell>
          <cell r="AQ117">
            <v>-0.74507176764038263</v>
          </cell>
          <cell r="AR117">
            <v>0.77289575978385017</v>
          </cell>
          <cell r="AS117">
            <v>-2.4129725951510608</v>
          </cell>
          <cell r="AT117">
            <v>5.5246295973366557</v>
          </cell>
          <cell r="AU117">
            <v>-0.82780155229743002</v>
          </cell>
          <cell r="AV117">
            <v>-2.9382592096321787</v>
          </cell>
          <cell r="AX117">
            <v>-0.21942883443770711</v>
          </cell>
          <cell r="AY117">
            <v>23</v>
          </cell>
        </row>
        <row r="118">
          <cell r="A118" t="str">
            <v>Hungary</v>
          </cell>
          <cell r="B118">
            <v>100</v>
          </cell>
          <cell r="C118">
            <v>102.4</v>
          </cell>
          <cell r="D118">
            <v>106.7</v>
          </cell>
          <cell r="E118">
            <v>112.6</v>
          </cell>
          <cell r="F118">
            <v>118.4</v>
          </cell>
          <cell r="G118">
            <v>113.2</v>
          </cell>
          <cell r="H118">
            <v>121.3</v>
          </cell>
          <cell r="I118">
            <v>126.5</v>
          </cell>
          <cell r="J118">
            <v>125.3</v>
          </cell>
          <cell r="M118">
            <v>2.4000000000000057</v>
          </cell>
          <cell r="N118">
            <v>4.19921875</v>
          </cell>
          <cell r="O118">
            <v>5.5295220243673811</v>
          </cell>
          <cell r="P118">
            <v>5.1509769094138562</v>
          </cell>
          <cell r="Q118">
            <v>-4.3918918918919019</v>
          </cell>
          <cell r="R118">
            <v>7.155477031802107</v>
          </cell>
          <cell r="S118">
            <v>4.2868920032976092</v>
          </cell>
          <cell r="T118">
            <v>-0.94861660079051546</v>
          </cell>
          <cell r="V118">
            <v>105.82770270270269</v>
          </cell>
          <cell r="W118">
            <v>1.1392837519823615</v>
          </cell>
          <cell r="Y118">
            <v>101.27793044549279</v>
          </cell>
          <cell r="Z118">
            <v>17</v>
          </cell>
          <cell r="AD118">
            <v>100</v>
          </cell>
          <cell r="AE118">
            <v>102.79869832864743</v>
          </cell>
          <cell r="AF118">
            <v>107.47885133384601</v>
          </cell>
          <cell r="AG118">
            <v>113.65327311537288</v>
          </cell>
          <cell r="AH118">
            <v>119.65717610022674</v>
          </cell>
          <cell r="AI118">
            <v>114.69061653992279</v>
          </cell>
          <cell r="AJ118">
            <v>123.40119676915937</v>
          </cell>
          <cell r="AK118">
            <v>129.03775193725815</v>
          </cell>
          <cell r="AL118">
            <v>127.98530137538977</v>
          </cell>
          <cell r="AO118">
            <v>2.7986983286474327</v>
          </cell>
          <cell r="AP118">
            <v>4.5527356681464255</v>
          </cell>
          <cell r="AQ118">
            <v>5.7447783493221038</v>
          </cell>
          <cell r="AR118">
            <v>5.2826485505253373</v>
          </cell>
          <cell r="AS118">
            <v>-4.1506575051912336</v>
          </cell>
          <cell r="AT118">
            <v>7.5948499467735502</v>
          </cell>
          <cell r="AU118">
            <v>4.567666534582159</v>
          </cell>
          <cell r="AV118">
            <v>-0.81561445861217408</v>
          </cell>
          <cell r="AX118">
            <v>1.6963431304072003</v>
          </cell>
          <cell r="AY118">
            <v>13</v>
          </cell>
        </row>
        <row r="119">
          <cell r="A119" t="str">
            <v>Malta</v>
          </cell>
          <cell r="B119">
            <v>100</v>
          </cell>
          <cell r="C119">
            <v>104.1</v>
          </cell>
          <cell r="D119">
            <v>117.6</v>
          </cell>
          <cell r="E119">
            <v>126</v>
          </cell>
          <cell r="F119">
            <v>131.19999999999999</v>
          </cell>
          <cell r="G119">
            <v>126.8</v>
          </cell>
          <cell r="H119">
            <v>143.6</v>
          </cell>
          <cell r="I119">
            <v>149.69999999999999</v>
          </cell>
          <cell r="J119">
            <v>159.80000000000001</v>
          </cell>
          <cell r="M119">
            <v>4.0999999999999943</v>
          </cell>
          <cell r="N119">
            <v>12.968299711815561</v>
          </cell>
          <cell r="O119">
            <v>7.1428571428571388</v>
          </cell>
          <cell r="P119">
            <v>4.1269841269841123</v>
          </cell>
          <cell r="Q119">
            <v>-3.3536585365853568</v>
          </cell>
          <cell r="R119">
            <v>13.249211356466887</v>
          </cell>
          <cell r="S119">
            <v>4.2479108635097589</v>
          </cell>
          <cell r="T119">
            <v>6.7468269873079691</v>
          </cell>
          <cell r="V119">
            <v>121.7987804878049</v>
          </cell>
          <cell r="W119">
            <v>4.0228115953679264</v>
          </cell>
          <cell r="Y119">
            <v>116.56237547973076</v>
          </cell>
          <cell r="Z119">
            <v>2</v>
          </cell>
          <cell r="AD119">
            <v>100</v>
          </cell>
          <cell r="AE119">
            <v>101.76875357472832</v>
          </cell>
          <cell r="AF119">
            <v>111.81548599670511</v>
          </cell>
          <cell r="AG119">
            <v>115.60014864362691</v>
          </cell>
          <cell r="AH119">
            <v>115.5566830505787</v>
          </cell>
          <cell r="AI119">
            <v>109.34300960512273</v>
          </cell>
          <cell r="AJ119">
            <v>123.15618426385163</v>
          </cell>
          <cell r="AK119">
            <v>125.05015037593984</v>
          </cell>
          <cell r="AL119">
            <v>128.2833917410311</v>
          </cell>
          <cell r="AO119">
            <v>1.7687535747283221</v>
          </cell>
          <cell r="AP119">
            <v>9.8721189648839527</v>
          </cell>
          <cell r="AQ119">
            <v>3.3847392543044634</v>
          </cell>
          <cell r="AR119">
            <v>-3.759994563866087E-2</v>
          </cell>
          <cell r="AS119">
            <v>-5.3771649388173159</v>
          </cell>
          <cell r="AT119">
            <v>12.63288317068762</v>
          </cell>
          <cell r="AU119">
            <v>1.5378570904978233</v>
          </cell>
          <cell r="AV119">
            <v>2.5855557593262688</v>
          </cell>
          <cell r="AX119">
            <v>2.6464281702895533</v>
          </cell>
          <cell r="AY119">
            <v>6</v>
          </cell>
        </row>
        <row r="120">
          <cell r="A120" t="str">
            <v>Netherlands</v>
          </cell>
          <cell r="B120">
            <v>100</v>
          </cell>
          <cell r="C120">
            <v>102.4</v>
          </cell>
          <cell r="D120">
            <v>105.3</v>
          </cell>
          <cell r="E120">
            <v>107.7</v>
          </cell>
          <cell r="F120">
            <v>110.1</v>
          </cell>
          <cell r="G120">
            <v>105.9</v>
          </cell>
          <cell r="H120">
            <v>112.5</v>
          </cell>
          <cell r="I120">
            <v>118.1</v>
          </cell>
          <cell r="J120">
            <v>118.2</v>
          </cell>
          <cell r="M120">
            <v>2.4000000000000057</v>
          </cell>
          <cell r="N120">
            <v>2.83203125</v>
          </cell>
          <cell r="O120">
            <v>2.2792022792022806</v>
          </cell>
          <cell r="P120">
            <v>2.2284122562674042</v>
          </cell>
          <cell r="Q120">
            <v>-3.8147138964577607</v>
          </cell>
          <cell r="R120">
            <v>6.2322946175637384</v>
          </cell>
          <cell r="S120">
            <v>4.9777777777777743</v>
          </cell>
          <cell r="T120">
            <v>8.4674005080458414E-2</v>
          </cell>
          <cell r="V120">
            <v>107.35694822888284</v>
          </cell>
          <cell r="W120">
            <v>1.4299079877015686</v>
          </cell>
          <cell r="Y120">
            <v>102.7414302482774</v>
          </cell>
          <cell r="Z120">
            <v>11</v>
          </cell>
          <cell r="AD120">
            <v>100</v>
          </cell>
          <cell r="AE120">
            <v>101.85883734586025</v>
          </cell>
          <cell r="AF120">
            <v>104.1259704629035</v>
          </cell>
          <cell r="AG120">
            <v>105.87500000000001</v>
          </cell>
          <cell r="AH120">
            <v>107.52920149899106</v>
          </cell>
          <cell r="AI120">
            <v>102.85208118335053</v>
          </cell>
          <cell r="AJ120">
            <v>108.69503222494723</v>
          </cell>
          <cell r="AK120">
            <v>113.02265408733969</v>
          </cell>
          <cell r="AL120">
            <v>112.00469877496225</v>
          </cell>
          <cell r="AO120">
            <v>1.8588373458602518</v>
          </cell>
          <cell r="AP120">
            <v>2.2257598615083651</v>
          </cell>
          <cell r="AQ120">
            <v>1.6797245963912957</v>
          </cell>
          <cell r="AR120">
            <v>1.5624099164024017</v>
          </cell>
          <cell r="AS120">
            <v>-4.3496280549283171</v>
          </cell>
          <cell r="AT120">
            <v>5.6809264084609907</v>
          </cell>
          <cell r="AU120">
            <v>3.9814348216359576</v>
          </cell>
          <cell r="AV120">
            <v>-0.90066484511220324</v>
          </cell>
          <cell r="AX120">
            <v>1.0246734707135943</v>
          </cell>
          <cell r="AY120">
            <v>17</v>
          </cell>
        </row>
        <row r="121">
          <cell r="A121" t="str">
            <v>Austria</v>
          </cell>
          <cell r="B121">
            <v>100</v>
          </cell>
          <cell r="C121">
            <v>102.1</v>
          </cell>
          <cell r="D121">
            <v>104.4</v>
          </cell>
          <cell r="E121">
            <v>107</v>
          </cell>
          <cell r="F121">
            <v>108.9</v>
          </cell>
          <cell r="G121">
            <v>102</v>
          </cell>
          <cell r="H121">
            <v>106.9</v>
          </cell>
          <cell r="I121">
            <v>112.6</v>
          </cell>
          <cell r="J121">
            <v>111.5</v>
          </cell>
          <cell r="M121">
            <v>2.0999999999999943</v>
          </cell>
          <cell r="N121">
            <v>2.252693437806073</v>
          </cell>
          <cell r="O121">
            <v>2.4904214559387015</v>
          </cell>
          <cell r="P121">
            <v>1.775700934579433</v>
          </cell>
          <cell r="Q121">
            <v>-6.3360881542699872</v>
          </cell>
          <cell r="R121">
            <v>4.8039215686274588</v>
          </cell>
          <cell r="S121">
            <v>5.3320860617399433</v>
          </cell>
          <cell r="T121">
            <v>-0.97690941385434371</v>
          </cell>
          <cell r="V121">
            <v>102.38751147842055</v>
          </cell>
          <cell r="W121">
            <v>0.47300637926316824</v>
          </cell>
          <cell r="Y121">
            <v>97.985640821566705</v>
          </cell>
          <cell r="Z121">
            <v>23</v>
          </cell>
          <cell r="AD121">
            <v>100</v>
          </cell>
          <cell r="AE121">
            <v>100.81157279162819</v>
          </cell>
          <cell r="AF121">
            <v>102.4348740828669</v>
          </cell>
          <cell r="AG121">
            <v>104.47940020661464</v>
          </cell>
          <cell r="AH121">
            <v>105.85636813387345</v>
          </cell>
          <cell r="AI121">
            <v>98.713227204674297</v>
          </cell>
          <cell r="AJ121">
            <v>103.05441164313626</v>
          </cell>
          <cell r="AK121">
            <v>107.33435385684319</v>
          </cell>
          <cell r="AL121">
            <v>105.37946911145112</v>
          </cell>
          <cell r="AO121">
            <v>0.81157279162820828</v>
          </cell>
          <cell r="AP121">
            <v>1.6102330776982967</v>
          </cell>
          <cell r="AQ121">
            <v>1.9959277951508767</v>
          </cell>
          <cell r="AR121">
            <v>1.3179324580115974</v>
          </cell>
          <cell r="AS121">
            <v>-6.7479557962591628</v>
          </cell>
          <cell r="AT121">
            <v>4.3977737952593259</v>
          </cell>
          <cell r="AU121">
            <v>4.1530897566305072</v>
          </cell>
          <cell r="AV121">
            <v>-1.8213038744327719</v>
          </cell>
          <cell r="AX121">
            <v>-0.11281957883979032</v>
          </cell>
          <cell r="AY121">
            <v>22</v>
          </cell>
        </row>
        <row r="122">
          <cell r="A122" t="str">
            <v>Poland</v>
          </cell>
          <cell r="B122">
            <v>100</v>
          </cell>
          <cell r="C122">
            <v>103</v>
          </cell>
          <cell r="D122">
            <v>108.3</v>
          </cell>
          <cell r="E122">
            <v>115.1</v>
          </cell>
          <cell r="F122">
            <v>120.4</v>
          </cell>
          <cell r="G122">
            <v>117.9</v>
          </cell>
          <cell r="H122">
            <v>126.1</v>
          </cell>
          <cell r="I122">
            <v>132.69999999999999</v>
          </cell>
          <cell r="J122">
            <v>132.9</v>
          </cell>
          <cell r="M122">
            <v>3</v>
          </cell>
          <cell r="N122">
            <v>5.1456310679611477</v>
          </cell>
          <cell r="O122">
            <v>6.2788550323176366</v>
          </cell>
          <cell r="P122">
            <v>4.6046915725456188</v>
          </cell>
          <cell r="Q122">
            <v>-2.0764119601329014</v>
          </cell>
          <cell r="R122">
            <v>6.9550466497031209</v>
          </cell>
          <cell r="S122">
            <v>5.233941316415553</v>
          </cell>
          <cell r="T122">
            <v>0.1507159005275156</v>
          </cell>
          <cell r="V122">
            <v>110.38205980066445</v>
          </cell>
          <cell r="W122">
            <v>1.995191759149904</v>
          </cell>
          <cell r="Y122">
            <v>105.63648543262214</v>
          </cell>
          <cell r="Z122">
            <v>6</v>
          </cell>
          <cell r="AD122">
            <v>100</v>
          </cell>
          <cell r="AE122">
            <v>103.06732473091763</v>
          </cell>
          <cell r="AF122">
            <v>108.35497401107203</v>
          </cell>
          <cell r="AG122">
            <v>115.1767813064877</v>
          </cell>
          <cell r="AH122">
            <v>120.5061285217141</v>
          </cell>
          <cell r="AI122">
            <v>120.48771267501948</v>
          </cell>
          <cell r="AJ122">
            <v>129.54083993797587</v>
          </cell>
          <cell r="AK122">
            <v>133.4108625617105</v>
          </cell>
          <cell r="AL122">
            <v>134.1401261744146</v>
          </cell>
          <cell r="AO122">
            <v>3.0673247309176475</v>
          </cell>
          <cell r="AP122">
            <v>5.1302867266217476</v>
          </cell>
          <cell r="AQ122">
            <v>6.2957952393755363</v>
          </cell>
          <cell r="AR122">
            <v>4.6271020554437143</v>
          </cell>
          <cell r="AS122">
            <v>-1.5282083094476206E-2</v>
          </cell>
          <cell r="AT122">
            <v>7.5137348547520162</v>
          </cell>
          <cell r="AU122">
            <v>2.9874923040390939</v>
          </cell>
          <cell r="AV122">
            <v>0.54662986109303802</v>
          </cell>
          <cell r="AX122">
            <v>2.7158333693152628</v>
          </cell>
          <cell r="AY122">
            <v>5</v>
          </cell>
        </row>
        <row r="123">
          <cell r="A123" t="str">
            <v>Portugal</v>
          </cell>
          <cell r="B123">
            <v>100</v>
          </cell>
          <cell r="C123">
            <v>102</v>
          </cell>
          <cell r="D123">
            <v>105.6</v>
          </cell>
          <cell r="E123">
            <v>108.6</v>
          </cell>
          <cell r="F123">
            <v>111.5</v>
          </cell>
          <cell r="G123">
            <v>102.3</v>
          </cell>
          <cell r="H123">
            <v>108.1</v>
          </cell>
          <cell r="I123">
            <v>115.7</v>
          </cell>
          <cell r="J123">
            <v>118.6</v>
          </cell>
          <cell r="M123">
            <v>2</v>
          </cell>
          <cell r="N123">
            <v>3.5294117647058698</v>
          </cell>
          <cell r="O123">
            <v>2.8409090909090793</v>
          </cell>
          <cell r="P123">
            <v>2.6703499079189612</v>
          </cell>
          <cell r="Q123">
            <v>-8.2511210762331757</v>
          </cell>
          <cell r="R123">
            <v>5.6695992179863026</v>
          </cell>
          <cell r="S123">
            <v>7.0305272895467112</v>
          </cell>
          <cell r="T123">
            <v>2.5064822817631836</v>
          </cell>
          <cell r="V123">
            <v>106.36771300448432</v>
          </cell>
          <cell r="W123">
            <v>1.2422910308184925</v>
          </cell>
          <cell r="Y123">
            <v>101.79472448322532</v>
          </cell>
          <cell r="Z123">
            <v>16</v>
          </cell>
          <cell r="AD123">
            <v>100</v>
          </cell>
          <cell r="AE123">
            <v>102.3220376737204</v>
          </cell>
          <cell r="AF123">
            <v>106.19257303185344</v>
          </cell>
          <cell r="AG123">
            <v>109.38463019506409</v>
          </cell>
          <cell r="AH123">
            <v>112.27828762528802</v>
          </cell>
          <cell r="AI123">
            <v>102.90602499732934</v>
          </cell>
          <cell r="AJ123">
            <v>107.5847242092641</v>
          </cell>
          <cell r="AK123">
            <v>114.4757906058629</v>
          </cell>
          <cell r="AL123">
            <v>116.13262596460447</v>
          </cell>
          <cell r="AO123">
            <v>2.3220376737204163</v>
          </cell>
          <cell r="AP123">
            <v>3.7826996472404346</v>
          </cell>
          <cell r="AQ123">
            <v>3.00591375844445</v>
          </cell>
          <cell r="AR123">
            <v>2.6453967299278673</v>
          </cell>
          <cell r="AS123">
            <v>-8.3473508780586343</v>
          </cell>
          <cell r="AT123">
            <v>4.5465746170413155</v>
          </cell>
          <cell r="AU123">
            <v>6.4052461418174147</v>
          </cell>
          <cell r="AV123">
            <v>1.4473237965623866</v>
          </cell>
          <cell r="AX123">
            <v>0.84737922476337246</v>
          </cell>
          <cell r="AY123">
            <v>18</v>
          </cell>
        </row>
        <row r="124">
          <cell r="A124" t="str">
            <v>Romania</v>
          </cell>
          <cell r="B124">
            <v>100</v>
          </cell>
          <cell r="C124">
            <v>102.9</v>
          </cell>
          <cell r="D124">
            <v>111.3</v>
          </cell>
          <cell r="E124">
            <v>118.1</v>
          </cell>
          <cell r="F124">
            <v>122.7</v>
          </cell>
          <cell r="G124">
            <v>118.2</v>
          </cell>
          <cell r="H124">
            <v>124.8</v>
          </cell>
          <cell r="I124">
            <v>129.69999999999999</v>
          </cell>
          <cell r="J124">
            <v>132.80000000000001</v>
          </cell>
          <cell r="M124">
            <v>2.9000000000000199</v>
          </cell>
          <cell r="N124">
            <v>8.1632653061224403</v>
          </cell>
          <cell r="O124">
            <v>6.1096136567834662</v>
          </cell>
          <cell r="P124">
            <v>3.8950042337002628</v>
          </cell>
          <cell r="Q124">
            <v>-3.6674816625916833</v>
          </cell>
          <cell r="R124">
            <v>5.5837563451776759</v>
          </cell>
          <cell r="S124">
            <v>3.926282051282044</v>
          </cell>
          <cell r="T124">
            <v>2.3901310717039621</v>
          </cell>
          <cell r="V124">
            <v>108.23145884270579</v>
          </cell>
          <cell r="W124">
            <v>1.5946181780788606</v>
          </cell>
          <cell r="Y124">
            <v>103.57834367319995</v>
          </cell>
          <cell r="Z124">
            <v>10</v>
          </cell>
          <cell r="AD124">
            <v>100</v>
          </cell>
          <cell r="AE124">
            <v>103.50482355496331</v>
          </cell>
          <cell r="AF124">
            <v>112.60267989524793</v>
          </cell>
          <cell r="AG124">
            <v>120.1512497023174</v>
          </cell>
          <cell r="AH124">
            <v>125.40792158286253</v>
          </cell>
          <cell r="AI124">
            <v>121.42310510735858</v>
          </cell>
          <cell r="AJ124">
            <v>129.24562300846949</v>
          </cell>
          <cell r="AK124">
            <v>134.93873174864021</v>
          </cell>
          <cell r="AL124">
            <v>138.08443918953654</v>
          </cell>
          <cell r="AO124">
            <v>3.5048235549633091</v>
          </cell>
          <cell r="AP124">
            <v>8.7897897197549071</v>
          </cell>
          <cell r="AQ124">
            <v>6.7037212738557912</v>
          </cell>
          <cell r="AR124">
            <v>4.3750455310026979</v>
          </cell>
          <cell r="AS124">
            <v>-3.1774838664166793</v>
          </cell>
          <cell r="AT124">
            <v>6.4423635799747387</v>
          </cell>
          <cell r="AU124">
            <v>4.4048754670768631</v>
          </cell>
          <cell r="AV124">
            <v>2.3312116544537105</v>
          </cell>
          <cell r="AX124">
            <v>2.4365498309420559</v>
          </cell>
          <cell r="AY124">
            <v>7</v>
          </cell>
        </row>
        <row r="125">
          <cell r="A125" t="str">
            <v>Slovenia</v>
          </cell>
          <cell r="B125">
            <v>100</v>
          </cell>
          <cell r="C125">
            <v>103</v>
          </cell>
          <cell r="D125">
            <v>108.4</v>
          </cell>
          <cell r="E125">
            <v>113.1</v>
          </cell>
          <cell r="F125">
            <v>117.1</v>
          </cell>
          <cell r="G125">
            <v>112.3</v>
          </cell>
          <cell r="H125">
            <v>121.7</v>
          </cell>
          <cell r="I125">
            <v>125</v>
          </cell>
          <cell r="J125">
            <v>127.6</v>
          </cell>
          <cell r="M125">
            <v>3</v>
          </cell>
          <cell r="N125">
            <v>5.2427184466019554</v>
          </cell>
          <cell r="O125">
            <v>4.3357933579335679</v>
          </cell>
          <cell r="P125">
            <v>3.5366931918656093</v>
          </cell>
          <cell r="Q125">
            <v>-4.0990606319385137</v>
          </cell>
          <cell r="R125">
            <v>8.3704363312555614</v>
          </cell>
          <cell r="S125">
            <v>2.711585866885784</v>
          </cell>
          <cell r="T125">
            <v>2.0799999999999983</v>
          </cell>
          <cell r="V125">
            <v>108.9666951323655</v>
          </cell>
          <cell r="W125">
            <v>1.732274834769612</v>
          </cell>
          <cell r="Y125">
            <v>104.28197049210904</v>
          </cell>
          <cell r="Z125">
            <v>9</v>
          </cell>
          <cell r="AD125">
            <v>100</v>
          </cell>
          <cell r="AE125">
            <v>102.93364912841527</v>
          </cell>
          <cell r="AF125">
            <v>108.26776776292223</v>
          </cell>
          <cell r="AG125">
            <v>112.62728527577751</v>
          </cell>
          <cell r="AH125">
            <v>115.65881924930946</v>
          </cell>
          <cell r="AI125">
            <v>110.19050313867226</v>
          </cell>
          <cell r="AJ125">
            <v>119.13461876046743</v>
          </cell>
          <cell r="AK125">
            <v>122.26876016289071</v>
          </cell>
          <cell r="AL125">
            <v>124.15567732747319</v>
          </cell>
          <cell r="AO125">
            <v>2.9336491284152686</v>
          </cell>
          <cell r="AP125">
            <v>5.1820941739395323</v>
          </cell>
          <cell r="AQ125">
            <v>4.0266069975705534</v>
          </cell>
          <cell r="AR125">
            <v>2.6916514644821348</v>
          </cell>
          <cell r="AS125">
            <v>-4.7279715858502129</v>
          </cell>
          <cell r="AT125">
            <v>8.1169568765279365</v>
          </cell>
          <cell r="AU125">
            <v>2.6307562277299041</v>
          </cell>
          <cell r="AV125">
            <v>1.5432536995293447</v>
          </cell>
          <cell r="AX125">
            <v>1.788088165463833</v>
          </cell>
          <cell r="AY125">
            <v>10</v>
          </cell>
        </row>
        <row r="126">
          <cell r="A126" t="str">
            <v>Slovakia</v>
          </cell>
          <cell r="B126">
            <v>100</v>
          </cell>
          <cell r="C126">
            <v>101.9</v>
          </cell>
          <cell r="D126">
            <v>104.9</v>
          </cell>
          <cell r="E126">
            <v>109.1</v>
          </cell>
          <cell r="F126">
            <v>111.6</v>
          </cell>
          <cell r="G126">
            <v>108.7</v>
          </cell>
          <cell r="H126">
            <v>115</v>
          </cell>
          <cell r="I126">
            <v>115.5</v>
          </cell>
          <cell r="J126">
            <v>117.1</v>
          </cell>
          <cell r="M126">
            <v>1.9000000000000057</v>
          </cell>
          <cell r="N126">
            <v>2.9440628066732017</v>
          </cell>
          <cell r="O126">
            <v>4.0038131553860694</v>
          </cell>
          <cell r="P126">
            <v>2.2914757103574601</v>
          </cell>
          <cell r="Q126">
            <v>-2.5985663082437185</v>
          </cell>
          <cell r="R126">
            <v>5.7957681692732308</v>
          </cell>
          <cell r="S126">
            <v>0.43478260869565588</v>
          </cell>
          <cell r="T126">
            <v>1.3852813852813739</v>
          </cell>
          <cell r="V126">
            <v>104.92831541218639</v>
          </cell>
          <cell r="W126">
            <v>0.96678790289878691</v>
          </cell>
          <cell r="Y126">
            <v>100.41720984846386</v>
          </cell>
          <cell r="Z126">
            <v>19</v>
          </cell>
          <cell r="AD126">
            <v>100</v>
          </cell>
          <cell r="AE126">
            <v>101.74126206083818</v>
          </cell>
          <cell r="AF126">
            <v>104.59041481026554</v>
          </cell>
          <cell r="AG126">
            <v>108.62581853503758</v>
          </cell>
          <cell r="AH126">
            <v>110.96763465389382</v>
          </cell>
          <cell r="AI126">
            <v>107.94016639471405</v>
          </cell>
          <cell r="AJ126">
            <v>114.61276756864058</v>
          </cell>
          <cell r="AK126">
            <v>114.7628294518954</v>
          </cell>
          <cell r="AL126">
            <v>116.34579522820931</v>
          </cell>
          <cell r="AO126">
            <v>1.7412620608381815</v>
          </cell>
          <cell r="AP126">
            <v>2.8003906101770752</v>
          </cell>
          <cell r="AQ126">
            <v>3.8582921122289662</v>
          </cell>
          <cell r="AR126">
            <v>2.1558559009623224</v>
          </cell>
          <cell r="AS126">
            <v>-2.7282443828080147</v>
          </cell>
          <cell r="AT126">
            <v>6.1817592067870777</v>
          </cell>
          <cell r="AU126">
            <v>0.13092946487391544</v>
          </cell>
          <cell r="AV126">
            <v>1.3793366579354398</v>
          </cell>
          <cell r="AX126">
            <v>1.1902318262592786</v>
          </cell>
          <cell r="AY126">
            <v>15</v>
          </cell>
        </row>
        <row r="127">
          <cell r="A127" t="str">
            <v>Finland</v>
          </cell>
          <cell r="B127">
            <v>100</v>
          </cell>
          <cell r="C127">
            <v>102.6</v>
          </cell>
          <cell r="D127">
            <v>106</v>
          </cell>
          <cell r="E127">
            <v>107.2</v>
          </cell>
          <cell r="F127">
            <v>108.7</v>
          </cell>
          <cell r="G127">
            <v>106</v>
          </cell>
          <cell r="H127">
            <v>108.8</v>
          </cell>
          <cell r="I127">
            <v>109.6</v>
          </cell>
          <cell r="J127">
            <v>108.3</v>
          </cell>
          <cell r="M127">
            <v>2.6000000000000085</v>
          </cell>
          <cell r="N127">
            <v>3.313840155945428</v>
          </cell>
          <cell r="O127">
            <v>1.1320754716981156</v>
          </cell>
          <cell r="P127">
            <v>1.3992537313432933</v>
          </cell>
          <cell r="Q127">
            <v>-2.4839006439742519</v>
          </cell>
          <cell r="R127">
            <v>2.6415094339622698</v>
          </cell>
          <cell r="S127">
            <v>0.73529411764705799</v>
          </cell>
          <cell r="T127">
            <v>-1.1861313868613053</v>
          </cell>
          <cell r="V127">
            <v>99.632014719411217</v>
          </cell>
          <cell r="W127">
            <v>-7.3705626453232753E-2</v>
          </cell>
          <cell r="Y127">
            <v>95.348609099488129</v>
          </cell>
          <cell r="Z127">
            <v>27</v>
          </cell>
          <cell r="AD127">
            <v>100</v>
          </cell>
          <cell r="AE127">
            <v>102.32367659636417</v>
          </cell>
          <cell r="AF127">
            <v>105.46694019824989</v>
          </cell>
          <cell r="AG127">
            <v>106.50621804865669</v>
          </cell>
          <cell r="AH127">
            <v>107.89089213271514</v>
          </cell>
          <cell r="AI127">
            <v>105.03787947276113</v>
          </cell>
          <cell r="AJ127">
            <v>107.60234593521611</v>
          </cell>
          <cell r="AK127">
            <v>108.09314545879897</v>
          </cell>
          <cell r="AL127">
            <v>106.41842973428481</v>
          </cell>
          <cell r="AO127">
            <v>2.3236765963641659</v>
          </cell>
          <cell r="AP127">
            <v>3.0718829761023443</v>
          </cell>
          <cell r="AQ127">
            <v>0.98540627845393658</v>
          </cell>
          <cell r="AR127">
            <v>1.3000875530345724</v>
          </cell>
          <cell r="AS127">
            <v>-2.6443498645321739</v>
          </cell>
          <cell r="AT127">
            <v>2.4414682353902606</v>
          </cell>
          <cell r="AU127">
            <v>0.45612344165652985</v>
          </cell>
          <cell r="AV127">
            <v>-1.5493264789417083</v>
          </cell>
          <cell r="AX127">
            <v>-0.3429526878054503</v>
          </cell>
          <cell r="AY127">
            <v>25</v>
          </cell>
        </row>
        <row r="128">
          <cell r="A128" t="str">
            <v>Sweden</v>
          </cell>
          <cell r="B128">
            <v>100</v>
          </cell>
          <cell r="C128">
            <v>102.3</v>
          </cell>
          <cell r="D128">
            <v>104.2</v>
          </cell>
          <cell r="E128">
            <v>106.2</v>
          </cell>
          <cell r="F128">
            <v>108.9</v>
          </cell>
          <cell r="G128">
            <v>106.7</v>
          </cell>
          <cell r="H128">
            <v>113.1</v>
          </cell>
          <cell r="I128">
            <v>114.7</v>
          </cell>
          <cell r="J128">
            <v>114.4</v>
          </cell>
          <cell r="M128">
            <v>2.2999999999999972</v>
          </cell>
          <cell r="N128">
            <v>1.8572825024437947</v>
          </cell>
          <cell r="O128">
            <v>1.9193857965451144</v>
          </cell>
          <cell r="P128">
            <v>2.5423728813559308</v>
          </cell>
          <cell r="Q128">
            <v>-2.0202020202020208</v>
          </cell>
          <cell r="R128">
            <v>5.9981255857544511</v>
          </cell>
          <cell r="S128">
            <v>1.4146772767462465</v>
          </cell>
          <cell r="T128">
            <v>-0.26155187445510819</v>
          </cell>
          <cell r="V128">
            <v>105.05050505050507</v>
          </cell>
          <cell r="W128">
            <v>0.99029224033455421</v>
          </cell>
          <cell r="Y128">
            <v>100.53414627791241</v>
          </cell>
          <cell r="Z128">
            <v>18</v>
          </cell>
          <cell r="AD128">
            <v>100</v>
          </cell>
          <cell r="AE128">
            <v>101.10062054734837</v>
          </cell>
          <cell r="AF128">
            <v>101.52177913439455</v>
          </cell>
          <cell r="AG128">
            <v>102.27542999112549</v>
          </cell>
          <cell r="AH128">
            <v>103.76551219507452</v>
          </cell>
          <cell r="AI128">
            <v>100.98803615030367</v>
          </cell>
          <cell r="AJ128">
            <v>106.40443604482033</v>
          </cell>
          <cell r="AK128">
            <v>106.76810817331898</v>
          </cell>
          <cell r="AL128">
            <v>105.76318266771453</v>
          </cell>
          <cell r="AO128">
            <v>1.1006205473483703</v>
          </cell>
          <cell r="AP128">
            <v>0.4165736914037268</v>
          </cell>
          <cell r="AQ128">
            <v>0.74235387042740797</v>
          </cell>
          <cell r="AR128">
            <v>1.456930764386243</v>
          </cell>
          <cell r="AS128">
            <v>-2.6766851394221618</v>
          </cell>
          <cell r="AT128">
            <v>5.3634074896310011</v>
          </cell>
          <cell r="AU128">
            <v>0.34178286358799426</v>
          </cell>
          <cell r="AV128">
            <v>-0.94122254556869223</v>
          </cell>
          <cell r="AX128">
            <v>0.47785826546365229</v>
          </cell>
          <cell r="AY128">
            <v>19</v>
          </cell>
        </row>
      </sheetData>
      <sheetData sheetId="3">
        <row r="4">
          <cell r="A4" t="str">
            <v>European Union - 27 countries (from 2020)</v>
          </cell>
          <cell r="C4">
            <v>198467.44</v>
          </cell>
          <cell r="D4">
            <v>201062.27</v>
          </cell>
          <cell r="E4">
            <v>204310.63</v>
          </cell>
          <cell r="F4">
            <v>207295.41</v>
          </cell>
          <cell r="G4">
            <v>209899.34</v>
          </cell>
          <cell r="H4">
            <v>207101.67</v>
          </cell>
          <cell r="I4">
            <v>210397.96</v>
          </cell>
          <cell r="J4">
            <v>215052.68</v>
          </cell>
          <cell r="K4">
            <v>217533.53</v>
          </cell>
          <cell r="N4">
            <v>0.89712317046620171</v>
          </cell>
          <cell r="Q4">
            <v>14.543475934702796</v>
          </cell>
          <cell r="R4">
            <v>13.990688235087328</v>
          </cell>
        </row>
        <row r="5">
          <cell r="A5" t="str">
            <v>NUTS 1-Regionen (92 Regionen)</v>
          </cell>
        </row>
        <row r="6">
          <cell r="A6" t="str">
            <v>Baden-Württemberg</v>
          </cell>
          <cell r="C6">
            <v>6090.57</v>
          </cell>
          <cell r="D6">
            <v>6167.3</v>
          </cell>
          <cell r="E6">
            <v>6252.4</v>
          </cell>
          <cell r="F6">
            <v>6338.91</v>
          </cell>
          <cell r="G6">
            <v>6372.52</v>
          </cell>
          <cell r="H6">
            <v>6283.51</v>
          </cell>
          <cell r="I6">
            <v>6283.35</v>
          </cell>
          <cell r="J6">
            <v>6361.19</v>
          </cell>
          <cell r="K6">
            <v>6421.43</v>
          </cell>
          <cell r="N6">
            <v>0.19132876492244577</v>
          </cell>
          <cell r="O6">
            <v>77</v>
          </cell>
          <cell r="Q6">
            <v>24.787995957643126</v>
          </cell>
          <cell r="R6">
            <v>23.369055161062633</v>
          </cell>
          <cell r="S6">
            <v>5</v>
          </cell>
          <cell r="T6">
            <v>5</v>
          </cell>
        </row>
        <row r="7">
          <cell r="A7" t="str">
            <v>Bayern</v>
          </cell>
          <cell r="C7">
            <v>7289.95</v>
          </cell>
          <cell r="D7">
            <v>7408.9</v>
          </cell>
          <cell r="E7">
            <v>7523.29</v>
          </cell>
          <cell r="F7">
            <v>7650.82</v>
          </cell>
          <cell r="G7">
            <v>7732.84</v>
          </cell>
          <cell r="H7">
            <v>7682.89</v>
          </cell>
          <cell r="I7">
            <v>7684.27</v>
          </cell>
          <cell r="J7">
            <v>7791.01</v>
          </cell>
          <cell r="K7">
            <v>7862.79</v>
          </cell>
          <cell r="N7">
            <v>0.41750188146312439</v>
          </cell>
          <cell r="O7">
            <v>72</v>
          </cell>
          <cell r="Q7">
            <v>20.397551223095263</v>
          </cell>
          <cell r="R7">
            <v>19.471673120686532</v>
          </cell>
          <cell r="S7">
            <v>15</v>
          </cell>
          <cell r="T7">
            <v>17</v>
          </cell>
        </row>
        <row r="8">
          <cell r="A8" t="str">
            <v>Berlin</v>
          </cell>
          <cell r="C8">
            <v>1851.12</v>
          </cell>
          <cell r="D8">
            <v>1902.33</v>
          </cell>
          <cell r="E8">
            <v>1965.4</v>
          </cell>
          <cell r="F8">
            <v>2020.57</v>
          </cell>
          <cell r="G8">
            <v>2071.9499999999998</v>
          </cell>
          <cell r="H8">
            <v>2066.21</v>
          </cell>
          <cell r="I8">
            <v>2085.4899999999998</v>
          </cell>
          <cell r="J8">
            <v>2156.23</v>
          </cell>
          <cell r="K8">
            <v>2190.6799999999998</v>
          </cell>
          <cell r="N8">
            <v>1.4027932132073602</v>
          </cell>
          <cell r="O8">
            <v>22</v>
          </cell>
          <cell r="Q8">
            <v>5.5488790752672612</v>
          </cell>
          <cell r="R8">
            <v>5.2086280220570167</v>
          </cell>
          <cell r="S8">
            <v>83</v>
          </cell>
          <cell r="T8">
            <v>83</v>
          </cell>
        </row>
        <row r="9">
          <cell r="A9" t="str">
            <v>Brandenburg</v>
          </cell>
          <cell r="C9">
            <v>1085.7</v>
          </cell>
          <cell r="D9">
            <v>1098.93</v>
          </cell>
          <cell r="E9">
            <v>1114.24</v>
          </cell>
          <cell r="F9">
            <v>1124.8900000000001</v>
          </cell>
          <cell r="G9">
            <v>1130.57</v>
          </cell>
          <cell r="H9">
            <v>1122.82</v>
          </cell>
          <cell r="I9">
            <v>1129.3499999999999</v>
          </cell>
          <cell r="J9">
            <v>1142.27</v>
          </cell>
          <cell r="K9">
            <v>1145.9000000000001</v>
          </cell>
          <cell r="N9">
            <v>0.33727811009134712</v>
          </cell>
          <cell r="O9">
            <v>74</v>
          </cell>
          <cell r="Q9">
            <v>11.51985281760528</v>
          </cell>
          <cell r="R9">
            <v>11.631225542122268</v>
          </cell>
          <cell r="S9">
            <v>54</v>
          </cell>
          <cell r="T9">
            <v>54</v>
          </cell>
        </row>
        <row r="10">
          <cell r="A10" t="str">
            <v>Bremen</v>
          </cell>
          <cell r="C10">
            <v>418.31</v>
          </cell>
          <cell r="D10">
            <v>421.96</v>
          </cell>
          <cell r="E10">
            <v>427.23</v>
          </cell>
          <cell r="F10">
            <v>435.8</v>
          </cell>
          <cell r="G10">
            <v>438.56</v>
          </cell>
          <cell r="H10">
            <v>434.65</v>
          </cell>
          <cell r="I10">
            <v>433.39</v>
          </cell>
          <cell r="J10">
            <v>440.27</v>
          </cell>
          <cell r="K10">
            <v>444.32</v>
          </cell>
          <cell r="N10">
            <v>0.32674241820767236</v>
          </cell>
          <cell r="O10">
            <v>75</v>
          </cell>
          <cell r="Q10">
            <v>13.770065669463699</v>
          </cell>
          <cell r="R10">
            <v>13.010198287414543</v>
          </cell>
          <cell r="S10">
            <v>39</v>
          </cell>
          <cell r="T10">
            <v>39</v>
          </cell>
        </row>
        <row r="11">
          <cell r="A11" t="str">
            <v>Hamburg</v>
          </cell>
          <cell r="C11">
            <v>1211.58</v>
          </cell>
          <cell r="D11">
            <v>1234.97</v>
          </cell>
          <cell r="E11">
            <v>1255.72</v>
          </cell>
          <cell r="F11">
            <v>1273.77</v>
          </cell>
          <cell r="G11">
            <v>1294.6300000000001</v>
          </cell>
          <cell r="H11">
            <v>1293.6500000000001</v>
          </cell>
          <cell r="I11">
            <v>1295.5899999999999</v>
          </cell>
          <cell r="J11">
            <v>1324.1</v>
          </cell>
          <cell r="K11">
            <v>1350.5</v>
          </cell>
          <cell r="N11">
            <v>1.0618468556865253</v>
          </cell>
          <cell r="O11">
            <v>45</v>
          </cell>
          <cell r="Q11">
            <v>8.1096529510362014</v>
          </cell>
          <cell r="R11">
            <v>7.9329355788837708</v>
          </cell>
          <cell r="S11">
            <v>73</v>
          </cell>
          <cell r="T11">
            <v>71</v>
          </cell>
        </row>
        <row r="12">
          <cell r="A12" t="str">
            <v>Hessen</v>
          </cell>
          <cell r="C12">
            <v>3341.49</v>
          </cell>
          <cell r="D12">
            <v>3385.03</v>
          </cell>
          <cell r="E12">
            <v>3446.18</v>
          </cell>
          <cell r="F12">
            <v>3497.95</v>
          </cell>
          <cell r="G12">
            <v>3531.56</v>
          </cell>
          <cell r="H12">
            <v>3505.42</v>
          </cell>
          <cell r="I12">
            <v>3515.64</v>
          </cell>
          <cell r="J12">
            <v>3570.91</v>
          </cell>
          <cell r="K12">
            <v>3607.01</v>
          </cell>
          <cell r="N12">
            <v>0.52988582104411819</v>
          </cell>
          <cell r="O12">
            <v>67</v>
          </cell>
          <cell r="Q12">
            <v>14.28547157630056</v>
          </cell>
          <cell r="R12">
            <v>13.495159497158987</v>
          </cell>
          <cell r="S12">
            <v>35</v>
          </cell>
          <cell r="T12">
            <v>37</v>
          </cell>
        </row>
        <row r="13">
          <cell r="A13" t="str">
            <v>Mecklenburg-Vorpommern</v>
          </cell>
          <cell r="C13">
            <v>738.96</v>
          </cell>
          <cell r="D13">
            <v>740.7</v>
          </cell>
          <cell r="E13">
            <v>750.28</v>
          </cell>
          <cell r="F13">
            <v>757.29</v>
          </cell>
          <cell r="G13">
            <v>762.36</v>
          </cell>
          <cell r="H13">
            <v>756.5</v>
          </cell>
          <cell r="I13">
            <v>757.91</v>
          </cell>
          <cell r="J13">
            <v>761.62</v>
          </cell>
          <cell r="K13">
            <v>762.41</v>
          </cell>
          <cell r="N13">
            <v>1.6396049869200624E-3</v>
          </cell>
          <cell r="O13">
            <v>82</v>
          </cell>
          <cell r="Q13">
            <v>11.052521118631619</v>
          </cell>
          <cell r="R13">
            <v>10.216380872351042</v>
          </cell>
          <cell r="S13">
            <v>58</v>
          </cell>
          <cell r="T13">
            <v>62</v>
          </cell>
        </row>
        <row r="14">
          <cell r="A14" t="str">
            <v>Niedersachsen</v>
          </cell>
          <cell r="C14">
            <v>3959.23</v>
          </cell>
          <cell r="D14">
            <v>4012.09</v>
          </cell>
          <cell r="E14">
            <v>4055.42</v>
          </cell>
          <cell r="F14">
            <v>4111.29</v>
          </cell>
          <cell r="G14">
            <v>4150.8</v>
          </cell>
          <cell r="H14">
            <v>4158.4399999999996</v>
          </cell>
          <cell r="I14">
            <v>4169.2700000000004</v>
          </cell>
          <cell r="J14">
            <v>4217.95</v>
          </cell>
          <cell r="K14">
            <v>4240.38</v>
          </cell>
          <cell r="N14">
            <v>0.5352222520262444</v>
          </cell>
          <cell r="O14">
            <v>66</v>
          </cell>
          <cell r="Q14">
            <v>16.358292377373036</v>
          </cell>
          <cell r="R14">
            <v>16.503040576583413</v>
          </cell>
          <cell r="S14">
            <v>29</v>
          </cell>
          <cell r="T14">
            <v>28</v>
          </cell>
        </row>
        <row r="15">
          <cell r="A15" t="str">
            <v>Nordrhein-Westfalen</v>
          </cell>
          <cell r="C15">
            <v>9223.42</v>
          </cell>
          <cell r="D15">
            <v>9318.65</v>
          </cell>
          <cell r="E15">
            <v>9426.61</v>
          </cell>
          <cell r="F15">
            <v>9558.26</v>
          </cell>
          <cell r="G15">
            <v>9652.2099999999991</v>
          </cell>
          <cell r="H15">
            <v>9592.1</v>
          </cell>
          <cell r="I15">
            <v>9627.0499999999993</v>
          </cell>
          <cell r="J15">
            <v>9771.92</v>
          </cell>
          <cell r="K15">
            <v>9826.09</v>
          </cell>
          <cell r="N15">
            <v>0.44735235649903871</v>
          </cell>
          <cell r="O15">
            <v>71</v>
          </cell>
          <cell r="Q15">
            <v>15.902368473126883</v>
          </cell>
          <cell r="R15">
            <v>15.167541281549585</v>
          </cell>
          <cell r="S15">
            <v>32</v>
          </cell>
          <cell r="T15">
            <v>31</v>
          </cell>
        </row>
        <row r="16">
          <cell r="A16" t="str">
            <v>Rheinland-Pfalz</v>
          </cell>
          <cell r="C16">
            <v>1983.21</v>
          </cell>
          <cell r="D16">
            <v>1999.7</v>
          </cell>
          <cell r="E16">
            <v>2014.59</v>
          </cell>
          <cell r="F16">
            <v>2031.62</v>
          </cell>
          <cell r="G16">
            <v>2046.01</v>
          </cell>
          <cell r="H16">
            <v>2028.73</v>
          </cell>
          <cell r="I16">
            <v>2032.21</v>
          </cell>
          <cell r="J16">
            <v>2055.46</v>
          </cell>
          <cell r="K16">
            <v>2064.29</v>
          </cell>
          <cell r="N16">
            <v>0.22261708776333933</v>
          </cell>
          <cell r="O16">
            <v>76</v>
          </cell>
          <cell r="Q16">
            <v>18.048298884169675</v>
          </cell>
          <cell r="R16">
            <v>17.675362206026872</v>
          </cell>
          <cell r="S16">
            <v>24</v>
          </cell>
          <cell r="T16">
            <v>23</v>
          </cell>
        </row>
        <row r="17">
          <cell r="A17" t="str">
            <v>Saarland</v>
          </cell>
          <cell r="C17">
            <v>523.16</v>
          </cell>
          <cell r="D17">
            <v>528.45000000000005</v>
          </cell>
          <cell r="E17">
            <v>532.33000000000004</v>
          </cell>
          <cell r="F17">
            <v>535.02</v>
          </cell>
          <cell r="G17">
            <v>535.11</v>
          </cell>
          <cell r="H17">
            <v>528.23</v>
          </cell>
          <cell r="I17">
            <v>524.95000000000005</v>
          </cell>
          <cell r="J17">
            <v>526.54999999999995</v>
          </cell>
          <cell r="K17">
            <v>526.64</v>
          </cell>
          <cell r="N17">
            <v>-0.39808378933196309</v>
          </cell>
          <cell r="O17">
            <v>86</v>
          </cell>
          <cell r="Q17">
            <v>19.554857879688289</v>
          </cell>
          <cell r="R17">
            <v>18.093248504415534</v>
          </cell>
          <cell r="S17">
            <v>18</v>
          </cell>
          <cell r="T17">
            <v>21</v>
          </cell>
        </row>
        <row r="18">
          <cell r="A18" t="str">
            <v>Sachsen</v>
          </cell>
          <cell r="C18">
            <v>2005.38</v>
          </cell>
          <cell r="D18">
            <v>2021.71</v>
          </cell>
          <cell r="E18">
            <v>2042.68</v>
          </cell>
          <cell r="F18">
            <v>2060.94</v>
          </cell>
          <cell r="G18">
            <v>2072.2600000000002</v>
          </cell>
          <cell r="H18">
            <v>2050.46</v>
          </cell>
          <cell r="I18">
            <v>2051.4499999999998</v>
          </cell>
          <cell r="J18">
            <v>2069.19</v>
          </cell>
          <cell r="K18">
            <v>2073.96</v>
          </cell>
          <cell r="N18">
            <v>2.0502703212741835E-2</v>
          </cell>
          <cell r="O18">
            <v>81</v>
          </cell>
          <cell r="Q18">
            <v>17.669597444336134</v>
          </cell>
          <cell r="R18">
            <v>17.009071182443371</v>
          </cell>
          <cell r="S18">
            <v>26</v>
          </cell>
          <cell r="T18">
            <v>27</v>
          </cell>
        </row>
        <row r="19">
          <cell r="A19" t="str">
            <v>Sachsen-Anhalt</v>
          </cell>
          <cell r="C19">
            <v>1002.85</v>
          </cell>
          <cell r="D19">
            <v>1003.55</v>
          </cell>
          <cell r="E19">
            <v>1004.82</v>
          </cell>
          <cell r="F19">
            <v>1004.54</v>
          </cell>
          <cell r="G19">
            <v>1005.3</v>
          </cell>
          <cell r="H19">
            <v>996.36</v>
          </cell>
          <cell r="I19">
            <v>995.39</v>
          </cell>
          <cell r="J19">
            <v>996.44</v>
          </cell>
          <cell r="K19">
            <v>993.51</v>
          </cell>
          <cell r="N19">
            <v>-0.29449441308733526</v>
          </cell>
          <cell r="O19">
            <v>85</v>
          </cell>
          <cell r="Q19">
            <v>16.164329056003186</v>
          </cell>
          <cell r="R19">
            <v>15.656737987234553</v>
          </cell>
          <cell r="S19">
            <v>30</v>
          </cell>
          <cell r="T19">
            <v>30</v>
          </cell>
        </row>
        <row r="20">
          <cell r="A20" t="str">
            <v>Schleswig-Holstein</v>
          </cell>
          <cell r="C20">
            <v>1356.18</v>
          </cell>
          <cell r="D20">
            <v>1375.5</v>
          </cell>
          <cell r="E20">
            <v>1394.81</v>
          </cell>
          <cell r="F20">
            <v>1416.5</v>
          </cell>
          <cell r="G20">
            <v>1433.88</v>
          </cell>
          <cell r="H20">
            <v>1437.25</v>
          </cell>
          <cell r="I20">
            <v>1445.32</v>
          </cell>
          <cell r="J20">
            <v>1463.14</v>
          </cell>
          <cell r="K20">
            <v>1475.04</v>
          </cell>
          <cell r="N20">
            <v>0.71003516574199921</v>
          </cell>
          <cell r="O20">
            <v>59</v>
          </cell>
          <cell r="Q20">
            <v>12.070745111166904</v>
          </cell>
          <cell r="R20">
            <v>11.732301761963994</v>
          </cell>
          <cell r="S20">
            <v>53</v>
          </cell>
          <cell r="T20">
            <v>52</v>
          </cell>
        </row>
        <row r="21">
          <cell r="A21" t="str">
            <v>Thüringen</v>
          </cell>
          <cell r="C21">
            <v>1040.9100000000001</v>
          </cell>
          <cell r="D21">
            <v>1041.23</v>
          </cell>
          <cell r="E21">
            <v>1045</v>
          </cell>
          <cell r="F21">
            <v>1047.83</v>
          </cell>
          <cell r="G21">
            <v>1045.44</v>
          </cell>
          <cell r="H21">
            <v>1028.79</v>
          </cell>
          <cell r="I21">
            <v>1022.38</v>
          </cell>
          <cell r="J21">
            <v>1026.76</v>
          </cell>
          <cell r="K21">
            <v>1026.05</v>
          </cell>
          <cell r="N21">
            <v>-0.46694069950912365</v>
          </cell>
          <cell r="O21">
            <v>89</v>
          </cell>
          <cell r="Q21">
            <v>21.153772574227119</v>
          </cell>
          <cell r="R21">
            <v>20.530601114184428</v>
          </cell>
          <cell r="S21">
            <v>12</v>
          </cell>
          <cell r="T21">
            <v>13</v>
          </cell>
        </row>
        <row r="22">
          <cell r="O22" t="str">
            <v/>
          </cell>
          <cell r="S22" t="str">
            <v/>
          </cell>
          <cell r="T22" t="str">
            <v/>
          </cell>
        </row>
        <row r="23">
          <cell r="A23" t="str">
            <v>Région de Bruxelles-Capitale/Brussels Hoofdstedelijk Gewest</v>
          </cell>
          <cell r="C23">
            <v>692.12</v>
          </cell>
          <cell r="D23">
            <v>695.18</v>
          </cell>
          <cell r="E23">
            <v>700.27</v>
          </cell>
          <cell r="F23">
            <v>705.19</v>
          </cell>
          <cell r="G23">
            <v>713.54</v>
          </cell>
          <cell r="H23">
            <v>704.37</v>
          </cell>
          <cell r="I23">
            <v>710.95</v>
          </cell>
          <cell r="J23">
            <v>721.86</v>
          </cell>
          <cell r="K23">
            <v>727.73</v>
          </cell>
          <cell r="N23">
            <v>0.49350382025552619</v>
          </cell>
          <cell r="O23">
            <v>68</v>
          </cell>
          <cell r="Q23">
            <v>2.6894077416823166</v>
          </cell>
          <cell r="R23">
            <v>2.5281910619787773</v>
          </cell>
          <cell r="S23">
            <v>92</v>
          </cell>
          <cell r="T23">
            <v>92</v>
          </cell>
        </row>
        <row r="24">
          <cell r="A24" t="str">
            <v>Vlaams Gewest</v>
          </cell>
          <cell r="C24">
            <v>2689.36</v>
          </cell>
          <cell r="D24">
            <v>2729.83</v>
          </cell>
          <cell r="E24">
            <v>2777.23</v>
          </cell>
          <cell r="F24">
            <v>2825.61</v>
          </cell>
          <cell r="G24">
            <v>2878.92</v>
          </cell>
          <cell r="H24">
            <v>2878.5</v>
          </cell>
          <cell r="I24">
            <v>2929.57</v>
          </cell>
          <cell r="J24">
            <v>2990.24</v>
          </cell>
          <cell r="K24">
            <v>3018.4</v>
          </cell>
          <cell r="N24">
            <v>1.1898142870711723</v>
          </cell>
          <cell r="O24">
            <v>36</v>
          </cell>
          <cell r="Q24">
            <v>12.474469592763953</v>
          </cell>
          <cell r="R24">
            <v>12.043180480496551</v>
          </cell>
          <cell r="S24">
            <v>49</v>
          </cell>
          <cell r="T24">
            <v>49</v>
          </cell>
        </row>
        <row r="25">
          <cell r="A25" t="str">
            <v>Région wallonne</v>
          </cell>
          <cell r="C25">
            <v>1233.29</v>
          </cell>
          <cell r="D25">
            <v>1248.22</v>
          </cell>
          <cell r="E25">
            <v>1268.97</v>
          </cell>
          <cell r="F25">
            <v>1285.03</v>
          </cell>
          <cell r="G25">
            <v>1300.29</v>
          </cell>
          <cell r="H25">
            <v>1290.32</v>
          </cell>
          <cell r="I25">
            <v>1314.92</v>
          </cell>
          <cell r="J25">
            <v>1338.82</v>
          </cell>
          <cell r="K25">
            <v>1344.35</v>
          </cell>
          <cell r="N25">
            <v>0.83656249927588533</v>
          </cell>
          <cell r="O25">
            <v>53</v>
          </cell>
          <cell r="Q25">
            <v>10.130816971598643</v>
          </cell>
          <cell r="R25">
            <v>9.653276766107469</v>
          </cell>
          <cell r="S25">
            <v>63</v>
          </cell>
          <cell r="T25">
            <v>63</v>
          </cell>
        </row>
        <row r="26">
          <cell r="A26" t="str">
            <v>Severna i Yugoiztochna Bulgaria</v>
          </cell>
          <cell r="C26">
            <v>1568.05</v>
          </cell>
          <cell r="D26">
            <v>1558.76</v>
          </cell>
          <cell r="E26">
            <v>1564.03</v>
          </cell>
          <cell r="F26">
            <v>1554.26</v>
          </cell>
          <cell r="G26">
            <v>1535.26</v>
          </cell>
          <cell r="H26">
            <v>1502.82</v>
          </cell>
          <cell r="I26">
            <v>1464.17</v>
          </cell>
          <cell r="J26">
            <v>1388.78</v>
          </cell>
          <cell r="K26">
            <v>1371.68</v>
          </cell>
          <cell r="N26">
            <v>-2.7772910332169261</v>
          </cell>
          <cell r="O26">
            <v>92</v>
          </cell>
          <cell r="Q26">
            <v>18.90038169430585</v>
          </cell>
          <cell r="R26">
            <v>19.483287489739194</v>
          </cell>
          <cell r="S26">
            <v>20</v>
          </cell>
          <cell r="T26">
            <v>16</v>
          </cell>
        </row>
        <row r="27">
          <cell r="A27" t="str">
            <v>Yugozapadna i Yuzhna tsentralna Bulgaria</v>
          </cell>
          <cell r="C27">
            <v>1878.16</v>
          </cell>
          <cell r="D27">
            <v>1904.58</v>
          </cell>
          <cell r="E27">
            <v>1961.32</v>
          </cell>
          <cell r="F27">
            <v>1967.39</v>
          </cell>
          <cell r="G27">
            <v>1932.42</v>
          </cell>
          <cell r="H27">
            <v>1903.31</v>
          </cell>
          <cell r="I27">
            <v>1944.25</v>
          </cell>
          <cell r="J27">
            <v>2055.62</v>
          </cell>
          <cell r="K27">
            <v>2109.7399999999998</v>
          </cell>
          <cell r="N27">
            <v>2.2190530452019317</v>
          </cell>
          <cell r="O27">
            <v>5</v>
          </cell>
          <cell r="Q27">
            <v>16.542470063443766</v>
          </cell>
          <cell r="R27">
            <v>15.072824743872895</v>
          </cell>
          <cell r="S27">
            <v>28</v>
          </cell>
          <cell r="T27">
            <v>32</v>
          </cell>
        </row>
        <row r="28">
          <cell r="A28" t="str">
            <v>Česko</v>
          </cell>
          <cell r="C28">
            <v>5175.09</v>
          </cell>
          <cell r="D28">
            <v>5228.53</v>
          </cell>
          <cell r="E28">
            <v>5298.12</v>
          </cell>
          <cell r="F28">
            <v>5359.13</v>
          </cell>
          <cell r="G28">
            <v>5351.37</v>
          </cell>
          <cell r="H28">
            <v>5227.2299999999996</v>
          </cell>
          <cell r="I28">
            <v>5279.24</v>
          </cell>
          <cell r="J28">
            <v>5333.08</v>
          </cell>
          <cell r="K28">
            <v>5387.92</v>
          </cell>
          <cell r="N28">
            <v>0.17031506501842841</v>
          </cell>
          <cell r="O28">
            <v>78</v>
          </cell>
          <cell r="Q28">
            <v>26.432857380446499</v>
          </cell>
          <cell r="R28">
            <v>25.384955785399804</v>
          </cell>
          <cell r="S28">
            <v>2</v>
          </cell>
          <cell r="T28">
            <v>2</v>
          </cell>
        </row>
        <row r="29">
          <cell r="A29" t="str">
            <v>Denmark</v>
          </cell>
          <cell r="C29">
            <v>2827.15</v>
          </cell>
          <cell r="D29">
            <v>2873.41</v>
          </cell>
          <cell r="E29">
            <v>2916.64</v>
          </cell>
          <cell r="F29">
            <v>2961.81</v>
          </cell>
          <cell r="G29">
            <v>3004.19</v>
          </cell>
          <cell r="H29">
            <v>2970.85</v>
          </cell>
          <cell r="I29">
            <v>3039.23</v>
          </cell>
          <cell r="J29">
            <v>3160.32</v>
          </cell>
          <cell r="K29">
            <v>3202.37</v>
          </cell>
          <cell r="N29">
            <v>1.6099009744083332</v>
          </cell>
          <cell r="O29">
            <v>12</v>
          </cell>
          <cell r="Q29">
            <v>9.688135570652987</v>
          </cell>
          <cell r="R29">
            <v>9.6382644795463754</v>
          </cell>
          <cell r="S29">
            <v>65</v>
          </cell>
          <cell r="T29">
            <v>64</v>
          </cell>
        </row>
        <row r="30">
          <cell r="A30" t="str">
            <v>Eesti</v>
          </cell>
          <cell r="C30">
            <v>622.9</v>
          </cell>
          <cell r="D30">
            <v>624.70000000000005</v>
          </cell>
          <cell r="E30">
            <v>641.5</v>
          </cell>
          <cell r="F30">
            <v>647.36</v>
          </cell>
          <cell r="G30">
            <v>655.64</v>
          </cell>
          <cell r="H30">
            <v>637.87</v>
          </cell>
          <cell r="I30">
            <v>638.75</v>
          </cell>
          <cell r="J30">
            <v>668.08</v>
          </cell>
          <cell r="K30">
            <v>689.52</v>
          </cell>
          <cell r="N30">
            <v>1.2675624628049462</v>
          </cell>
          <cell r="O30">
            <v>31</v>
          </cell>
          <cell r="Q30">
            <v>18.539137331462388</v>
          </cell>
          <cell r="R30">
            <v>18.223865405340678</v>
          </cell>
          <cell r="S30">
            <v>22</v>
          </cell>
          <cell r="T30">
            <v>20</v>
          </cell>
        </row>
        <row r="31">
          <cell r="A31" t="str">
            <v>Ireland</v>
          </cell>
          <cell r="C31">
            <v>2053.5500000000002</v>
          </cell>
          <cell r="D31">
            <v>2131.38</v>
          </cell>
          <cell r="E31">
            <v>2197.9699999999998</v>
          </cell>
          <cell r="F31">
            <v>2264.14</v>
          </cell>
          <cell r="G31">
            <v>2335.31</v>
          </cell>
          <cell r="H31">
            <v>2277.13</v>
          </cell>
          <cell r="I31">
            <v>2426.5300000000002</v>
          </cell>
          <cell r="J31">
            <v>2594.5300000000002</v>
          </cell>
          <cell r="K31">
            <v>2684.49</v>
          </cell>
          <cell r="N31">
            <v>3.545043018345865</v>
          </cell>
          <cell r="O31">
            <v>3</v>
          </cell>
          <cell r="Q31">
            <v>10.979270418060128</v>
          </cell>
          <cell r="R31">
            <v>11.181215865686656</v>
          </cell>
          <cell r="S31">
            <v>60</v>
          </cell>
          <cell r="T31">
            <v>56</v>
          </cell>
        </row>
        <row r="32">
          <cell r="A32" t="str">
            <v>Attiki</v>
          </cell>
          <cell r="C32">
            <v>1649.5</v>
          </cell>
          <cell r="D32">
            <v>1713.07</v>
          </cell>
          <cell r="E32">
            <v>1690.99</v>
          </cell>
          <cell r="F32">
            <v>1777.63</v>
          </cell>
          <cell r="G32">
            <v>1856.96</v>
          </cell>
          <cell r="H32">
            <v>1803.43</v>
          </cell>
          <cell r="I32">
            <v>1900.56</v>
          </cell>
          <cell r="J32">
            <v>1956.5</v>
          </cell>
          <cell r="K32">
            <v>1972.61</v>
          </cell>
          <cell r="N32">
            <v>1.5218844135600307</v>
          </cell>
          <cell r="O32">
            <v>16</v>
          </cell>
          <cell r="Q32">
            <v>8.1988841978287095</v>
          </cell>
          <cell r="R32">
            <v>8.495783286480961</v>
          </cell>
          <cell r="S32">
            <v>70</v>
          </cell>
          <cell r="T32">
            <v>69</v>
          </cell>
        </row>
        <row r="33">
          <cell r="A33" t="str">
            <v>Nisia Aigaiou, Kriti</v>
          </cell>
          <cell r="C33">
            <v>481.88</v>
          </cell>
          <cell r="D33">
            <v>501.46</v>
          </cell>
          <cell r="E33">
            <v>502.67</v>
          </cell>
          <cell r="F33">
            <v>525.71</v>
          </cell>
          <cell r="G33">
            <v>538.98</v>
          </cell>
          <cell r="H33">
            <v>516.04999999999995</v>
          </cell>
          <cell r="I33">
            <v>539.67999999999995</v>
          </cell>
          <cell r="J33">
            <v>558.29</v>
          </cell>
          <cell r="K33">
            <v>563.13</v>
          </cell>
          <cell r="N33">
            <v>1.1018269623558581</v>
          </cell>
          <cell r="O33">
            <v>42</v>
          </cell>
          <cell r="Q33">
            <v>4.1337340903187503</v>
          </cell>
          <cell r="R33">
            <v>4.3704884558204515</v>
          </cell>
          <cell r="S33">
            <v>89</v>
          </cell>
          <cell r="T33">
            <v>87</v>
          </cell>
        </row>
        <row r="34">
          <cell r="A34" t="str">
            <v>Voreia Elláda</v>
          </cell>
          <cell r="C34">
            <v>1140.6099999999999</v>
          </cell>
          <cell r="D34">
            <v>1176.03</v>
          </cell>
          <cell r="E34">
            <v>1171.93</v>
          </cell>
          <cell r="F34">
            <v>1221.51</v>
          </cell>
          <cell r="G34">
            <v>1230.71</v>
          </cell>
          <cell r="H34">
            <v>1206.17</v>
          </cell>
          <cell r="I34">
            <v>1265.68</v>
          </cell>
          <cell r="J34">
            <v>1292.7</v>
          </cell>
          <cell r="K34">
            <v>1310.92</v>
          </cell>
          <cell r="N34">
            <v>1.5909718582080501</v>
          </cell>
          <cell r="O34">
            <v>13</v>
          </cell>
          <cell r="Q34">
            <v>8.33583866223562</v>
          </cell>
          <cell r="R34">
            <v>8.8775431267888916</v>
          </cell>
          <cell r="S34">
            <v>69</v>
          </cell>
          <cell r="T34">
            <v>68</v>
          </cell>
        </row>
        <row r="35">
          <cell r="A35" t="str">
            <v>Kentriki Elláda</v>
          </cell>
          <cell r="C35">
            <v>1050.58</v>
          </cell>
          <cell r="D35">
            <v>1078.95</v>
          </cell>
          <cell r="E35">
            <v>1081.04</v>
          </cell>
          <cell r="F35">
            <v>1125.49</v>
          </cell>
          <cell r="G35">
            <v>1125.31</v>
          </cell>
          <cell r="H35">
            <v>1104.1500000000001</v>
          </cell>
          <cell r="I35">
            <v>1159.6400000000001</v>
          </cell>
          <cell r="J35">
            <v>1176.1600000000001</v>
          </cell>
          <cell r="K35">
            <v>1197.3900000000001</v>
          </cell>
          <cell r="N35">
            <v>1.5642491409105617</v>
          </cell>
          <cell r="O35">
            <v>15</v>
          </cell>
          <cell r="Q35">
            <v>7.3028765406865679</v>
          </cell>
          <cell r="R35">
            <v>7.8441708611073313</v>
          </cell>
          <cell r="S35">
            <v>77</v>
          </cell>
          <cell r="T35">
            <v>73</v>
          </cell>
        </row>
        <row r="36">
          <cell r="A36" t="str">
            <v>Noroeste</v>
          </cell>
          <cell r="C36">
            <v>1628.2</v>
          </cell>
          <cell r="D36">
            <v>1648.7</v>
          </cell>
          <cell r="E36">
            <v>1676.1</v>
          </cell>
          <cell r="F36">
            <v>1702.6</v>
          </cell>
          <cell r="G36">
            <v>1736.2</v>
          </cell>
          <cell r="H36">
            <v>1661.7</v>
          </cell>
          <cell r="I36">
            <v>1694.8</v>
          </cell>
          <cell r="J36">
            <v>1735.1</v>
          </cell>
          <cell r="K36">
            <v>1776.4</v>
          </cell>
          <cell r="N36">
            <v>0.57389116847733135</v>
          </cell>
          <cell r="O36">
            <v>64</v>
          </cell>
          <cell r="Q36">
            <v>12.884460315631838</v>
          </cell>
          <cell r="R36">
            <v>12.414270070889287</v>
          </cell>
          <cell r="S36">
            <v>44</v>
          </cell>
          <cell r="T36">
            <v>45</v>
          </cell>
        </row>
        <row r="37">
          <cell r="A37" t="str">
            <v>Noreste</v>
          </cell>
          <cell r="C37">
            <v>1944.5</v>
          </cell>
          <cell r="D37">
            <v>1987.8</v>
          </cell>
          <cell r="E37">
            <v>2031</v>
          </cell>
          <cell r="F37">
            <v>2066</v>
          </cell>
          <cell r="G37">
            <v>2108.8000000000002</v>
          </cell>
          <cell r="H37">
            <v>2018.8</v>
          </cell>
          <cell r="I37">
            <v>2054.8000000000002</v>
          </cell>
          <cell r="J37">
            <v>2100.9</v>
          </cell>
          <cell r="K37">
            <v>2166.3000000000002</v>
          </cell>
          <cell r="N37">
            <v>0.67480607042134011</v>
          </cell>
          <cell r="O37">
            <v>61</v>
          </cell>
          <cell r="Q37">
            <v>18.802162367223062</v>
          </cell>
          <cell r="R37">
            <v>18.235042124803655</v>
          </cell>
          <cell r="S37">
            <v>21</v>
          </cell>
          <cell r="T37">
            <v>19</v>
          </cell>
        </row>
        <row r="38">
          <cell r="A38" t="str">
            <v>Comunidad de Madrid</v>
          </cell>
          <cell r="C38">
            <v>3226.5</v>
          </cell>
          <cell r="D38">
            <v>3280.8</v>
          </cell>
          <cell r="E38">
            <v>3373.2</v>
          </cell>
          <cell r="F38">
            <v>3460.2</v>
          </cell>
          <cell r="G38">
            <v>3557.1</v>
          </cell>
          <cell r="H38">
            <v>3434.9</v>
          </cell>
          <cell r="I38">
            <v>3544.7</v>
          </cell>
          <cell r="J38">
            <v>3705.6</v>
          </cell>
          <cell r="K38">
            <v>3837.2</v>
          </cell>
          <cell r="N38">
            <v>1.9130009981872718</v>
          </cell>
          <cell r="O38">
            <v>9</v>
          </cell>
          <cell r="Q38">
            <v>5.3695426049309836</v>
          </cell>
          <cell r="R38">
            <v>5.0032383419689124</v>
          </cell>
          <cell r="S38">
            <v>84</v>
          </cell>
          <cell r="T38">
            <v>85</v>
          </cell>
        </row>
        <row r="39">
          <cell r="A39" t="str">
            <v>Centro (ES)</v>
          </cell>
          <cell r="C39">
            <v>1982.4</v>
          </cell>
          <cell r="D39">
            <v>2018.8</v>
          </cell>
          <cell r="E39">
            <v>2065.4</v>
          </cell>
          <cell r="F39">
            <v>2098.3000000000002</v>
          </cell>
          <cell r="G39">
            <v>2140</v>
          </cell>
          <cell r="H39">
            <v>2061</v>
          </cell>
          <cell r="I39">
            <v>2107.1999999999998</v>
          </cell>
          <cell r="J39">
            <v>2159.4</v>
          </cell>
          <cell r="K39">
            <v>2211.8000000000002</v>
          </cell>
          <cell r="N39">
            <v>0.82843354141752457</v>
          </cell>
          <cell r="O39">
            <v>54</v>
          </cell>
          <cell r="Q39">
            <v>12.191588785046727</v>
          </cell>
          <cell r="R39">
            <v>12.100583495415393</v>
          </cell>
          <cell r="S39">
            <v>51</v>
          </cell>
          <cell r="T39">
            <v>48</v>
          </cell>
        </row>
        <row r="40">
          <cell r="A40" t="str">
            <v>Este</v>
          </cell>
          <cell r="C40">
            <v>5609.4</v>
          </cell>
          <cell r="D40">
            <v>5750.2</v>
          </cell>
          <cell r="E40">
            <v>5912.8</v>
          </cell>
          <cell r="F40">
            <v>6051.9</v>
          </cell>
          <cell r="G40">
            <v>6239</v>
          </cell>
          <cell r="H40">
            <v>5945.2</v>
          </cell>
          <cell r="I40">
            <v>6087.8</v>
          </cell>
          <cell r="J40">
            <v>6306.1</v>
          </cell>
          <cell r="K40">
            <v>6512.2</v>
          </cell>
          <cell r="N40">
            <v>1.0771961176721874</v>
          </cell>
          <cell r="O40">
            <v>43</v>
          </cell>
          <cell r="Q40">
            <v>12.330501682962012</v>
          </cell>
          <cell r="R40">
            <v>11.871045495631213</v>
          </cell>
          <cell r="S40">
            <v>50</v>
          </cell>
          <cell r="T40">
            <v>50</v>
          </cell>
        </row>
        <row r="41">
          <cell r="A41" t="str">
            <v>Sur</v>
          </cell>
          <cell r="C41">
            <v>3448.1</v>
          </cell>
          <cell r="D41">
            <v>3533.1</v>
          </cell>
          <cell r="E41">
            <v>3632.1</v>
          </cell>
          <cell r="F41">
            <v>3717.8</v>
          </cell>
          <cell r="G41">
            <v>3813.7</v>
          </cell>
          <cell r="H41">
            <v>3639.5</v>
          </cell>
          <cell r="I41">
            <v>3755.5</v>
          </cell>
          <cell r="J41">
            <v>3884.8</v>
          </cell>
          <cell r="K41">
            <v>3975.8</v>
          </cell>
          <cell r="N41">
            <v>1.0460871106712517</v>
          </cell>
          <cell r="O41">
            <v>47</v>
          </cell>
          <cell r="Q41">
            <v>7.5150116684584534</v>
          </cell>
          <cell r="R41">
            <v>7.3800453047775942</v>
          </cell>
          <cell r="S41">
            <v>75</v>
          </cell>
          <cell r="T41">
            <v>76</v>
          </cell>
        </row>
        <row r="42">
          <cell r="A42" t="str">
            <v>Canarias</v>
          </cell>
          <cell r="C42">
            <v>764.7</v>
          </cell>
          <cell r="D42">
            <v>782.5</v>
          </cell>
          <cell r="E42">
            <v>811.5</v>
          </cell>
          <cell r="F42">
            <v>831.6</v>
          </cell>
          <cell r="G42">
            <v>862.5</v>
          </cell>
          <cell r="H42">
            <v>796.2</v>
          </cell>
          <cell r="I42">
            <v>817.7</v>
          </cell>
          <cell r="J42">
            <v>871.4</v>
          </cell>
          <cell r="K42">
            <v>909.5</v>
          </cell>
          <cell r="N42">
            <v>1.3353332183996685</v>
          </cell>
          <cell r="O42">
            <v>26</v>
          </cell>
          <cell r="Q42">
            <v>3.2579710144927541</v>
          </cell>
          <cell r="R42">
            <v>3.2132201055772325</v>
          </cell>
          <cell r="S42">
            <v>91</v>
          </cell>
          <cell r="T42">
            <v>91</v>
          </cell>
        </row>
        <row r="43">
          <cell r="A43" t="str">
            <v>Ile de France</v>
          </cell>
          <cell r="C43">
            <v>6262.8</v>
          </cell>
          <cell r="D43">
            <v>6305.4</v>
          </cell>
          <cell r="E43">
            <v>6376.9</v>
          </cell>
          <cell r="F43">
            <v>6488.2</v>
          </cell>
          <cell r="G43">
            <v>6608</v>
          </cell>
          <cell r="H43">
            <v>6563.4</v>
          </cell>
          <cell r="I43">
            <v>6690.6</v>
          </cell>
          <cell r="J43">
            <v>6891.9</v>
          </cell>
          <cell r="K43">
            <v>6974.9</v>
          </cell>
          <cell r="N43">
            <v>1.3600900677567012</v>
          </cell>
          <cell r="O43">
            <v>25</v>
          </cell>
          <cell r="Q43">
            <v>5.0136198547215498</v>
          </cell>
          <cell r="R43">
            <v>4.859327616477314</v>
          </cell>
          <cell r="S43">
            <v>86</v>
          </cell>
          <cell r="T43">
            <v>86</v>
          </cell>
        </row>
        <row r="44">
          <cell r="A44" t="str">
            <v>Centre — Val de Loire</v>
          </cell>
          <cell r="C44">
            <v>996.6</v>
          </cell>
          <cell r="D44">
            <v>1000.1</v>
          </cell>
          <cell r="E44">
            <v>1004.5</v>
          </cell>
          <cell r="F44">
            <v>1004.1</v>
          </cell>
          <cell r="G44">
            <v>1005.9</v>
          </cell>
          <cell r="H44">
            <v>1004.5</v>
          </cell>
          <cell r="I44">
            <v>1016.4</v>
          </cell>
          <cell r="J44">
            <v>1053.9000000000001</v>
          </cell>
          <cell r="K44">
            <v>1064.5</v>
          </cell>
          <cell r="N44">
            <v>1.4256300990788588</v>
          </cell>
          <cell r="O44">
            <v>20</v>
          </cell>
          <cell r="Q44">
            <v>12.526096033402922</v>
          </cell>
          <cell r="R44">
            <v>11.680425087769237</v>
          </cell>
          <cell r="S44">
            <v>47</v>
          </cell>
          <cell r="T44">
            <v>53</v>
          </cell>
        </row>
        <row r="45">
          <cell r="A45" t="str">
            <v>Bourgogne-Franche-Comté</v>
          </cell>
          <cell r="C45">
            <v>1075.3</v>
          </cell>
          <cell r="D45">
            <v>1078</v>
          </cell>
          <cell r="E45">
            <v>1089</v>
          </cell>
          <cell r="F45">
            <v>1088.9000000000001</v>
          </cell>
          <cell r="G45">
            <v>1085.7</v>
          </cell>
          <cell r="H45">
            <v>1080.0999999999999</v>
          </cell>
          <cell r="I45">
            <v>1092</v>
          </cell>
          <cell r="J45">
            <v>1098.8</v>
          </cell>
          <cell r="K45">
            <v>1109.4000000000001</v>
          </cell>
          <cell r="N45">
            <v>0.54131957801153874</v>
          </cell>
          <cell r="O45">
            <v>65</v>
          </cell>
          <cell r="Q45">
            <v>14.073869393018329</v>
          </cell>
          <cell r="R45">
            <v>13.54204586821988</v>
          </cell>
          <cell r="S45">
            <v>36</v>
          </cell>
          <cell r="T45">
            <v>36</v>
          </cell>
        </row>
        <row r="46">
          <cell r="A46" t="str">
            <v>Normandie</v>
          </cell>
          <cell r="C46">
            <v>1274.8</v>
          </cell>
          <cell r="D46">
            <v>1275.8</v>
          </cell>
          <cell r="E46">
            <v>1282.0999999999999</v>
          </cell>
          <cell r="F46">
            <v>1288.0999999999999</v>
          </cell>
          <cell r="G46">
            <v>1307</v>
          </cell>
          <cell r="H46">
            <v>1307.2</v>
          </cell>
          <cell r="I46">
            <v>1333.7</v>
          </cell>
          <cell r="J46">
            <v>1334.6</v>
          </cell>
          <cell r="K46">
            <v>1346.5</v>
          </cell>
          <cell r="N46">
            <v>0.74713217374609542</v>
          </cell>
          <cell r="O46">
            <v>57</v>
          </cell>
          <cell r="Q46">
            <v>13.236419280795717</v>
          </cell>
          <cell r="R46">
            <v>12.91023527648734</v>
          </cell>
          <cell r="S46">
            <v>40</v>
          </cell>
          <cell r="T46">
            <v>40</v>
          </cell>
        </row>
        <row r="47">
          <cell r="A47" t="str">
            <v>Hauts-de-France</v>
          </cell>
          <cell r="C47">
            <v>2185.9</v>
          </cell>
          <cell r="D47">
            <v>2199.5</v>
          </cell>
          <cell r="E47">
            <v>2211.5</v>
          </cell>
          <cell r="F47">
            <v>2217.1999999999998</v>
          </cell>
          <cell r="G47">
            <v>2237.3000000000002</v>
          </cell>
          <cell r="H47">
            <v>2246.1999999999998</v>
          </cell>
          <cell r="I47">
            <v>2294.8000000000002</v>
          </cell>
          <cell r="J47">
            <v>2330.5</v>
          </cell>
          <cell r="K47">
            <v>2354</v>
          </cell>
          <cell r="N47">
            <v>1.2792692043921221</v>
          </cell>
          <cell r="O47">
            <v>28</v>
          </cell>
          <cell r="Q47">
            <v>11.008805256335762</v>
          </cell>
          <cell r="R47">
            <v>11.053422012443683</v>
          </cell>
          <cell r="S47">
            <v>59</v>
          </cell>
          <cell r="T47">
            <v>57</v>
          </cell>
        </row>
        <row r="48">
          <cell r="A48" t="str">
            <v>Grand Est</v>
          </cell>
          <cell r="C48">
            <v>2104.1999999999998</v>
          </cell>
          <cell r="D48">
            <v>2110.8000000000002</v>
          </cell>
          <cell r="E48">
            <v>2132.5</v>
          </cell>
          <cell r="F48">
            <v>2130.5</v>
          </cell>
          <cell r="G48">
            <v>2130</v>
          </cell>
          <cell r="H48">
            <v>2122.8000000000002</v>
          </cell>
          <cell r="I48">
            <v>2163.1999999999998</v>
          </cell>
          <cell r="J48">
            <v>2190.3000000000002</v>
          </cell>
          <cell r="K48">
            <v>2211.6999999999998</v>
          </cell>
          <cell r="N48">
            <v>0.94542797174106852</v>
          </cell>
          <cell r="O48">
            <v>51</v>
          </cell>
          <cell r="Q48">
            <v>12.643192488262912</v>
          </cell>
          <cell r="R48">
            <v>12.139889512852118</v>
          </cell>
          <cell r="S48">
            <v>46</v>
          </cell>
          <cell r="T48">
            <v>47</v>
          </cell>
        </row>
        <row r="49">
          <cell r="A49" t="str">
            <v>Pays de la Loire</v>
          </cell>
          <cell r="C49">
            <v>1540.9</v>
          </cell>
          <cell r="D49">
            <v>1563.4</v>
          </cell>
          <cell r="E49">
            <v>1594.6</v>
          </cell>
          <cell r="F49">
            <v>1615.7</v>
          </cell>
          <cell r="G49">
            <v>1638.8</v>
          </cell>
          <cell r="H49">
            <v>1645.8</v>
          </cell>
          <cell r="I49">
            <v>1689.5</v>
          </cell>
          <cell r="J49">
            <v>1700.9</v>
          </cell>
          <cell r="K49">
            <v>1717.9</v>
          </cell>
          <cell r="N49">
            <v>1.1854298807705703</v>
          </cell>
          <cell r="O49">
            <v>37</v>
          </cell>
          <cell r="Q49">
            <v>14.059067610446668</v>
          </cell>
          <cell r="R49">
            <v>13.751543300605562</v>
          </cell>
          <cell r="S49">
            <v>37</v>
          </cell>
          <cell r="T49">
            <v>34</v>
          </cell>
        </row>
        <row r="50">
          <cell r="A50" t="str">
            <v>Bretagne</v>
          </cell>
          <cell r="C50">
            <v>1328.2</v>
          </cell>
          <cell r="D50">
            <v>1339.2</v>
          </cell>
          <cell r="E50">
            <v>1359.3</v>
          </cell>
          <cell r="F50">
            <v>1374.5</v>
          </cell>
          <cell r="G50">
            <v>1386.5</v>
          </cell>
          <cell r="H50">
            <v>1394.5</v>
          </cell>
          <cell r="I50">
            <v>1429.8</v>
          </cell>
          <cell r="J50">
            <v>1496.2</v>
          </cell>
          <cell r="K50">
            <v>1512.5</v>
          </cell>
          <cell r="N50">
            <v>2.1983484031709395</v>
          </cell>
          <cell r="O50">
            <v>7</v>
          </cell>
          <cell r="Q50">
            <v>11.438874864767399</v>
          </cell>
          <cell r="R50">
            <v>10.620237936104798</v>
          </cell>
          <cell r="S50">
            <v>55</v>
          </cell>
          <cell r="T50">
            <v>60</v>
          </cell>
        </row>
        <row r="51">
          <cell r="A51" t="str">
            <v>Nouvelle-Aquitaine</v>
          </cell>
          <cell r="C51">
            <v>2356.4</v>
          </cell>
          <cell r="D51">
            <v>2375.4</v>
          </cell>
          <cell r="E51">
            <v>2405.5</v>
          </cell>
          <cell r="F51">
            <v>2434.1999999999998</v>
          </cell>
          <cell r="G51">
            <v>2469.6999999999998</v>
          </cell>
          <cell r="H51">
            <v>2484.1</v>
          </cell>
          <cell r="I51">
            <v>2549.4</v>
          </cell>
          <cell r="J51">
            <v>2586.3000000000002</v>
          </cell>
          <cell r="K51">
            <v>2614.9</v>
          </cell>
          <cell r="N51">
            <v>1.4384771761741746</v>
          </cell>
          <cell r="O51">
            <v>18</v>
          </cell>
          <cell r="Q51">
            <v>9.4910312993480996</v>
          </cell>
          <cell r="R51">
            <v>9.4111278660634881</v>
          </cell>
          <cell r="S51">
            <v>66</v>
          </cell>
          <cell r="T51">
            <v>66</v>
          </cell>
        </row>
        <row r="52">
          <cell r="A52" t="str">
            <v>Occitanie</v>
          </cell>
          <cell r="C52">
            <v>2244.1999999999998</v>
          </cell>
          <cell r="D52">
            <v>2274.6999999999998</v>
          </cell>
          <cell r="E52">
            <v>2306.3000000000002</v>
          </cell>
          <cell r="F52">
            <v>2340.5</v>
          </cell>
          <cell r="G52">
            <v>2376.3000000000002</v>
          </cell>
          <cell r="H52">
            <v>2381.8000000000002</v>
          </cell>
          <cell r="I52">
            <v>2451</v>
          </cell>
          <cell r="J52">
            <v>2566.6999999999998</v>
          </cell>
          <cell r="K52">
            <v>2594.3000000000002</v>
          </cell>
          <cell r="N52">
            <v>2.2185537287432879</v>
          </cell>
          <cell r="O52">
            <v>6</v>
          </cell>
          <cell r="Q52">
            <v>8.16395236291714</v>
          </cell>
          <cell r="R52">
            <v>7.6167841976078234</v>
          </cell>
          <cell r="S52">
            <v>72</v>
          </cell>
          <cell r="T52">
            <v>75</v>
          </cell>
        </row>
        <row r="53">
          <cell r="A53" t="str">
            <v>Auvergne-Rhône-Alpes</v>
          </cell>
          <cell r="C53">
            <v>3309</v>
          </cell>
          <cell r="D53">
            <v>3335.9</v>
          </cell>
          <cell r="E53">
            <v>3391.7</v>
          </cell>
          <cell r="F53">
            <v>3432.8</v>
          </cell>
          <cell r="G53">
            <v>3479.5</v>
          </cell>
          <cell r="H53">
            <v>3457.9</v>
          </cell>
          <cell r="I53">
            <v>3571.6</v>
          </cell>
          <cell r="J53">
            <v>3640.8</v>
          </cell>
          <cell r="K53">
            <v>3677.7</v>
          </cell>
          <cell r="N53">
            <v>1.3946089793018359</v>
          </cell>
          <cell r="O53">
            <v>23</v>
          </cell>
          <cell r="Q53">
            <v>12.165541026009484</v>
          </cell>
          <cell r="R53">
            <v>11.862777411557898</v>
          </cell>
          <cell r="S53">
            <v>52</v>
          </cell>
          <cell r="T53">
            <v>51</v>
          </cell>
        </row>
        <row r="54">
          <cell r="A54" t="str">
            <v>Provence-Alpes-Côte d’Azur</v>
          </cell>
          <cell r="C54">
            <v>2060.6</v>
          </cell>
          <cell r="D54">
            <v>2077.3000000000002</v>
          </cell>
          <cell r="E54">
            <v>2102.3000000000002</v>
          </cell>
          <cell r="F54">
            <v>2129.1999999999998</v>
          </cell>
          <cell r="G54">
            <v>2160.1</v>
          </cell>
          <cell r="H54">
            <v>2166.8000000000002</v>
          </cell>
          <cell r="I54">
            <v>2234.6999999999998</v>
          </cell>
          <cell r="J54">
            <v>2249.8000000000002</v>
          </cell>
          <cell r="K54">
            <v>2272.6</v>
          </cell>
          <cell r="N54">
            <v>1.277340015743647</v>
          </cell>
          <cell r="O54">
            <v>30</v>
          </cell>
          <cell r="Q54">
            <v>6.1061987870931906</v>
          </cell>
          <cell r="R54">
            <v>6.5028002489110142</v>
          </cell>
          <cell r="S54">
            <v>80</v>
          </cell>
          <cell r="T54">
            <v>79</v>
          </cell>
        </row>
        <row r="55">
          <cell r="A55" t="str">
            <v>Corse</v>
          </cell>
          <cell r="C55">
            <v>125.2</v>
          </cell>
          <cell r="D55">
            <v>126.2</v>
          </cell>
          <cell r="E55">
            <v>127.9</v>
          </cell>
          <cell r="F55">
            <v>130.6</v>
          </cell>
          <cell r="G55">
            <v>134.80000000000001</v>
          </cell>
          <cell r="H55">
            <v>136.80000000000001</v>
          </cell>
          <cell r="I55">
            <v>140</v>
          </cell>
          <cell r="J55">
            <v>139.30000000000001</v>
          </cell>
          <cell r="K55">
            <v>140.6</v>
          </cell>
          <cell r="N55">
            <v>1.0587348730405353</v>
          </cell>
          <cell r="O55">
            <v>46</v>
          </cell>
          <cell r="Q55">
            <v>3.857566765578635</v>
          </cell>
          <cell r="R55">
            <v>4.2354630294328786</v>
          </cell>
          <cell r="S55">
            <v>90</v>
          </cell>
          <cell r="T55">
            <v>88</v>
          </cell>
        </row>
        <row r="56">
          <cell r="A56" t="str">
            <v>RUP FR — Régions Ultrapériphériques Françaises</v>
          </cell>
          <cell r="C56">
            <v>657</v>
          </cell>
          <cell r="D56">
            <v>658</v>
          </cell>
          <cell r="E56">
            <v>662.7</v>
          </cell>
          <cell r="F56">
            <v>653.29999999999995</v>
          </cell>
          <cell r="G56">
            <v>642.4</v>
          </cell>
          <cell r="H56">
            <v>653.4</v>
          </cell>
          <cell r="I56">
            <v>738.8</v>
          </cell>
          <cell r="J56">
            <v>822.9</v>
          </cell>
          <cell r="K56">
            <v>832.1</v>
          </cell>
          <cell r="N56">
            <v>6.6823312493967819</v>
          </cell>
          <cell r="O56">
            <v>1</v>
          </cell>
          <cell r="Q56">
            <v>4.4831880448318806</v>
          </cell>
          <cell r="R56">
            <v>3.9859035119698625</v>
          </cell>
          <cell r="S56">
            <v>88</v>
          </cell>
          <cell r="T56">
            <v>89</v>
          </cell>
        </row>
        <row r="57">
          <cell r="A57" t="str">
            <v>Hrvatska</v>
          </cell>
          <cell r="C57">
            <v>1561.74</v>
          </cell>
          <cell r="D57">
            <v>1565.52</v>
          </cell>
          <cell r="E57">
            <v>1603.87</v>
          </cell>
          <cell r="F57">
            <v>1645.35</v>
          </cell>
          <cell r="G57">
            <v>1627.22</v>
          </cell>
          <cell r="H57">
            <v>1611.03</v>
          </cell>
          <cell r="I57">
            <v>1630.56</v>
          </cell>
          <cell r="J57">
            <v>1665.86</v>
          </cell>
          <cell r="K57">
            <v>1703.04</v>
          </cell>
          <cell r="N57">
            <v>1.1450524086022966</v>
          </cell>
          <cell r="O57">
            <v>40</v>
          </cell>
          <cell r="Q57">
            <v>17.744373840046215</v>
          </cell>
          <cell r="R57">
            <v>17.273360306388295</v>
          </cell>
          <cell r="S57">
            <v>25</v>
          </cell>
          <cell r="T57">
            <v>26</v>
          </cell>
        </row>
        <row r="58">
          <cell r="A58" t="str">
            <v>Nord-Ovest</v>
          </cell>
          <cell r="C58">
            <v>7202.6</v>
          </cell>
          <cell r="D58">
            <v>7290.2</v>
          </cell>
          <cell r="E58">
            <v>7382.9</v>
          </cell>
          <cell r="F58">
            <v>7494.1</v>
          </cell>
          <cell r="G58">
            <v>7524.2</v>
          </cell>
          <cell r="H58">
            <v>7369.6</v>
          </cell>
          <cell r="I58">
            <v>7388.1</v>
          </cell>
          <cell r="J58">
            <v>7515.8</v>
          </cell>
          <cell r="K58">
            <v>7627</v>
          </cell>
          <cell r="N58">
            <v>0.33982837407067734</v>
          </cell>
          <cell r="O58">
            <v>73</v>
          </cell>
          <cell r="Q58">
            <v>18.392653039525801</v>
          </cell>
          <cell r="R58">
            <v>17.918252215333034</v>
          </cell>
          <cell r="S58">
            <v>23</v>
          </cell>
          <cell r="T58">
            <v>22</v>
          </cell>
        </row>
        <row r="59">
          <cell r="A59" t="str">
            <v>Sud</v>
          </cell>
          <cell r="C59">
            <v>4623.2</v>
          </cell>
          <cell r="D59">
            <v>4687.3</v>
          </cell>
          <cell r="E59">
            <v>4722.6000000000004</v>
          </cell>
          <cell r="F59">
            <v>4705.2</v>
          </cell>
          <cell r="G59">
            <v>4725.6000000000004</v>
          </cell>
          <cell r="H59">
            <v>4653.2</v>
          </cell>
          <cell r="I59">
            <v>4678.8</v>
          </cell>
          <cell r="J59">
            <v>4789.7</v>
          </cell>
          <cell r="K59">
            <v>4893.1000000000004</v>
          </cell>
          <cell r="N59">
            <v>0.87459019711999986</v>
          </cell>
          <cell r="O59">
            <v>52</v>
          </cell>
          <cell r="Q59">
            <v>11.350939563230064</v>
          </cell>
          <cell r="R59">
            <v>10.944318015742114</v>
          </cell>
          <cell r="S59">
            <v>56</v>
          </cell>
          <cell r="T59">
            <v>58</v>
          </cell>
        </row>
        <row r="60">
          <cell r="A60" t="str">
            <v>Isole</v>
          </cell>
          <cell r="C60">
            <v>2116.6999999999998</v>
          </cell>
          <cell r="D60">
            <v>2136.3000000000002</v>
          </cell>
          <cell r="E60">
            <v>2138</v>
          </cell>
          <cell r="F60">
            <v>2122.1</v>
          </cell>
          <cell r="G60">
            <v>2132</v>
          </cell>
          <cell r="H60">
            <v>2101.1999999999998</v>
          </cell>
          <cell r="I60">
            <v>2119.5</v>
          </cell>
          <cell r="J60">
            <v>2172.3000000000002</v>
          </cell>
          <cell r="K60">
            <v>2253.1</v>
          </cell>
          <cell r="N60">
            <v>1.390745612635186</v>
          </cell>
          <cell r="O60">
            <v>24</v>
          </cell>
          <cell r="Q60">
            <v>6.4446529080675425</v>
          </cell>
          <cell r="R60">
            <v>6.3343000506375731</v>
          </cell>
          <cell r="S60">
            <v>79</v>
          </cell>
          <cell r="T60">
            <v>81</v>
          </cell>
        </row>
        <row r="61">
          <cell r="A61" t="str">
            <v>Nord-Est</v>
          </cell>
          <cell r="C61">
            <v>5323.4</v>
          </cell>
          <cell r="D61">
            <v>5383.2</v>
          </cell>
          <cell r="E61">
            <v>5481.8</v>
          </cell>
          <cell r="F61">
            <v>5579.8</v>
          </cell>
          <cell r="G61">
            <v>5627.7</v>
          </cell>
          <cell r="H61">
            <v>5466.9</v>
          </cell>
          <cell r="I61">
            <v>5509.5</v>
          </cell>
          <cell r="J61">
            <v>5617.9</v>
          </cell>
          <cell r="K61">
            <v>5730.2</v>
          </cell>
          <cell r="N61">
            <v>0.45225965099643872</v>
          </cell>
          <cell r="O61">
            <v>70</v>
          </cell>
          <cell r="Q61">
            <v>21.362190592959827</v>
          </cell>
          <cell r="R61">
            <v>21.128891578703787</v>
          </cell>
          <cell r="S61">
            <v>11</v>
          </cell>
          <cell r="T61">
            <v>10</v>
          </cell>
        </row>
        <row r="62">
          <cell r="A62" t="str">
            <v>Centro (IT)</v>
          </cell>
          <cell r="C62">
            <v>5244.2</v>
          </cell>
          <cell r="D62">
            <v>5345.5</v>
          </cell>
          <cell r="E62">
            <v>5406.9</v>
          </cell>
          <cell r="F62">
            <v>5463.3</v>
          </cell>
          <cell r="G62">
            <v>5487.7</v>
          </cell>
          <cell r="H62">
            <v>5358.1</v>
          </cell>
          <cell r="I62">
            <v>5366.3</v>
          </cell>
          <cell r="J62">
            <v>5451.6</v>
          </cell>
          <cell r="K62">
            <v>5519.6</v>
          </cell>
          <cell r="N62">
            <v>0.14500927914728834</v>
          </cell>
          <cell r="O62">
            <v>79</v>
          </cell>
          <cell r="Q62">
            <v>12.695664850483809</v>
          </cell>
          <cell r="R62">
            <v>12.385354758236113</v>
          </cell>
          <cell r="S62">
            <v>45</v>
          </cell>
          <cell r="T62">
            <v>46</v>
          </cell>
        </row>
        <row r="63">
          <cell r="A63" t="str">
            <v>Kýpros</v>
          </cell>
          <cell r="C63">
            <v>369.12</v>
          </cell>
          <cell r="D63">
            <v>386.31</v>
          </cell>
          <cell r="E63">
            <v>407.14</v>
          </cell>
          <cell r="F63">
            <v>431.45</v>
          </cell>
          <cell r="G63">
            <v>452.13</v>
          </cell>
          <cell r="H63">
            <v>450.45</v>
          </cell>
          <cell r="I63">
            <v>463.73</v>
          </cell>
          <cell r="J63">
            <v>482.51</v>
          </cell>
          <cell r="K63">
            <v>489.42</v>
          </cell>
          <cell r="N63">
            <v>2.0010393408265372</v>
          </cell>
          <cell r="O63">
            <v>8</v>
          </cell>
          <cell r="Q63">
            <v>7.4491849689248673</v>
          </cell>
          <cell r="R63">
            <v>7.3055480715425585</v>
          </cell>
          <cell r="S63">
            <v>76</v>
          </cell>
          <cell r="T63">
            <v>77</v>
          </cell>
        </row>
        <row r="64">
          <cell r="A64" t="str">
            <v>Latvija</v>
          </cell>
          <cell r="C64">
            <v>889</v>
          </cell>
          <cell r="D64">
            <v>886.3</v>
          </cell>
          <cell r="E64">
            <v>885.99</v>
          </cell>
          <cell r="F64">
            <v>903.88</v>
          </cell>
          <cell r="G64">
            <v>922.19</v>
          </cell>
          <cell r="H64">
            <v>915.93</v>
          </cell>
          <cell r="I64">
            <v>904.31</v>
          </cell>
          <cell r="J64">
            <v>906.07</v>
          </cell>
          <cell r="K64">
            <v>907.42</v>
          </cell>
          <cell r="N64">
            <v>-0.40283314409531101</v>
          </cell>
          <cell r="O64">
            <v>87</v>
          </cell>
          <cell r="Q64">
            <v>12.510437111658119</v>
          </cell>
          <cell r="R64">
            <v>12.808061187325482</v>
          </cell>
          <cell r="S64">
            <v>48</v>
          </cell>
          <cell r="T64">
            <v>42</v>
          </cell>
        </row>
        <row r="65">
          <cell r="A65" t="str">
            <v>Lietuva</v>
          </cell>
          <cell r="C65">
            <v>1343.87</v>
          </cell>
          <cell r="D65">
            <v>1374.29</v>
          </cell>
          <cell r="E65">
            <v>1364.44</v>
          </cell>
          <cell r="F65">
            <v>1383.18</v>
          </cell>
          <cell r="G65">
            <v>1390.43</v>
          </cell>
          <cell r="H65">
            <v>1368.88</v>
          </cell>
          <cell r="I65">
            <v>1386.61</v>
          </cell>
          <cell r="J65">
            <v>1454.98</v>
          </cell>
          <cell r="K65">
            <v>1475.8</v>
          </cell>
          <cell r="N65">
            <v>1.5008301172409517</v>
          </cell>
          <cell r="O65">
            <v>17</v>
          </cell>
          <cell r="Q65">
            <v>15.872787554929049</v>
          </cell>
          <cell r="R65">
            <v>15.693686511154791</v>
          </cell>
          <cell r="S65">
            <v>33</v>
          </cell>
          <cell r="T65">
            <v>29</v>
          </cell>
        </row>
        <row r="66">
          <cell r="A66" t="str">
            <v>Luxembourg</v>
          </cell>
          <cell r="C66">
            <v>405.24</v>
          </cell>
          <cell r="D66">
            <v>417.52</v>
          </cell>
          <cell r="E66">
            <v>432.19</v>
          </cell>
          <cell r="F66">
            <v>447.72</v>
          </cell>
          <cell r="G66">
            <v>463.33</v>
          </cell>
          <cell r="H66">
            <v>471.59</v>
          </cell>
          <cell r="I66">
            <v>485.13</v>
          </cell>
          <cell r="J66">
            <v>501.44</v>
          </cell>
          <cell r="K66">
            <v>512.58000000000004</v>
          </cell>
          <cell r="N66">
            <v>2.5575904956732529</v>
          </cell>
          <cell r="O66">
            <v>4</v>
          </cell>
          <cell r="Q66">
            <v>7.2842250663673838</v>
          </cell>
          <cell r="R66">
            <v>6.6388800255264835</v>
          </cell>
          <cell r="S66">
            <v>78</v>
          </cell>
          <cell r="T66">
            <v>78</v>
          </cell>
        </row>
        <row r="67">
          <cell r="A67" t="str">
            <v>Közép-Magyarország</v>
          </cell>
          <cell r="C67">
            <v>1889.41</v>
          </cell>
          <cell r="D67">
            <v>1949.53</v>
          </cell>
          <cell r="E67">
            <v>1998.88</v>
          </cell>
          <cell r="F67">
            <v>2025.91</v>
          </cell>
          <cell r="G67">
            <v>2082.1999999999998</v>
          </cell>
          <cell r="H67">
            <v>2085.33</v>
          </cell>
          <cell r="I67">
            <v>2098.14</v>
          </cell>
          <cell r="J67">
            <v>2149.12</v>
          </cell>
          <cell r="K67">
            <v>2182.14</v>
          </cell>
          <cell r="N67">
            <v>1.1789206203304445</v>
          </cell>
          <cell r="O67">
            <v>39</v>
          </cell>
          <cell r="Q67">
            <v>10.625300163288831</v>
          </cell>
          <cell r="R67">
            <v>10.306078767123289</v>
          </cell>
          <cell r="S67">
            <v>62</v>
          </cell>
          <cell r="T67">
            <v>61</v>
          </cell>
        </row>
        <row r="68">
          <cell r="A68" t="str">
            <v>Dunántúl</v>
          </cell>
          <cell r="C68">
            <v>1161.01</v>
          </cell>
          <cell r="D68">
            <v>1202.6099999999999</v>
          </cell>
          <cell r="E68">
            <v>1213.3399999999999</v>
          </cell>
          <cell r="F68">
            <v>1243.18</v>
          </cell>
          <cell r="G68">
            <v>1245.96</v>
          </cell>
          <cell r="H68">
            <v>1208.3800000000001</v>
          </cell>
          <cell r="I68">
            <v>1252.8499999999999</v>
          </cell>
          <cell r="J68">
            <v>1270.7</v>
          </cell>
          <cell r="K68">
            <v>1234.83</v>
          </cell>
          <cell r="N68">
            <v>-0.22407378749034024</v>
          </cell>
          <cell r="O68">
            <v>84</v>
          </cell>
          <cell r="Q68">
            <v>28.079553115669846</v>
          </cell>
          <cell r="R68">
            <v>26.553867946800974</v>
          </cell>
          <cell r="S68">
            <v>1</v>
          </cell>
          <cell r="T68">
            <v>1</v>
          </cell>
        </row>
        <row r="69">
          <cell r="A69" t="str">
            <v>Alföld és Észak</v>
          </cell>
          <cell r="C69">
            <v>1248.74</v>
          </cell>
          <cell r="D69">
            <v>1289.45</v>
          </cell>
          <cell r="E69">
            <v>1307.31</v>
          </cell>
          <cell r="F69">
            <v>1336.84</v>
          </cell>
          <cell r="G69">
            <v>1323.52</v>
          </cell>
          <cell r="H69">
            <v>1322.09</v>
          </cell>
          <cell r="I69">
            <v>1330.19</v>
          </cell>
          <cell r="J69">
            <v>1336.02</v>
          </cell>
          <cell r="K69">
            <v>1348.32</v>
          </cell>
          <cell r="N69">
            <v>0.46519164798139911</v>
          </cell>
          <cell r="O69">
            <v>69</v>
          </cell>
          <cell r="Q69">
            <v>23.536478481624759</v>
          </cell>
          <cell r="R69">
            <v>23.799793416266226</v>
          </cell>
          <cell r="S69">
            <v>7</v>
          </cell>
          <cell r="T69">
            <v>4</v>
          </cell>
        </row>
        <row r="70">
          <cell r="A70" t="str">
            <v>Malta</v>
          </cell>
          <cell r="C70">
            <v>206.68</v>
          </cell>
          <cell r="D70">
            <v>218.62</v>
          </cell>
          <cell r="E70">
            <v>229.09</v>
          </cell>
          <cell r="F70">
            <v>244.83</v>
          </cell>
          <cell r="G70">
            <v>259.8</v>
          </cell>
          <cell r="H70">
            <v>267.54000000000002</v>
          </cell>
          <cell r="I70">
            <v>274.86</v>
          </cell>
          <cell r="J70">
            <v>288.43</v>
          </cell>
          <cell r="K70">
            <v>307.01</v>
          </cell>
          <cell r="N70">
            <v>4.2625503012349242</v>
          </cell>
          <cell r="O70">
            <v>2</v>
          </cell>
          <cell r="Q70">
            <v>8.9453425712086219</v>
          </cell>
          <cell r="R70">
            <v>8.099018826058316</v>
          </cell>
          <cell r="S70">
            <v>68</v>
          </cell>
          <cell r="T70">
            <v>70</v>
          </cell>
        </row>
        <row r="71">
          <cell r="A71" t="str">
            <v>Noord-Nederland</v>
          </cell>
          <cell r="C71">
            <v>790</v>
          </cell>
          <cell r="D71">
            <v>800.8</v>
          </cell>
          <cell r="E71">
            <v>817.9</v>
          </cell>
          <cell r="F71">
            <v>831.8</v>
          </cell>
          <cell r="G71">
            <v>849.5</v>
          </cell>
          <cell r="H71">
            <v>848.7</v>
          </cell>
          <cell r="I71">
            <v>866.4</v>
          </cell>
          <cell r="J71">
            <v>898.5</v>
          </cell>
          <cell r="K71">
            <v>908.86510554065171</v>
          </cell>
          <cell r="L71">
            <v>1.0115360106184215</v>
          </cell>
          <cell r="N71">
            <v>1.7030580389300241</v>
          </cell>
          <cell r="O71">
            <v>10</v>
          </cell>
          <cell r="Q71">
            <v>8.1812831077104171</v>
          </cell>
          <cell r="R71">
            <v>7.890929326655538</v>
          </cell>
          <cell r="S71">
            <v>71</v>
          </cell>
          <cell r="T71">
            <v>72</v>
          </cell>
        </row>
        <row r="72">
          <cell r="A72" t="str">
            <v>Oost-Nederland</v>
          </cell>
          <cell r="C72">
            <v>1751.8</v>
          </cell>
          <cell r="D72">
            <v>1779.2</v>
          </cell>
          <cell r="E72">
            <v>1824.5</v>
          </cell>
          <cell r="F72">
            <v>1876.9</v>
          </cell>
          <cell r="G72">
            <v>1919.5</v>
          </cell>
          <cell r="H72">
            <v>1909.8</v>
          </cell>
          <cell r="I72">
            <v>1953</v>
          </cell>
          <cell r="J72">
            <v>2025.7</v>
          </cell>
          <cell r="K72">
            <v>2049.0684967097363</v>
          </cell>
          <cell r="L72">
            <v>1.0115360106184215</v>
          </cell>
          <cell r="N72">
            <v>1.6464206166009916</v>
          </cell>
          <cell r="O72">
            <v>11</v>
          </cell>
          <cell r="Q72">
            <v>9.1065381609794223</v>
          </cell>
          <cell r="R72">
            <v>9.0783432887396938</v>
          </cell>
          <cell r="S72">
            <v>67</v>
          </cell>
          <cell r="T72">
            <v>67</v>
          </cell>
        </row>
        <row r="73">
          <cell r="A73" t="str">
            <v>West-Nederland</v>
          </cell>
          <cell r="C73">
            <v>4343.8</v>
          </cell>
          <cell r="D73">
            <v>4412.3</v>
          </cell>
          <cell r="E73">
            <v>4507.5</v>
          </cell>
          <cell r="F73">
            <v>4641.3999999999996</v>
          </cell>
          <cell r="G73">
            <v>4748</v>
          </cell>
          <cell r="H73">
            <v>4733.8999999999996</v>
          </cell>
          <cell r="I73">
            <v>4801.1000000000004</v>
          </cell>
          <cell r="J73">
            <v>4996.3</v>
          </cell>
          <cell r="K73">
            <v>5053.9373698528198</v>
          </cell>
          <cell r="L73">
            <v>1.0115360106184215</v>
          </cell>
          <cell r="N73">
            <v>1.573352375579006</v>
          </cell>
          <cell r="O73">
            <v>14</v>
          </cell>
          <cell r="Q73">
            <v>5.3538331929233358</v>
          </cell>
          <cell r="R73">
            <v>5.1037767948281729</v>
          </cell>
          <cell r="S73">
            <v>85</v>
          </cell>
          <cell r="T73">
            <v>84</v>
          </cell>
        </row>
        <row r="74">
          <cell r="A74" t="str">
            <v>Zuid-Nederland</v>
          </cell>
          <cell r="C74">
            <v>1887</v>
          </cell>
          <cell r="D74">
            <v>1913.4</v>
          </cell>
          <cell r="E74">
            <v>1963.1</v>
          </cell>
          <cell r="F74">
            <v>2008.7</v>
          </cell>
          <cell r="G74">
            <v>2053.4</v>
          </cell>
          <cell r="H74">
            <v>2029.9</v>
          </cell>
          <cell r="I74">
            <v>2068.1</v>
          </cell>
          <cell r="J74">
            <v>2146.6</v>
          </cell>
          <cell r="K74">
            <v>2171.3632003935036</v>
          </cell>
          <cell r="L74">
            <v>1.0115360106184215</v>
          </cell>
          <cell r="N74">
            <v>1.4062514191194708</v>
          </cell>
          <cell r="O74">
            <v>21</v>
          </cell>
          <cell r="Q74">
            <v>10.942826531606116</v>
          </cell>
          <cell r="R74">
            <v>10.933569365508246</v>
          </cell>
          <cell r="S74">
            <v>61</v>
          </cell>
          <cell r="T74">
            <v>59</v>
          </cell>
        </row>
        <row r="75">
          <cell r="A75" t="str">
            <v>Ostösterreich</v>
          </cell>
          <cell r="C75">
            <v>1809.2</v>
          </cell>
          <cell r="D75">
            <v>1834.9</v>
          </cell>
          <cell r="E75">
            <v>1866.7</v>
          </cell>
          <cell r="F75">
            <v>1900.5</v>
          </cell>
          <cell r="G75">
            <v>1927.3</v>
          </cell>
          <cell r="H75">
            <v>1901.6</v>
          </cell>
          <cell r="I75">
            <v>1946.9</v>
          </cell>
          <cell r="J75">
            <v>1995.6</v>
          </cell>
          <cell r="K75">
            <v>2020.1</v>
          </cell>
          <cell r="N75">
            <v>1.182612094386343</v>
          </cell>
          <cell r="O75">
            <v>38</v>
          </cell>
          <cell r="Q75">
            <v>9.7493903388159602</v>
          </cell>
          <cell r="R75">
            <v>9.5409901783924642</v>
          </cell>
          <cell r="S75">
            <v>64</v>
          </cell>
          <cell r="T75">
            <v>65</v>
          </cell>
        </row>
        <row r="76">
          <cell r="A76" t="str">
            <v>Südösterreich</v>
          </cell>
          <cell r="C76">
            <v>858.9</v>
          </cell>
          <cell r="D76">
            <v>868.2</v>
          </cell>
          <cell r="E76">
            <v>882.9</v>
          </cell>
          <cell r="F76">
            <v>898</v>
          </cell>
          <cell r="G76">
            <v>906.2</v>
          </cell>
          <cell r="H76">
            <v>890.2</v>
          </cell>
          <cell r="I76">
            <v>912.1</v>
          </cell>
          <cell r="J76">
            <v>929.8</v>
          </cell>
          <cell r="K76">
            <v>931</v>
          </cell>
          <cell r="N76">
            <v>0.67726425771546417</v>
          </cell>
          <cell r="O76">
            <v>60</v>
          </cell>
          <cell r="Q76">
            <v>17.523725446921208</v>
          </cell>
          <cell r="R76">
            <v>17.476876747687676</v>
          </cell>
          <cell r="S76">
            <v>27</v>
          </cell>
          <cell r="T76">
            <v>24</v>
          </cell>
        </row>
        <row r="77">
          <cell r="A77" t="str">
            <v>Westösterreich</v>
          </cell>
          <cell r="C77">
            <v>1622.4</v>
          </cell>
          <cell r="D77">
            <v>1643.4</v>
          </cell>
          <cell r="E77">
            <v>1669</v>
          </cell>
          <cell r="F77">
            <v>1698.5</v>
          </cell>
          <cell r="G77">
            <v>1714.7</v>
          </cell>
          <cell r="H77">
            <v>1682</v>
          </cell>
          <cell r="I77">
            <v>1705.2</v>
          </cell>
          <cell r="J77">
            <v>1756.9</v>
          </cell>
          <cell r="K77">
            <v>1770.4</v>
          </cell>
          <cell r="N77">
            <v>0.80238629071973833</v>
          </cell>
          <cell r="O77">
            <v>55</v>
          </cell>
          <cell r="Q77">
            <v>19.257012888551934</v>
          </cell>
          <cell r="R77">
            <v>19.187204735613868</v>
          </cell>
          <cell r="S77">
            <v>19</v>
          </cell>
          <cell r="T77">
            <v>18</v>
          </cell>
        </row>
        <row r="78">
          <cell r="A78" t="str">
            <v>Makroregion południowy</v>
          </cell>
          <cell r="C78">
            <v>3205.8</v>
          </cell>
          <cell r="D78">
            <v>3257.1</v>
          </cell>
          <cell r="E78">
            <v>3285.8</v>
          </cell>
          <cell r="F78">
            <v>3290.4</v>
          </cell>
          <cell r="G78">
            <v>3381.2</v>
          </cell>
          <cell r="H78">
            <v>3383.1</v>
          </cell>
          <cell r="I78">
            <v>3520.1</v>
          </cell>
          <cell r="J78">
            <v>3541.6</v>
          </cell>
          <cell r="K78">
            <v>3565.1</v>
          </cell>
          <cell r="N78">
            <v>1.3328398637739696</v>
          </cell>
          <cell r="O78">
            <v>27</v>
          </cell>
          <cell r="Q78">
            <v>20.250207027090976</v>
          </cell>
          <cell r="R78">
            <v>19.683194036593633</v>
          </cell>
          <cell r="S78">
            <v>16</v>
          </cell>
          <cell r="T78">
            <v>14</v>
          </cell>
        </row>
        <row r="79">
          <cell r="A79" t="str">
            <v>Makroregion północno-zachodni</v>
          </cell>
          <cell r="C79">
            <v>2563.8000000000002</v>
          </cell>
          <cell r="D79">
            <v>2616.5</v>
          </cell>
          <cell r="E79">
            <v>2680</v>
          </cell>
          <cell r="F79">
            <v>2703.4</v>
          </cell>
          <cell r="G79">
            <v>2739.3</v>
          </cell>
          <cell r="H79">
            <v>2752.1</v>
          </cell>
          <cell r="I79">
            <v>2843.4</v>
          </cell>
          <cell r="J79">
            <v>2869.8</v>
          </cell>
          <cell r="K79">
            <v>2864</v>
          </cell>
          <cell r="N79">
            <v>1.1191368976727318</v>
          </cell>
          <cell r="O79">
            <v>41</v>
          </cell>
          <cell r="Q79">
            <v>24.19231190450115</v>
          </cell>
          <cell r="R79">
            <v>23.325667293888074</v>
          </cell>
          <cell r="S79">
            <v>6</v>
          </cell>
          <cell r="T79">
            <v>6</v>
          </cell>
        </row>
        <row r="80">
          <cell r="A80" t="str">
            <v>Makroregion południowo-zachodni</v>
          </cell>
          <cell r="C80">
            <v>1567.3</v>
          </cell>
          <cell r="D80">
            <v>1611.4</v>
          </cell>
          <cell r="E80">
            <v>1605.5</v>
          </cell>
          <cell r="F80">
            <v>1613.7</v>
          </cell>
          <cell r="G80">
            <v>1729.6</v>
          </cell>
          <cell r="H80">
            <v>1725.5</v>
          </cell>
          <cell r="I80">
            <v>1757.1</v>
          </cell>
          <cell r="J80">
            <v>1761</v>
          </cell>
          <cell r="K80">
            <v>1780.7</v>
          </cell>
          <cell r="N80">
            <v>0.73056513859590666</v>
          </cell>
          <cell r="O80">
            <v>58</v>
          </cell>
          <cell r="Q80">
            <v>22.779833487511564</v>
          </cell>
          <cell r="R80">
            <v>21.453719477569564</v>
          </cell>
          <cell r="S80">
            <v>8</v>
          </cell>
          <cell r="T80">
            <v>8</v>
          </cell>
        </row>
        <row r="81">
          <cell r="A81" t="str">
            <v>Makroregion północny</v>
          </cell>
          <cell r="C81">
            <v>2345.5</v>
          </cell>
          <cell r="D81">
            <v>2354.8000000000002</v>
          </cell>
          <cell r="E81">
            <v>2405.1999999999998</v>
          </cell>
          <cell r="F81">
            <v>2416.8000000000002</v>
          </cell>
          <cell r="G81">
            <v>2504.8000000000002</v>
          </cell>
          <cell r="H81">
            <v>2499.4</v>
          </cell>
          <cell r="I81">
            <v>2559</v>
          </cell>
          <cell r="J81">
            <v>2597.1</v>
          </cell>
          <cell r="K81">
            <v>2582</v>
          </cell>
          <cell r="N81">
            <v>0.76177186529466212</v>
          </cell>
          <cell r="O81">
            <v>56</v>
          </cell>
          <cell r="Q81">
            <v>20.768125199616737</v>
          </cell>
          <cell r="R81">
            <v>19.564129221054255</v>
          </cell>
          <cell r="S81">
            <v>14</v>
          </cell>
          <cell r="T81">
            <v>15</v>
          </cell>
        </row>
        <row r="82">
          <cell r="A82" t="str">
            <v>Makroregion centralny</v>
          </cell>
          <cell r="C82">
            <v>1614.5</v>
          </cell>
          <cell r="D82">
            <v>1617.7</v>
          </cell>
          <cell r="E82">
            <v>1641.2</v>
          </cell>
          <cell r="F82">
            <v>1638.8</v>
          </cell>
          <cell r="G82">
            <v>1575.6</v>
          </cell>
          <cell r="H82">
            <v>1602.5</v>
          </cell>
          <cell r="I82">
            <v>1622.1</v>
          </cell>
          <cell r="J82">
            <v>1657</v>
          </cell>
          <cell r="K82">
            <v>1617</v>
          </cell>
          <cell r="N82">
            <v>0.65051744523263721</v>
          </cell>
          <cell r="O82">
            <v>63</v>
          </cell>
          <cell r="Q82">
            <v>22.105864432597109</v>
          </cell>
          <cell r="R82">
            <v>20.814725407362701</v>
          </cell>
          <cell r="S82">
            <v>9</v>
          </cell>
          <cell r="T82">
            <v>11</v>
          </cell>
        </row>
        <row r="83">
          <cell r="A83" t="str">
            <v>Makroregion wschodni</v>
          </cell>
          <cell r="C83">
            <v>2148.8000000000002</v>
          </cell>
          <cell r="D83">
            <v>2170.6</v>
          </cell>
          <cell r="E83">
            <v>2186.8000000000002</v>
          </cell>
          <cell r="F83">
            <v>2188.3000000000002</v>
          </cell>
          <cell r="G83">
            <v>2156.9</v>
          </cell>
          <cell r="H83">
            <v>2155.6999999999998</v>
          </cell>
          <cell r="I83">
            <v>2232.9</v>
          </cell>
          <cell r="J83">
            <v>2246.1</v>
          </cell>
          <cell r="K83">
            <v>2250.3000000000002</v>
          </cell>
          <cell r="N83">
            <v>1.0654240234400731</v>
          </cell>
          <cell r="O83">
            <v>44</v>
          </cell>
          <cell r="Q83">
            <v>19.694932542074273</v>
          </cell>
          <cell r="R83">
            <v>17.327812653043054</v>
          </cell>
          <cell r="S83">
            <v>17</v>
          </cell>
          <cell r="T83">
            <v>25</v>
          </cell>
        </row>
        <row r="84">
          <cell r="A84" t="str">
            <v>Makroregion województwo mazowieckie</v>
          </cell>
          <cell r="C84">
            <v>2524.3000000000002</v>
          </cell>
          <cell r="D84">
            <v>2471.6</v>
          </cell>
          <cell r="E84">
            <v>2510.5</v>
          </cell>
          <cell r="F84">
            <v>2552.3000000000002</v>
          </cell>
          <cell r="G84">
            <v>2711.5</v>
          </cell>
          <cell r="H84">
            <v>2713.6</v>
          </cell>
          <cell r="I84">
            <v>2782.9</v>
          </cell>
          <cell r="J84">
            <v>2839.4</v>
          </cell>
          <cell r="K84">
            <v>2869.8</v>
          </cell>
          <cell r="N84">
            <v>1.4286174179536175</v>
          </cell>
          <cell r="O84">
            <v>19</v>
          </cell>
          <cell r="Q84">
            <v>15.342061589526093</v>
          </cell>
          <cell r="R84">
            <v>13.587377614989082</v>
          </cell>
          <cell r="S84">
            <v>34</v>
          </cell>
          <cell r="T84">
            <v>35</v>
          </cell>
        </row>
        <row r="85">
          <cell r="A85" t="str">
            <v>Continente</v>
          </cell>
          <cell r="C85">
            <v>4344.68</v>
          </cell>
          <cell r="D85">
            <v>4416.92</v>
          </cell>
          <cell r="E85">
            <v>4563.82</v>
          </cell>
          <cell r="F85">
            <v>4673.51</v>
          </cell>
          <cell r="G85">
            <v>4711.88</v>
          </cell>
          <cell r="H85">
            <v>4627.04</v>
          </cell>
          <cell r="I85">
            <v>4710.99</v>
          </cell>
          <cell r="J85">
            <v>4890.3900000000003</v>
          </cell>
          <cell r="K85">
            <v>4941.76</v>
          </cell>
          <cell r="N85">
            <v>1.1979831157221383</v>
          </cell>
          <cell r="O85">
            <v>33</v>
          </cell>
          <cell r="Q85">
            <v>16.079569089195818</v>
          </cell>
          <cell r="R85">
            <v>14.826220403689682</v>
          </cell>
          <cell r="S85">
            <v>31</v>
          </cell>
          <cell r="T85">
            <v>33</v>
          </cell>
        </row>
        <row r="86">
          <cell r="A86" t="str">
            <v>Região Autónoma dos Açores</v>
          </cell>
          <cell r="C86">
            <v>112.62</v>
          </cell>
          <cell r="D86">
            <v>112.71</v>
          </cell>
          <cell r="E86">
            <v>113.73</v>
          </cell>
          <cell r="F86">
            <v>114.22</v>
          </cell>
          <cell r="G86">
            <v>114.88</v>
          </cell>
          <cell r="H86">
            <v>114.89</v>
          </cell>
          <cell r="I86">
            <v>117.88</v>
          </cell>
          <cell r="J86">
            <v>119.37</v>
          </cell>
          <cell r="K86">
            <v>119.32</v>
          </cell>
          <cell r="N86">
            <v>0.95252931535108587</v>
          </cell>
          <cell r="O86">
            <v>50</v>
          </cell>
          <cell r="Q86">
            <v>5.8582869080779947</v>
          </cell>
          <cell r="R86">
            <v>5.7552148781100776</v>
          </cell>
          <cell r="S86">
            <v>82</v>
          </cell>
          <cell r="T86">
            <v>82</v>
          </cell>
        </row>
        <row r="87">
          <cell r="A87" t="str">
            <v>Região Autónoma da Madeira</v>
          </cell>
          <cell r="C87">
            <v>115.99</v>
          </cell>
          <cell r="D87">
            <v>117.56</v>
          </cell>
          <cell r="E87">
            <v>122.31</v>
          </cell>
          <cell r="F87">
            <v>123.54</v>
          </cell>
          <cell r="G87">
            <v>123.15</v>
          </cell>
          <cell r="H87">
            <v>120.2</v>
          </cell>
          <cell r="I87">
            <v>122.46</v>
          </cell>
          <cell r="J87">
            <v>126.56</v>
          </cell>
          <cell r="K87">
            <v>129.12</v>
          </cell>
          <cell r="N87">
            <v>1.1905077964935629</v>
          </cell>
          <cell r="O87">
            <v>35</v>
          </cell>
          <cell r="Q87">
            <v>4.6285018270401945</v>
          </cell>
          <cell r="R87">
            <v>3.6820480404551201</v>
          </cell>
          <cell r="S87">
            <v>87</v>
          </cell>
          <cell r="T87">
            <v>90</v>
          </cell>
        </row>
        <row r="88">
          <cell r="A88" t="str">
            <v>Macroregiunea Unu</v>
          </cell>
          <cell r="C88">
            <v>2046.44</v>
          </cell>
          <cell r="D88">
            <v>2059.7800000000002</v>
          </cell>
          <cell r="E88">
            <v>2108.33</v>
          </cell>
          <cell r="F88">
            <v>2068.54</v>
          </cell>
          <cell r="G88">
            <v>2073.9</v>
          </cell>
          <cell r="H88">
            <v>2040.87</v>
          </cell>
          <cell r="I88">
            <v>2143.88</v>
          </cell>
          <cell r="J88">
            <v>2162.96</v>
          </cell>
          <cell r="K88">
            <v>2130.15</v>
          </cell>
          <cell r="N88">
            <v>0.67128073507902286</v>
          </cell>
          <cell r="O88">
            <v>62</v>
          </cell>
          <cell r="Q88">
            <v>25.266888470996673</v>
          </cell>
          <cell r="R88">
            <v>24.438732107852204</v>
          </cell>
          <cell r="S88">
            <v>3</v>
          </cell>
          <cell r="T88">
            <v>3</v>
          </cell>
        </row>
        <row r="89">
          <cell r="A89" t="str">
            <v>Macroregiunea Doi</v>
          </cell>
          <cell r="C89">
            <v>2573.0500000000002</v>
          </cell>
          <cell r="D89">
            <v>2504.91</v>
          </cell>
          <cell r="E89">
            <v>2528.0700000000002</v>
          </cell>
          <cell r="F89">
            <v>2540.9299999999998</v>
          </cell>
          <cell r="G89">
            <v>2552.92</v>
          </cell>
          <cell r="H89">
            <v>2494.96</v>
          </cell>
          <cell r="I89">
            <v>2523.5100000000002</v>
          </cell>
          <cell r="J89">
            <v>2538.23</v>
          </cell>
          <cell r="K89">
            <v>2506.89</v>
          </cell>
          <cell r="N89">
            <v>-0.45383855168826415</v>
          </cell>
          <cell r="O89">
            <v>88</v>
          </cell>
          <cell r="Q89">
            <v>13.000407376651049</v>
          </cell>
          <cell r="R89">
            <v>12.72303928328008</v>
          </cell>
          <cell r="S89">
            <v>43</v>
          </cell>
          <cell r="T89">
            <v>43</v>
          </cell>
        </row>
        <row r="90">
          <cell r="A90" t="str">
            <v>Macroregiunea Trei</v>
          </cell>
          <cell r="C90">
            <v>2371.29</v>
          </cell>
          <cell r="D90">
            <v>2365.08</v>
          </cell>
          <cell r="E90">
            <v>2414.4899999999998</v>
          </cell>
          <cell r="F90">
            <v>2438.85</v>
          </cell>
          <cell r="G90">
            <v>2448.38</v>
          </cell>
          <cell r="H90">
            <v>2391.17</v>
          </cell>
          <cell r="I90">
            <v>2350.1</v>
          </cell>
          <cell r="J90">
            <v>2370.0300000000002</v>
          </cell>
          <cell r="K90">
            <v>2328.85</v>
          </cell>
          <cell r="N90">
            <v>-1.2435037405133755</v>
          </cell>
          <cell r="O90">
            <v>91</v>
          </cell>
          <cell r="Q90">
            <v>13.876114001911469</v>
          </cell>
          <cell r="R90">
            <v>13.398142639544647</v>
          </cell>
          <cell r="S90">
            <v>38</v>
          </cell>
          <cell r="T90">
            <v>38</v>
          </cell>
        </row>
        <row r="91">
          <cell r="A91" t="str">
            <v>Macroregiunea Patru</v>
          </cell>
          <cell r="C91">
            <v>1534.93</v>
          </cell>
          <cell r="D91">
            <v>1499.83</v>
          </cell>
          <cell r="E91">
            <v>1580.31</v>
          </cell>
          <cell r="F91">
            <v>1590.49</v>
          </cell>
          <cell r="G91">
            <v>1574.29</v>
          </cell>
          <cell r="H91">
            <v>1545.1</v>
          </cell>
          <cell r="I91">
            <v>1518.31</v>
          </cell>
          <cell r="J91">
            <v>1528.28</v>
          </cell>
          <cell r="K91">
            <v>1505.21</v>
          </cell>
          <cell r="N91">
            <v>-1.1155301403937585</v>
          </cell>
          <cell r="O91">
            <v>90</v>
          </cell>
          <cell r="Q91">
            <v>24.82198324323981</v>
          </cell>
          <cell r="R91">
            <v>21.836312717564844</v>
          </cell>
          <cell r="S91">
            <v>4</v>
          </cell>
          <cell r="T91">
            <v>7</v>
          </cell>
        </row>
        <row r="92">
          <cell r="A92" t="str">
            <v>Slovenija</v>
          </cell>
          <cell r="C92">
            <v>944.09</v>
          </cell>
          <cell r="D92">
            <v>961.59</v>
          </cell>
          <cell r="E92">
            <v>989.53</v>
          </cell>
          <cell r="F92">
            <v>1020.88</v>
          </cell>
          <cell r="G92">
            <v>1045.71</v>
          </cell>
          <cell r="H92">
            <v>1038.44</v>
          </cell>
          <cell r="I92">
            <v>1051.92</v>
          </cell>
          <cell r="J92">
            <v>1082.44</v>
          </cell>
          <cell r="K92">
            <v>1100.19</v>
          </cell>
          <cell r="N92">
            <v>1.2777648252353231</v>
          </cell>
          <cell r="O92">
            <v>29</v>
          </cell>
          <cell r="Q92">
            <v>21.045987893393008</v>
          </cell>
          <cell r="R92">
            <v>20.731865045637633</v>
          </cell>
          <cell r="S92">
            <v>13</v>
          </cell>
          <cell r="T92">
            <v>12</v>
          </cell>
        </row>
        <row r="93">
          <cell r="A93" t="str">
            <v>Slovensko</v>
          </cell>
          <cell r="C93">
            <v>2267.1</v>
          </cell>
          <cell r="D93">
            <v>2321.0500000000002</v>
          </cell>
          <cell r="E93">
            <v>2372.2600000000002</v>
          </cell>
          <cell r="F93">
            <v>2419.9</v>
          </cell>
          <cell r="G93">
            <v>2445.19</v>
          </cell>
          <cell r="H93">
            <v>2399.0700000000002</v>
          </cell>
          <cell r="I93">
            <v>2385.12</v>
          </cell>
          <cell r="J93">
            <v>2427.3000000000002</v>
          </cell>
          <cell r="K93">
            <v>2434.06</v>
          </cell>
          <cell r="N93">
            <v>-0.1139895943717022</v>
          </cell>
          <cell r="O93">
            <v>83</v>
          </cell>
          <cell r="Q93">
            <v>21.978251178844996</v>
          </cell>
          <cell r="R93">
            <v>21.296090306101426</v>
          </cell>
          <cell r="S93">
            <v>10</v>
          </cell>
          <cell r="T93">
            <v>9</v>
          </cell>
        </row>
        <row r="94">
          <cell r="A94" t="str">
            <v>Manner-Suomi</v>
          </cell>
          <cell r="C94">
            <v>2498.9699999999998</v>
          </cell>
          <cell r="D94">
            <v>2512.7600000000002</v>
          </cell>
          <cell r="E94">
            <v>2528.16</v>
          </cell>
          <cell r="F94">
            <v>2594.5100000000002</v>
          </cell>
          <cell r="G94">
            <v>2632.73</v>
          </cell>
          <cell r="H94">
            <v>2570.9699999999998</v>
          </cell>
          <cell r="I94">
            <v>2631.2</v>
          </cell>
          <cell r="J94">
            <v>2723.42</v>
          </cell>
          <cell r="K94">
            <v>2744.22</v>
          </cell>
          <cell r="N94">
            <v>1.0422830935569323</v>
          </cell>
          <cell r="O94">
            <v>48</v>
          </cell>
          <cell r="Q94">
            <v>13.003612220014965</v>
          </cell>
          <cell r="R94">
            <v>12.673403294387203</v>
          </cell>
          <cell r="S94">
            <v>42</v>
          </cell>
          <cell r="T94">
            <v>44</v>
          </cell>
        </row>
        <row r="95">
          <cell r="A95" t="str">
            <v>Åland</v>
          </cell>
          <cell r="C95">
            <v>17.95</v>
          </cell>
          <cell r="D95">
            <v>18.13</v>
          </cell>
          <cell r="E95">
            <v>18</v>
          </cell>
          <cell r="F95">
            <v>17.78</v>
          </cell>
          <cell r="G95">
            <v>17.96</v>
          </cell>
          <cell r="H95">
            <v>17.600000000000001</v>
          </cell>
          <cell r="I95">
            <v>17.02</v>
          </cell>
          <cell r="J95">
            <v>17.8</v>
          </cell>
          <cell r="K95">
            <v>18.059999999999999</v>
          </cell>
          <cell r="N95">
            <v>0.13890851649840386</v>
          </cell>
          <cell r="O95">
            <v>80</v>
          </cell>
          <cell r="Q95">
            <v>5.9020044543429844</v>
          </cell>
          <cell r="R95">
            <v>6.4606741573033695</v>
          </cell>
          <cell r="S95">
            <v>81</v>
          </cell>
          <cell r="T95">
            <v>80</v>
          </cell>
        </row>
        <row r="96">
          <cell r="A96" t="str">
            <v>Östra Sverige</v>
          </cell>
          <cell r="C96">
            <v>2017.9</v>
          </cell>
          <cell r="D96">
            <v>2070.3000000000002</v>
          </cell>
          <cell r="E96">
            <v>2121.8000000000002</v>
          </cell>
          <cell r="F96">
            <v>2157.8000000000002</v>
          </cell>
          <cell r="G96">
            <v>2180.9</v>
          </cell>
          <cell r="H96">
            <v>2145.6999999999998</v>
          </cell>
          <cell r="I96">
            <v>2176.9</v>
          </cell>
          <cell r="J96">
            <v>2272.1</v>
          </cell>
          <cell r="K96">
            <v>2271.8000000000002</v>
          </cell>
          <cell r="N96">
            <v>1.0260994930919765</v>
          </cell>
          <cell r="O96">
            <v>49</v>
          </cell>
          <cell r="Q96">
            <v>7.8866522995093762</v>
          </cell>
          <cell r="R96">
            <v>7.8033537256282743</v>
          </cell>
          <cell r="S96">
            <v>74</v>
          </cell>
          <cell r="T96">
            <v>74</v>
          </cell>
        </row>
        <row r="97">
          <cell r="A97" t="str">
            <v>Södra Sverige</v>
          </cell>
          <cell r="C97">
            <v>2059.5</v>
          </cell>
          <cell r="D97">
            <v>2098.1</v>
          </cell>
          <cell r="E97">
            <v>2156</v>
          </cell>
          <cell r="F97">
            <v>2195.1999999999998</v>
          </cell>
          <cell r="G97">
            <v>2207.6999999999998</v>
          </cell>
          <cell r="H97">
            <v>2181.6999999999998</v>
          </cell>
          <cell r="I97">
            <v>2211.1999999999998</v>
          </cell>
          <cell r="J97">
            <v>2286.6</v>
          </cell>
          <cell r="K97">
            <v>2320.1</v>
          </cell>
          <cell r="N97">
            <v>1.2492142672268614</v>
          </cell>
          <cell r="O97">
            <v>32</v>
          </cell>
          <cell r="Q97">
            <v>13.203786746387644</v>
          </cell>
          <cell r="R97">
            <v>12.888130849295898</v>
          </cell>
          <cell r="S97">
            <v>41</v>
          </cell>
          <cell r="T97">
            <v>41</v>
          </cell>
        </row>
        <row r="98">
          <cell r="A98" t="str">
            <v>Norra Sverige</v>
          </cell>
          <cell r="C98">
            <v>799.7</v>
          </cell>
          <cell r="D98">
            <v>806.1</v>
          </cell>
          <cell r="E98">
            <v>821.5</v>
          </cell>
          <cell r="F98">
            <v>832.5</v>
          </cell>
          <cell r="G98">
            <v>830.2</v>
          </cell>
          <cell r="H98">
            <v>824.7</v>
          </cell>
          <cell r="I98">
            <v>829.2</v>
          </cell>
          <cell r="J98">
            <v>840.8</v>
          </cell>
          <cell r="K98">
            <v>870.7</v>
          </cell>
          <cell r="N98">
            <v>1.1978891609041113</v>
          </cell>
          <cell r="O98">
            <v>34</v>
          </cell>
          <cell r="Q98">
            <v>11.178029390508311</v>
          </cell>
          <cell r="R98">
            <v>11.405803996194102</v>
          </cell>
          <cell r="S98">
            <v>57</v>
          </cell>
          <cell r="T98">
            <v>55</v>
          </cell>
        </row>
        <row r="100">
          <cell r="A100" t="str">
            <v>Länder</v>
          </cell>
        </row>
        <row r="101">
          <cell r="A101" t="str">
            <v>European Union - 27 countries (from 2020)</v>
          </cell>
          <cell r="C101">
            <v>198467.44</v>
          </cell>
          <cell r="D101">
            <v>201062.27</v>
          </cell>
          <cell r="E101">
            <v>204310.63</v>
          </cell>
          <cell r="F101">
            <v>207295.41</v>
          </cell>
          <cell r="G101">
            <v>209899.34</v>
          </cell>
          <cell r="H101">
            <v>207101.67</v>
          </cell>
          <cell r="I101">
            <v>210397.96</v>
          </cell>
          <cell r="J101">
            <v>215052.68</v>
          </cell>
          <cell r="K101">
            <v>217533.53</v>
          </cell>
          <cell r="N101">
            <v>0.89712317046620171</v>
          </cell>
          <cell r="Q101">
            <v>14.543475934702796</v>
          </cell>
          <cell r="R101">
            <v>13.990688235087328</v>
          </cell>
        </row>
        <row r="102">
          <cell r="A102" t="str">
            <v>Belgium</v>
          </cell>
          <cell r="C102">
            <v>4617.34</v>
          </cell>
          <cell r="D102">
            <v>4675.21</v>
          </cell>
          <cell r="E102">
            <v>4748.5</v>
          </cell>
          <cell r="F102">
            <v>4818.18</v>
          </cell>
          <cell r="G102">
            <v>4895.22</v>
          </cell>
          <cell r="H102">
            <v>4875.1000000000004</v>
          </cell>
          <cell r="I102">
            <v>4957.33</v>
          </cell>
          <cell r="J102">
            <v>5052.83</v>
          </cell>
          <cell r="K102">
            <v>5092.3999999999996</v>
          </cell>
          <cell r="N102">
            <v>0.99213972837472397</v>
          </cell>
          <cell r="O102">
            <v>18</v>
          </cell>
          <cell r="Q102">
            <v>10.41934785362047</v>
          </cell>
          <cell r="R102">
            <v>10.045855490883328</v>
          </cell>
          <cell r="S102">
            <v>20</v>
          </cell>
          <cell r="T102">
            <v>20</v>
          </cell>
        </row>
        <row r="103">
          <cell r="A103" t="str">
            <v>Bulgaria</v>
          </cell>
          <cell r="C103">
            <v>3446.21</v>
          </cell>
          <cell r="D103">
            <v>3463.35</v>
          </cell>
          <cell r="E103">
            <v>3525.35</v>
          </cell>
          <cell r="F103">
            <v>3521.64</v>
          </cell>
          <cell r="G103">
            <v>3467.68</v>
          </cell>
          <cell r="H103">
            <v>3406.13</v>
          </cell>
          <cell r="I103">
            <v>3408.42</v>
          </cell>
          <cell r="J103">
            <v>3444.4</v>
          </cell>
          <cell r="K103">
            <v>3481.41</v>
          </cell>
          <cell r="N103">
            <v>9.8838855486064858E-2</v>
          </cell>
          <cell r="O103">
            <v>24</v>
          </cell>
          <cell r="Q103">
            <v>17.586109444931484</v>
          </cell>
          <cell r="R103">
            <v>16.851120659621412</v>
          </cell>
          <cell r="S103">
            <v>9</v>
          </cell>
          <cell r="T103">
            <v>9</v>
          </cell>
        </row>
        <row r="104">
          <cell r="A104" t="str">
            <v>Czechia</v>
          </cell>
          <cell r="C104">
            <v>5175.09</v>
          </cell>
          <cell r="D104">
            <v>5228.53</v>
          </cell>
          <cell r="E104">
            <v>5298.12</v>
          </cell>
          <cell r="F104">
            <v>5359.13</v>
          </cell>
          <cell r="G104">
            <v>5351.37</v>
          </cell>
          <cell r="H104">
            <v>5227.2299999999996</v>
          </cell>
          <cell r="I104">
            <v>5279.24</v>
          </cell>
          <cell r="J104">
            <v>5333.08</v>
          </cell>
          <cell r="K104">
            <v>5387.92</v>
          </cell>
          <cell r="N104">
            <v>0.17031506501842841</v>
          </cell>
          <cell r="O104">
            <v>23</v>
          </cell>
          <cell r="Q104">
            <v>26.432857380446499</v>
          </cell>
          <cell r="R104">
            <v>25.384955785399804</v>
          </cell>
          <cell r="S104">
            <v>1</v>
          </cell>
          <cell r="T104">
            <v>1</v>
          </cell>
        </row>
        <row r="105">
          <cell r="A105" t="str">
            <v>Denmark</v>
          </cell>
          <cell r="C105">
            <v>2827.15</v>
          </cell>
          <cell r="D105">
            <v>2873.41</v>
          </cell>
          <cell r="E105">
            <v>2916.64</v>
          </cell>
          <cell r="F105">
            <v>2961.81</v>
          </cell>
          <cell r="G105">
            <v>3004.19</v>
          </cell>
          <cell r="H105">
            <v>2970.85</v>
          </cell>
          <cell r="I105">
            <v>3039.23</v>
          </cell>
          <cell r="J105">
            <v>3160.32</v>
          </cell>
          <cell r="K105">
            <v>3202.37</v>
          </cell>
          <cell r="N105">
            <v>1.6099009744083332</v>
          </cell>
          <cell r="O105">
            <v>5</v>
          </cell>
          <cell r="Q105">
            <v>9.688135570652987</v>
          </cell>
          <cell r="R105">
            <v>9.6382644795463754</v>
          </cell>
          <cell r="S105">
            <v>21</v>
          </cell>
          <cell r="T105">
            <v>21</v>
          </cell>
        </row>
        <row r="106">
          <cell r="A106" t="str">
            <v>Germany</v>
          </cell>
          <cell r="C106">
            <v>43122</v>
          </cell>
          <cell r="D106">
            <v>43661</v>
          </cell>
          <cell r="E106">
            <v>44251</v>
          </cell>
          <cell r="F106">
            <v>44866</v>
          </cell>
          <cell r="G106">
            <v>45276</v>
          </cell>
          <cell r="H106">
            <v>44966</v>
          </cell>
          <cell r="I106">
            <v>45053</v>
          </cell>
          <cell r="J106">
            <v>45675</v>
          </cell>
          <cell r="K106">
            <v>46011</v>
          </cell>
          <cell r="N106">
            <v>0.40339665191466167</v>
          </cell>
          <cell r="O106">
            <v>22</v>
          </cell>
          <cell r="Q106">
            <v>17.154783991518684</v>
          </cell>
          <cell r="R106">
            <v>16.415982484948003</v>
          </cell>
          <cell r="S106">
            <v>10</v>
          </cell>
          <cell r="T106">
            <v>10</v>
          </cell>
        </row>
        <row r="107">
          <cell r="A107" t="str">
            <v>Estonia</v>
          </cell>
          <cell r="C107">
            <v>622.9</v>
          </cell>
          <cell r="D107">
            <v>624.70000000000005</v>
          </cell>
          <cell r="E107">
            <v>641.5</v>
          </cell>
          <cell r="F107">
            <v>647.36</v>
          </cell>
          <cell r="G107">
            <v>655.64</v>
          </cell>
          <cell r="H107">
            <v>637.87</v>
          </cell>
          <cell r="I107">
            <v>638.75</v>
          </cell>
          <cell r="J107">
            <v>668.08</v>
          </cell>
          <cell r="K107">
            <v>689.52</v>
          </cell>
          <cell r="N107">
            <v>1.2675624628049462</v>
          </cell>
          <cell r="O107">
            <v>11</v>
          </cell>
          <cell r="Q107">
            <v>18.539137331462388</v>
          </cell>
          <cell r="R107">
            <v>18.223865405340678</v>
          </cell>
          <cell r="S107">
            <v>6</v>
          </cell>
          <cell r="T107">
            <v>6</v>
          </cell>
        </row>
        <row r="108">
          <cell r="A108" t="str">
            <v>Ireland</v>
          </cell>
          <cell r="C108">
            <v>2053.5500000000002</v>
          </cell>
          <cell r="D108">
            <v>2131.38</v>
          </cell>
          <cell r="E108">
            <v>2197.9699999999998</v>
          </cell>
          <cell r="F108">
            <v>2264.14</v>
          </cell>
          <cell r="G108">
            <v>2335.31</v>
          </cell>
          <cell r="H108">
            <v>2277.13</v>
          </cell>
          <cell r="I108">
            <v>2426.5300000000002</v>
          </cell>
          <cell r="J108">
            <v>2594.5300000000002</v>
          </cell>
          <cell r="K108">
            <v>2684.49</v>
          </cell>
          <cell r="N108">
            <v>3.545043018345865</v>
          </cell>
          <cell r="O108">
            <v>2</v>
          </cell>
          <cell r="Q108">
            <v>10.979270418060128</v>
          </cell>
          <cell r="R108">
            <v>11.181215865686656</v>
          </cell>
          <cell r="S108">
            <v>17</v>
          </cell>
          <cell r="T108">
            <v>17</v>
          </cell>
        </row>
        <row r="109">
          <cell r="A109" t="str">
            <v>Greece</v>
          </cell>
          <cell r="C109">
            <v>4322.57</v>
          </cell>
          <cell r="D109">
            <v>4469.51</v>
          </cell>
          <cell r="E109">
            <v>4446.63</v>
          </cell>
          <cell r="F109">
            <v>4650.34</v>
          </cell>
          <cell r="G109">
            <v>4751.96</v>
          </cell>
          <cell r="H109">
            <v>4629.79</v>
          </cell>
          <cell r="I109">
            <v>4865.5600000000004</v>
          </cell>
          <cell r="J109">
            <v>4983.6400000000003</v>
          </cell>
          <cell r="K109">
            <v>5044.04</v>
          </cell>
          <cell r="N109">
            <v>1.5024292740891241</v>
          </cell>
          <cell r="O109">
            <v>7</v>
          </cell>
          <cell r="Q109">
            <v>7.5610905815705527</v>
          </cell>
          <cell r="R109">
            <v>7.9789069836505035</v>
          </cell>
          <cell r="S109">
            <v>24</v>
          </cell>
          <cell r="T109">
            <v>24</v>
          </cell>
        </row>
        <row r="110">
          <cell r="A110" t="str">
            <v>Spain</v>
          </cell>
          <cell r="C110">
            <v>18614.8</v>
          </cell>
          <cell r="D110">
            <v>19012.7</v>
          </cell>
          <cell r="E110">
            <v>19512.3</v>
          </cell>
          <cell r="F110">
            <v>19938.400000000001</v>
          </cell>
          <cell r="G110">
            <v>20467.099999999999</v>
          </cell>
          <cell r="H110">
            <v>19567</v>
          </cell>
          <cell r="I110">
            <v>20072.5</v>
          </cell>
          <cell r="J110">
            <v>20773.599999999999</v>
          </cell>
          <cell r="K110">
            <v>21399.200000000001</v>
          </cell>
          <cell r="N110">
            <v>1.1195915167348858</v>
          </cell>
          <cell r="O110">
            <v>15</v>
          </cell>
          <cell r="Q110">
            <v>10.53446751127419</v>
          </cell>
          <cell r="R110">
            <v>10.149901798436478</v>
          </cell>
          <cell r="S110">
            <v>19</v>
          </cell>
          <cell r="T110">
            <v>19</v>
          </cell>
        </row>
        <row r="111">
          <cell r="A111" t="str">
            <v>France</v>
          </cell>
          <cell r="C111">
            <v>27521.200000000001</v>
          </cell>
          <cell r="D111">
            <v>27719.7</v>
          </cell>
          <cell r="E111">
            <v>28046.799999999999</v>
          </cell>
          <cell r="F111">
            <v>28327.8</v>
          </cell>
          <cell r="G111">
            <v>28662</v>
          </cell>
          <cell r="H111">
            <v>28645.3</v>
          </cell>
          <cell r="I111">
            <v>29395.4</v>
          </cell>
          <cell r="J111">
            <v>30102.9</v>
          </cell>
          <cell r="K111">
            <v>30423.599999999999</v>
          </cell>
          <cell r="N111">
            <v>1.5023337506973462</v>
          </cell>
          <cell r="O111">
            <v>8</v>
          </cell>
          <cell r="Q111">
            <v>9.4386295443444297</v>
          </cell>
          <cell r="R111">
            <v>9.1396509970800164</v>
          </cell>
          <cell r="S111">
            <v>22</v>
          </cell>
          <cell r="T111">
            <v>22</v>
          </cell>
        </row>
        <row r="112">
          <cell r="A112" t="str">
            <v>Croatia</v>
          </cell>
          <cell r="C112">
            <v>1561.74</v>
          </cell>
          <cell r="D112">
            <v>1565.52</v>
          </cell>
          <cell r="E112">
            <v>1603.87</v>
          </cell>
          <cell r="F112">
            <v>1645.35</v>
          </cell>
          <cell r="G112">
            <v>1627.22</v>
          </cell>
          <cell r="H112">
            <v>1611.03</v>
          </cell>
          <cell r="I112">
            <v>1630.56</v>
          </cell>
          <cell r="J112">
            <v>1665.86</v>
          </cell>
          <cell r="K112">
            <v>1703.04</v>
          </cell>
          <cell r="N112">
            <v>1.1450524086022966</v>
          </cell>
          <cell r="O112">
            <v>14</v>
          </cell>
          <cell r="Q112">
            <v>17.744373840046215</v>
          </cell>
          <cell r="R112">
            <v>17.273360306388295</v>
          </cell>
          <cell r="S112">
            <v>8</v>
          </cell>
          <cell r="T112">
            <v>8</v>
          </cell>
        </row>
        <row r="113">
          <cell r="A113" t="str">
            <v>Italy</v>
          </cell>
          <cell r="C113">
            <v>24516.2</v>
          </cell>
          <cell r="D113">
            <v>24848.7</v>
          </cell>
          <cell r="E113">
            <v>25138.3</v>
          </cell>
          <cell r="F113">
            <v>25371.3</v>
          </cell>
          <cell r="G113">
            <v>25503.9</v>
          </cell>
          <cell r="H113">
            <v>24956.1</v>
          </cell>
          <cell r="I113">
            <v>25069.4</v>
          </cell>
          <cell r="J113">
            <v>25554.3</v>
          </cell>
          <cell r="K113">
            <v>26030</v>
          </cell>
          <cell r="N113">
            <v>0.51176349271166544</v>
          </cell>
          <cell r="O113">
            <v>21</v>
          </cell>
          <cell r="Q113">
            <v>15.513705746964188</v>
          </cell>
          <cell r="R113">
            <v>15.146961568111825</v>
          </cell>
          <cell r="S113">
            <v>13</v>
          </cell>
          <cell r="T113">
            <v>12</v>
          </cell>
        </row>
        <row r="114">
          <cell r="A114" t="str">
            <v>Cyprus</v>
          </cell>
          <cell r="C114">
            <v>369.12</v>
          </cell>
          <cell r="D114">
            <v>386.31</v>
          </cell>
          <cell r="E114">
            <v>407.14</v>
          </cell>
          <cell r="F114">
            <v>431.45</v>
          </cell>
          <cell r="G114">
            <v>452.13</v>
          </cell>
          <cell r="H114">
            <v>450.45</v>
          </cell>
          <cell r="I114">
            <v>463.73</v>
          </cell>
          <cell r="J114">
            <v>482.51</v>
          </cell>
          <cell r="K114">
            <v>489.42</v>
          </cell>
          <cell r="N114">
            <v>2.0010393408265372</v>
          </cell>
          <cell r="O114">
            <v>4</v>
          </cell>
          <cell r="Q114">
            <v>7.4491849689248673</v>
          </cell>
          <cell r="R114">
            <v>7.3055480715425585</v>
          </cell>
          <cell r="S114">
            <v>26</v>
          </cell>
          <cell r="T114">
            <v>26</v>
          </cell>
        </row>
        <row r="115">
          <cell r="A115" t="str">
            <v>Latvia</v>
          </cell>
          <cell r="C115">
            <v>889</v>
          </cell>
          <cell r="D115">
            <v>886.3</v>
          </cell>
          <cell r="E115">
            <v>885.99</v>
          </cell>
          <cell r="F115">
            <v>903.88</v>
          </cell>
          <cell r="G115">
            <v>922.19</v>
          </cell>
          <cell r="H115">
            <v>915.93</v>
          </cell>
          <cell r="I115">
            <v>904.31</v>
          </cell>
          <cell r="J115">
            <v>906.07</v>
          </cell>
          <cell r="K115">
            <v>907.42</v>
          </cell>
          <cell r="N115">
            <v>-0.40283314409531101</v>
          </cell>
          <cell r="O115">
            <v>26</v>
          </cell>
          <cell r="Q115">
            <v>12.510437111658119</v>
          </cell>
          <cell r="R115">
            <v>12.808061187325482</v>
          </cell>
          <cell r="S115">
            <v>16</v>
          </cell>
          <cell r="T115">
            <v>15</v>
          </cell>
        </row>
        <row r="116">
          <cell r="A116" t="str">
            <v>Lithuania</v>
          </cell>
          <cell r="C116">
            <v>1343.87</v>
          </cell>
          <cell r="D116">
            <v>1374.29</v>
          </cell>
          <cell r="E116">
            <v>1364.44</v>
          </cell>
          <cell r="F116">
            <v>1383.18</v>
          </cell>
          <cell r="G116">
            <v>1390.43</v>
          </cell>
          <cell r="H116">
            <v>1368.88</v>
          </cell>
          <cell r="I116">
            <v>1386.61</v>
          </cell>
          <cell r="J116">
            <v>1454.98</v>
          </cell>
          <cell r="K116">
            <v>1475.8</v>
          </cell>
          <cell r="N116">
            <v>1.5008301172409517</v>
          </cell>
          <cell r="O116">
            <v>9</v>
          </cell>
          <cell r="Q116">
            <v>15.872787554929049</v>
          </cell>
          <cell r="R116">
            <v>15.693686511154791</v>
          </cell>
          <cell r="S116">
            <v>11</v>
          </cell>
          <cell r="T116">
            <v>11</v>
          </cell>
        </row>
        <row r="117">
          <cell r="A117" t="str">
            <v>Luxembourg</v>
          </cell>
          <cell r="C117">
            <v>405.24</v>
          </cell>
          <cell r="D117">
            <v>417.52</v>
          </cell>
          <cell r="E117">
            <v>432.19</v>
          </cell>
          <cell r="F117">
            <v>447.72</v>
          </cell>
          <cell r="G117">
            <v>463.33</v>
          </cell>
          <cell r="H117">
            <v>471.59</v>
          </cell>
          <cell r="I117">
            <v>485.13</v>
          </cell>
          <cell r="J117">
            <v>501.44</v>
          </cell>
          <cell r="K117">
            <v>512.58000000000004</v>
          </cell>
          <cell r="N117">
            <v>2.5575904956732529</v>
          </cell>
          <cell r="O117">
            <v>3</v>
          </cell>
          <cell r="Q117">
            <v>7.2842250663673838</v>
          </cell>
          <cell r="R117">
            <v>6.6388800255264835</v>
          </cell>
          <cell r="S117">
            <v>27</v>
          </cell>
          <cell r="T117">
            <v>27</v>
          </cell>
        </row>
        <row r="118">
          <cell r="A118" t="str">
            <v>Hungary</v>
          </cell>
          <cell r="C118">
            <v>4299.17</v>
          </cell>
          <cell r="D118">
            <v>4441.58</v>
          </cell>
          <cell r="E118">
            <v>4519.53</v>
          </cell>
          <cell r="F118">
            <v>4605.93</v>
          </cell>
          <cell r="G118">
            <v>4651.67</v>
          </cell>
          <cell r="H118">
            <v>4615.8</v>
          </cell>
          <cell r="I118">
            <v>4681.18</v>
          </cell>
          <cell r="J118">
            <v>4755.84</v>
          </cell>
          <cell r="K118">
            <v>4765.29</v>
          </cell>
          <cell r="N118">
            <v>0.6051260546008308</v>
          </cell>
          <cell r="O118">
            <v>20</v>
          </cell>
          <cell r="Q118">
            <v>18.974045880296753</v>
          </cell>
          <cell r="R118">
            <v>18.437962589153546</v>
          </cell>
          <cell r="S118">
            <v>5</v>
          </cell>
          <cell r="T118">
            <v>5</v>
          </cell>
        </row>
        <row r="119">
          <cell r="A119" t="str">
            <v>Malta</v>
          </cell>
          <cell r="C119">
            <v>206.68</v>
          </cell>
          <cell r="D119">
            <v>218.62</v>
          </cell>
          <cell r="E119">
            <v>229.09</v>
          </cell>
          <cell r="F119">
            <v>244.83</v>
          </cell>
          <cell r="G119">
            <v>259.8</v>
          </cell>
          <cell r="H119">
            <v>267.54000000000002</v>
          </cell>
          <cell r="I119">
            <v>274.86</v>
          </cell>
          <cell r="J119">
            <v>288.43</v>
          </cell>
          <cell r="K119">
            <v>307.01</v>
          </cell>
          <cell r="N119">
            <v>4.2625503012349242</v>
          </cell>
          <cell r="O119">
            <v>1</v>
          </cell>
          <cell r="Q119">
            <v>8.9453425712086219</v>
          </cell>
          <cell r="R119">
            <v>8.099018826058316</v>
          </cell>
          <cell r="S119">
            <v>23</v>
          </cell>
          <cell r="T119">
            <v>23</v>
          </cell>
        </row>
        <row r="120">
          <cell r="A120" t="str">
            <v>Netherlands</v>
          </cell>
          <cell r="C120">
            <v>8775.7000000000007</v>
          </cell>
          <cell r="D120">
            <v>8908.7000000000007</v>
          </cell>
          <cell r="E120">
            <v>9115.9</v>
          </cell>
          <cell r="F120">
            <v>9361.5</v>
          </cell>
          <cell r="G120">
            <v>9572.7000000000007</v>
          </cell>
          <cell r="H120">
            <v>9524.2000000000007</v>
          </cell>
          <cell r="I120">
            <v>9690.4</v>
          </cell>
          <cell r="J120">
            <v>10069.1</v>
          </cell>
          <cell r="K120">
            <v>10185.257244517948</v>
          </cell>
          <cell r="L120">
            <v>1.0115360106184215</v>
          </cell>
          <cell r="N120">
            <v>1.5627351955362485</v>
          </cell>
          <cell r="O120">
            <v>6</v>
          </cell>
          <cell r="Q120">
            <v>7.5548173451586278</v>
          </cell>
          <cell r="R120">
            <v>7.3939080950631135</v>
          </cell>
          <cell r="S120">
            <v>25</v>
          </cell>
          <cell r="T120">
            <v>25</v>
          </cell>
        </row>
        <row r="121">
          <cell r="A121" t="str">
            <v>Austria</v>
          </cell>
          <cell r="C121">
            <v>4292</v>
          </cell>
          <cell r="D121">
            <v>4348.2</v>
          </cell>
          <cell r="E121">
            <v>4420.1000000000004</v>
          </cell>
          <cell r="F121">
            <v>4498.7</v>
          </cell>
          <cell r="G121">
            <v>4549.8999999999996</v>
          </cell>
          <cell r="H121">
            <v>4475.3</v>
          </cell>
          <cell r="I121">
            <v>4565.6000000000004</v>
          </cell>
          <cell r="J121">
            <v>4683.8</v>
          </cell>
          <cell r="K121">
            <v>4723</v>
          </cell>
          <cell r="N121">
            <v>0.93784385677346904</v>
          </cell>
          <cell r="O121">
            <v>19</v>
          </cell>
          <cell r="Q121">
            <v>14.87505219894943</v>
          </cell>
          <cell r="R121">
            <v>14.733763183739699</v>
          </cell>
          <cell r="S121">
            <v>14</v>
          </cell>
          <cell r="T121">
            <v>13</v>
          </cell>
        </row>
        <row r="122">
          <cell r="A122" t="str">
            <v>Poland</v>
          </cell>
          <cell r="C122">
            <v>15970</v>
          </cell>
          <cell r="D122">
            <v>16099.7</v>
          </cell>
          <cell r="E122">
            <v>16315</v>
          </cell>
          <cell r="F122">
            <v>16403.7</v>
          </cell>
          <cell r="G122">
            <v>16798.900000000001</v>
          </cell>
          <cell r="H122">
            <v>16831.900000000001</v>
          </cell>
          <cell r="I122">
            <v>17317.5</v>
          </cell>
          <cell r="J122">
            <v>17512</v>
          </cell>
          <cell r="K122">
            <v>17528.900000000001</v>
          </cell>
          <cell r="N122">
            <v>1.069113087432072</v>
          </cell>
          <cell r="O122">
            <v>16</v>
          </cell>
          <cell r="Q122">
            <v>20.541225913601483</v>
          </cell>
          <cell r="R122">
            <v>19.257080858839654</v>
          </cell>
          <cell r="S122">
            <v>4</v>
          </cell>
          <cell r="T122">
            <v>4</v>
          </cell>
        </row>
        <row r="123">
          <cell r="A123" t="str">
            <v>Portugal</v>
          </cell>
          <cell r="C123">
            <v>4575.82</v>
          </cell>
          <cell r="D123">
            <v>4649.8599999999997</v>
          </cell>
          <cell r="E123">
            <v>4802.6000000000004</v>
          </cell>
          <cell r="F123">
            <v>4914.0200000000004</v>
          </cell>
          <cell r="G123">
            <v>4952.8</v>
          </cell>
          <cell r="H123">
            <v>4864.72</v>
          </cell>
          <cell r="I123">
            <v>4952.93</v>
          </cell>
          <cell r="J123">
            <v>5137.8999999999996</v>
          </cell>
          <cell r="K123">
            <v>5191.78</v>
          </cell>
          <cell r="N123">
            <v>1.1850551017654993</v>
          </cell>
          <cell r="O123">
            <v>12</v>
          </cell>
          <cell r="Q123">
            <v>15.548174769827169</v>
          </cell>
          <cell r="R123">
            <v>14.336402031958585</v>
          </cell>
          <cell r="S123">
            <v>12</v>
          </cell>
          <cell r="T123">
            <v>14</v>
          </cell>
        </row>
        <row r="124">
          <cell r="A124" t="str">
            <v>Romania</v>
          </cell>
          <cell r="C124">
            <v>8525.7000000000007</v>
          </cell>
          <cell r="D124">
            <v>8429.6</v>
          </cell>
          <cell r="E124">
            <v>8631.2000000000007</v>
          </cell>
          <cell r="F124">
            <v>8638.7999999999993</v>
          </cell>
          <cell r="G124">
            <v>8649.5</v>
          </cell>
          <cell r="H124">
            <v>8472.1</v>
          </cell>
          <cell r="I124">
            <v>8535.7999999999993</v>
          </cell>
          <cell r="J124">
            <v>8599.5</v>
          </cell>
          <cell r="K124">
            <v>8471.1</v>
          </cell>
          <cell r="N124">
            <v>-0.51967363622217988</v>
          </cell>
          <cell r="O124">
            <v>27</v>
          </cell>
          <cell r="Q124">
            <v>18.340944563269552</v>
          </cell>
          <cell r="R124">
            <v>17.475434618291761</v>
          </cell>
          <cell r="S124">
            <v>7</v>
          </cell>
          <cell r="T124">
            <v>7</v>
          </cell>
        </row>
        <row r="125">
          <cell r="A125" t="str">
            <v>Slovenia</v>
          </cell>
          <cell r="C125">
            <v>944.09</v>
          </cell>
          <cell r="D125">
            <v>961.59</v>
          </cell>
          <cell r="E125">
            <v>989.53</v>
          </cell>
          <cell r="F125">
            <v>1020.88</v>
          </cell>
          <cell r="G125">
            <v>1045.71</v>
          </cell>
          <cell r="H125">
            <v>1038.44</v>
          </cell>
          <cell r="I125">
            <v>1051.92</v>
          </cell>
          <cell r="J125">
            <v>1082.44</v>
          </cell>
          <cell r="K125">
            <v>1100.19</v>
          </cell>
          <cell r="N125">
            <v>1.2777648252353231</v>
          </cell>
          <cell r="O125">
            <v>10</v>
          </cell>
          <cell r="Q125">
            <v>21.045987893393008</v>
          </cell>
          <cell r="R125">
            <v>20.731865045637633</v>
          </cell>
          <cell r="S125">
            <v>3</v>
          </cell>
          <cell r="T125">
            <v>3</v>
          </cell>
        </row>
        <row r="126">
          <cell r="A126" t="str">
            <v>Slovakia</v>
          </cell>
          <cell r="C126">
            <v>2267.1</v>
          </cell>
          <cell r="D126">
            <v>2321.0500000000002</v>
          </cell>
          <cell r="E126">
            <v>2372.2600000000002</v>
          </cell>
          <cell r="F126">
            <v>2419.9</v>
          </cell>
          <cell r="G126">
            <v>2445.19</v>
          </cell>
          <cell r="H126">
            <v>2399.0700000000002</v>
          </cell>
          <cell r="I126">
            <v>2385.12</v>
          </cell>
          <cell r="J126">
            <v>2427.3000000000002</v>
          </cell>
          <cell r="K126">
            <v>2434.06</v>
          </cell>
          <cell r="N126">
            <v>-0.1139895943717022</v>
          </cell>
          <cell r="O126">
            <v>25</v>
          </cell>
          <cell r="Q126">
            <v>21.978251178844996</v>
          </cell>
          <cell r="R126">
            <v>21.296090306101426</v>
          </cell>
          <cell r="S126">
            <v>2</v>
          </cell>
          <cell r="T126">
            <v>2</v>
          </cell>
        </row>
        <row r="127">
          <cell r="A127" t="str">
            <v>Finland</v>
          </cell>
          <cell r="C127">
            <v>2518</v>
          </cell>
          <cell r="D127">
            <v>2532</v>
          </cell>
          <cell r="E127">
            <v>2547.3000000000002</v>
          </cell>
          <cell r="F127">
            <v>2613.6</v>
          </cell>
          <cell r="G127">
            <v>2652.1</v>
          </cell>
          <cell r="H127">
            <v>2590</v>
          </cell>
          <cell r="I127">
            <v>2649.7</v>
          </cell>
          <cell r="J127">
            <v>2742.8</v>
          </cell>
          <cell r="K127">
            <v>2763.9</v>
          </cell>
          <cell r="N127">
            <v>1.0376199949851497</v>
          </cell>
          <cell r="O127">
            <v>17</v>
          </cell>
          <cell r="Q127">
            <v>12.948229704762262</v>
          </cell>
          <cell r="R127">
            <v>12.625783870497301</v>
          </cell>
          <cell r="S127">
            <v>15</v>
          </cell>
          <cell r="T127">
            <v>16</v>
          </cell>
        </row>
        <row r="128">
          <cell r="A128" t="str">
            <v>Sweden</v>
          </cell>
          <cell r="C128">
            <v>4877.7</v>
          </cell>
          <cell r="D128">
            <v>4975.1000000000004</v>
          </cell>
          <cell r="E128">
            <v>5099.8999999999996</v>
          </cell>
          <cell r="F128">
            <v>5186.1000000000004</v>
          </cell>
          <cell r="G128">
            <v>5219.3999999999996</v>
          </cell>
          <cell r="H128">
            <v>5152.7</v>
          </cell>
          <cell r="I128">
            <v>5217.8999999999996</v>
          </cell>
          <cell r="J128">
            <v>5400.1</v>
          </cell>
          <cell r="K128">
            <v>5463.2</v>
          </cell>
          <cell r="N128">
            <v>1.1478438944752156</v>
          </cell>
          <cell r="O128">
            <v>13</v>
          </cell>
          <cell r="Q128">
            <v>10.658313216078476</v>
          </cell>
          <cell r="R128">
            <v>10.516471917186717</v>
          </cell>
          <cell r="S128">
            <v>18</v>
          </cell>
          <cell r="T128">
            <v>18</v>
          </cell>
        </row>
      </sheetData>
      <sheetData sheetId="4">
        <row r="4">
          <cell r="A4" t="str">
            <v>European Union - 27 countries (from 2020)</v>
          </cell>
          <cell r="C4">
            <v>2.1</v>
          </cell>
          <cell r="D4">
            <v>2.17</v>
          </cell>
          <cell r="E4">
            <v>2.21</v>
          </cell>
          <cell r="F4">
            <v>2.2799999999999998</v>
          </cell>
          <cell r="G4">
            <v>2.2400000000000002</v>
          </cell>
          <cell r="H4">
            <v>2.21</v>
          </cell>
          <cell r="I4">
            <v>2.2200000000000002</v>
          </cell>
        </row>
        <row r="5">
          <cell r="A5" t="str">
            <v>NUTS 1-Regionen (92 Regionen)</v>
          </cell>
        </row>
        <row r="6">
          <cell r="A6" t="str">
            <v>Baden-Württemberg</v>
          </cell>
          <cell r="C6">
            <v>4.9000000000000004</v>
          </cell>
          <cell r="D6" t="str">
            <v>:</v>
          </cell>
          <cell r="E6">
            <v>5.74</v>
          </cell>
          <cell r="F6" t="str">
            <v>:</v>
          </cell>
          <cell r="G6">
            <v>5.59</v>
          </cell>
          <cell r="H6" t="str">
            <v>:</v>
          </cell>
          <cell r="I6" t="str">
            <v>:</v>
          </cell>
        </row>
        <row r="7">
          <cell r="A7" t="str">
            <v>Bayern</v>
          </cell>
          <cell r="C7">
            <v>3.13</v>
          </cell>
          <cell r="D7" t="str">
            <v>:</v>
          </cell>
          <cell r="E7">
            <v>3.37</v>
          </cell>
          <cell r="F7" t="str">
            <v>:</v>
          </cell>
          <cell r="G7">
            <v>3.37</v>
          </cell>
          <cell r="H7" t="str">
            <v>:</v>
          </cell>
          <cell r="I7" t="str">
            <v>:</v>
          </cell>
        </row>
        <row r="8">
          <cell r="A8" t="str">
            <v>Berlin</v>
          </cell>
          <cell r="C8">
            <v>3.52</v>
          </cell>
          <cell r="D8" t="str">
            <v>:</v>
          </cell>
          <cell r="E8">
            <v>3.32</v>
          </cell>
          <cell r="F8" t="str">
            <v>:</v>
          </cell>
          <cell r="G8">
            <v>3.37</v>
          </cell>
          <cell r="H8" t="str">
            <v>:</v>
          </cell>
          <cell r="I8" t="str">
            <v>:</v>
          </cell>
        </row>
        <row r="9">
          <cell r="A9" t="str">
            <v>Brandenburg</v>
          </cell>
          <cell r="C9">
            <v>1.67</v>
          </cell>
          <cell r="D9" t="str">
            <v>:</v>
          </cell>
          <cell r="E9">
            <v>1.78</v>
          </cell>
          <cell r="F9" t="str">
            <v>:</v>
          </cell>
          <cell r="G9">
            <v>1.75</v>
          </cell>
          <cell r="H9" t="str">
            <v>:</v>
          </cell>
          <cell r="I9" t="str">
            <v>:</v>
          </cell>
        </row>
        <row r="10">
          <cell r="A10" t="str">
            <v>Bremen</v>
          </cell>
          <cell r="C10">
            <v>2.84</v>
          </cell>
          <cell r="D10" t="str">
            <v>:</v>
          </cell>
          <cell r="E10">
            <v>3.03</v>
          </cell>
          <cell r="F10" t="str">
            <v>:</v>
          </cell>
          <cell r="G10">
            <v>3.25</v>
          </cell>
          <cell r="H10" t="str">
            <v>:</v>
          </cell>
          <cell r="I10" t="str">
            <v>:</v>
          </cell>
        </row>
        <row r="11">
          <cell r="A11" t="str">
            <v>Hamburg</v>
          </cell>
          <cell r="C11">
            <v>2.2400000000000002</v>
          </cell>
          <cell r="D11" t="str">
            <v>:</v>
          </cell>
          <cell r="E11">
            <v>2.16</v>
          </cell>
          <cell r="F11" t="str">
            <v>:</v>
          </cell>
          <cell r="G11">
            <v>2.21</v>
          </cell>
          <cell r="H11" t="str">
            <v>:</v>
          </cell>
          <cell r="I11" t="str">
            <v>:</v>
          </cell>
        </row>
        <row r="12">
          <cell r="A12" t="str">
            <v>Hessen</v>
          </cell>
          <cell r="C12">
            <v>2.84</v>
          </cell>
          <cell r="D12" t="str">
            <v>:</v>
          </cell>
          <cell r="E12">
            <v>3.08</v>
          </cell>
          <cell r="F12" t="str">
            <v>:</v>
          </cell>
          <cell r="G12">
            <v>3.07</v>
          </cell>
          <cell r="H12" t="str">
            <v>:</v>
          </cell>
          <cell r="I12" t="str">
            <v>:</v>
          </cell>
        </row>
        <row r="13">
          <cell r="A13" t="str">
            <v>Mecklenburg-Vorpommern</v>
          </cell>
          <cell r="C13">
            <v>1.88</v>
          </cell>
          <cell r="D13" t="str">
            <v>:</v>
          </cell>
          <cell r="E13">
            <v>1.78</v>
          </cell>
          <cell r="F13" t="str">
            <v>:</v>
          </cell>
          <cell r="G13">
            <v>1.77</v>
          </cell>
          <cell r="H13" t="str">
            <v>:</v>
          </cell>
          <cell r="I13" t="str">
            <v>:</v>
          </cell>
        </row>
        <row r="14">
          <cell r="A14" t="str">
            <v>Niedersachsen</v>
          </cell>
          <cell r="C14">
            <v>3.39</v>
          </cell>
          <cell r="D14" t="str">
            <v>:</v>
          </cell>
          <cell r="E14">
            <v>3.1</v>
          </cell>
          <cell r="F14" t="str">
            <v>:</v>
          </cell>
          <cell r="G14">
            <v>2.7</v>
          </cell>
          <cell r="H14" t="str">
            <v>:</v>
          </cell>
          <cell r="I14" t="str">
            <v>:</v>
          </cell>
        </row>
        <row r="15">
          <cell r="A15" t="str">
            <v>Nordrhein-Westfalen</v>
          </cell>
          <cell r="C15">
            <v>1.99</v>
          </cell>
          <cell r="D15" t="str">
            <v>:</v>
          </cell>
          <cell r="E15">
            <v>2.16</v>
          </cell>
          <cell r="F15" t="str">
            <v>:</v>
          </cell>
          <cell r="G15">
            <v>2.21</v>
          </cell>
          <cell r="H15" t="str">
            <v>:</v>
          </cell>
          <cell r="I15" t="str">
            <v>:</v>
          </cell>
        </row>
        <row r="16">
          <cell r="A16" t="str">
            <v>Rheinland-Pfalz</v>
          </cell>
          <cell r="C16">
            <v>2.4</v>
          </cell>
          <cell r="D16" t="str">
            <v>:</v>
          </cell>
          <cell r="E16">
            <v>2.61</v>
          </cell>
          <cell r="F16" t="str">
            <v>:</v>
          </cell>
          <cell r="G16">
            <v>2.75</v>
          </cell>
          <cell r="H16" t="str">
            <v>:</v>
          </cell>
          <cell r="I16" t="str">
            <v>:</v>
          </cell>
        </row>
        <row r="17">
          <cell r="A17" t="str">
            <v>Saarland</v>
          </cell>
          <cell r="C17">
            <v>1.57</v>
          </cell>
          <cell r="D17" t="str">
            <v>:</v>
          </cell>
          <cell r="E17">
            <v>1.88</v>
          </cell>
          <cell r="F17" t="str">
            <v>:</v>
          </cell>
          <cell r="G17">
            <v>1.96</v>
          </cell>
          <cell r="H17" t="str">
            <v>:</v>
          </cell>
          <cell r="I17" t="str">
            <v>:</v>
          </cell>
        </row>
        <row r="18">
          <cell r="A18" t="str">
            <v>Sachsen</v>
          </cell>
          <cell r="C18">
            <v>2.72</v>
          </cell>
          <cell r="D18" t="str">
            <v>:</v>
          </cell>
          <cell r="E18">
            <v>2.96</v>
          </cell>
          <cell r="F18" t="str">
            <v>:</v>
          </cell>
          <cell r="G18">
            <v>3.08</v>
          </cell>
          <cell r="H18" t="str">
            <v>:</v>
          </cell>
          <cell r="I18" t="str">
            <v>:</v>
          </cell>
        </row>
        <row r="19">
          <cell r="A19" t="str">
            <v>Sachsen-Anhalt</v>
          </cell>
          <cell r="C19">
            <v>1.41</v>
          </cell>
          <cell r="D19" t="str">
            <v>:</v>
          </cell>
          <cell r="E19">
            <v>1.53</v>
          </cell>
          <cell r="F19" t="str">
            <v>:</v>
          </cell>
          <cell r="G19">
            <v>1.6</v>
          </cell>
          <cell r="H19" t="str">
            <v>:</v>
          </cell>
          <cell r="I19" t="str">
            <v>:</v>
          </cell>
        </row>
        <row r="20">
          <cell r="A20" t="str">
            <v>Schleswig-Holstein</v>
          </cell>
          <cell r="C20">
            <v>1.5</v>
          </cell>
          <cell r="D20" t="str">
            <v>:</v>
          </cell>
          <cell r="E20">
            <v>1.66</v>
          </cell>
          <cell r="F20" t="str">
            <v>:</v>
          </cell>
          <cell r="G20">
            <v>1.67</v>
          </cell>
          <cell r="H20" t="str">
            <v>:</v>
          </cell>
          <cell r="I20" t="str">
            <v>:</v>
          </cell>
        </row>
        <row r="21">
          <cell r="A21" t="str">
            <v>Thüringen</v>
          </cell>
          <cell r="C21">
            <v>2.0499999999999998</v>
          </cell>
          <cell r="D21" t="str">
            <v>:</v>
          </cell>
          <cell r="E21">
            <v>2.33</v>
          </cell>
          <cell r="F21" t="str">
            <v>:</v>
          </cell>
          <cell r="G21">
            <v>2.76</v>
          </cell>
          <cell r="H21" t="str">
            <v>:</v>
          </cell>
          <cell r="I21" t="str">
            <v>:</v>
          </cell>
        </row>
        <row r="23">
          <cell r="A23" t="str">
            <v>Région de Bruxelles-Capitale/Brussels Hoofdstedelijk Gewest</v>
          </cell>
          <cell r="C23">
            <v>1.7</v>
          </cell>
          <cell r="D23">
            <v>2.25</v>
          </cell>
          <cell r="E23">
            <v>2.33</v>
          </cell>
          <cell r="F23">
            <v>2.5099999999999998</v>
          </cell>
          <cell r="G23">
            <v>2.4900000000000002</v>
          </cell>
          <cell r="H23" t="str">
            <v>:</v>
          </cell>
          <cell r="I23" t="str">
            <v>:</v>
          </cell>
        </row>
        <row r="24">
          <cell r="A24" t="str">
            <v>Vlaams Gewest</v>
          </cell>
          <cell r="C24">
            <v>2.66</v>
          </cell>
          <cell r="D24">
            <v>2.94</v>
          </cell>
          <cell r="E24">
            <v>3.35</v>
          </cell>
          <cell r="F24">
            <v>3.57</v>
          </cell>
          <cell r="G24">
            <v>3.65</v>
          </cell>
          <cell r="H24" t="str">
            <v>:</v>
          </cell>
          <cell r="I24" t="str">
            <v>:</v>
          </cell>
        </row>
        <row r="25">
          <cell r="A25" t="str">
            <v>Région wallonne</v>
          </cell>
          <cell r="C25">
            <v>2.46</v>
          </cell>
          <cell r="D25">
            <v>3.15</v>
          </cell>
          <cell r="E25">
            <v>3.34</v>
          </cell>
          <cell r="F25">
            <v>3.66</v>
          </cell>
          <cell r="G25">
            <v>3.61</v>
          </cell>
          <cell r="H25" t="str">
            <v>:</v>
          </cell>
          <cell r="I25" t="str">
            <v>:</v>
          </cell>
        </row>
        <row r="26">
          <cell r="A26" t="str">
            <v>Severna i Yugoiztochna Bulgaria</v>
          </cell>
          <cell r="C26">
            <v>0.42</v>
          </cell>
          <cell r="D26">
            <v>0.38</v>
          </cell>
          <cell r="E26">
            <v>0.41</v>
          </cell>
          <cell r="F26">
            <v>0.37</v>
          </cell>
          <cell r="G26">
            <v>0.32</v>
          </cell>
          <cell r="H26" t="str">
            <v>:</v>
          </cell>
          <cell r="I26" t="str">
            <v>:</v>
          </cell>
        </row>
        <row r="27">
          <cell r="A27" t="str">
            <v>Yugozapadna i Yuzhna tsentralna Bulgaria</v>
          </cell>
          <cell r="C27">
            <v>1.27</v>
          </cell>
          <cell r="D27">
            <v>0.98</v>
          </cell>
          <cell r="E27">
            <v>1.06</v>
          </cell>
          <cell r="F27">
            <v>1.1100000000000001</v>
          </cell>
          <cell r="G27">
            <v>1.03</v>
          </cell>
          <cell r="H27" t="str">
            <v>:</v>
          </cell>
          <cell r="I27" t="str">
            <v>:</v>
          </cell>
        </row>
        <row r="28">
          <cell r="A28" t="str">
            <v>Česko</v>
          </cell>
          <cell r="C28">
            <v>1.92</v>
          </cell>
          <cell r="D28">
            <v>1.9</v>
          </cell>
          <cell r="E28">
            <v>1.93</v>
          </cell>
          <cell r="F28">
            <v>1.99</v>
          </cell>
          <cell r="G28">
            <v>2</v>
          </cell>
          <cell r="H28" t="str">
            <v>:</v>
          </cell>
          <cell r="I28" t="str">
            <v>:</v>
          </cell>
        </row>
        <row r="29">
          <cell r="A29" t="str">
            <v>Denmark</v>
          </cell>
          <cell r="C29">
            <v>3.06</v>
          </cell>
          <cell r="D29">
            <v>2.98</v>
          </cell>
          <cell r="E29">
            <v>2.95</v>
          </cell>
          <cell r="F29">
            <v>2.97</v>
          </cell>
          <cell r="G29">
            <v>2.74</v>
          </cell>
          <cell r="H29">
            <v>2.87</v>
          </cell>
          <cell r="I29">
            <v>2.99</v>
          </cell>
        </row>
        <row r="30">
          <cell r="A30" t="str">
            <v>Eesti</v>
          </cell>
          <cell r="C30">
            <v>1.44</v>
          </cell>
          <cell r="D30">
            <v>1.38</v>
          </cell>
          <cell r="E30">
            <v>1.59</v>
          </cell>
          <cell r="F30">
            <v>1.73</v>
          </cell>
          <cell r="G30">
            <v>1.75</v>
          </cell>
          <cell r="H30">
            <v>1.76</v>
          </cell>
          <cell r="I30">
            <v>1.84</v>
          </cell>
        </row>
        <row r="31">
          <cell r="A31" t="str">
            <v>Ireland</v>
          </cell>
          <cell r="C31">
            <v>1.1399999999999999</v>
          </cell>
          <cell r="D31">
            <v>1.08</v>
          </cell>
          <cell r="E31">
            <v>1.1399999999999999</v>
          </cell>
          <cell r="F31">
            <v>1.1200000000000001</v>
          </cell>
          <cell r="G31">
            <v>1.07</v>
          </cell>
          <cell r="H31" t="str">
            <v>:</v>
          </cell>
          <cell r="I31" t="str">
            <v>:</v>
          </cell>
        </row>
        <row r="32">
          <cell r="A32" t="str">
            <v>Attiki</v>
          </cell>
          <cell r="C32">
            <v>1.1599999999999999</v>
          </cell>
          <cell r="D32">
            <v>1.56</v>
          </cell>
          <cell r="E32">
            <v>1.63</v>
          </cell>
          <cell r="F32">
            <v>1.87</v>
          </cell>
          <cell r="G32">
            <v>1.79</v>
          </cell>
          <cell r="H32" t="str">
            <v>:</v>
          </cell>
          <cell r="I32" t="str">
            <v>:</v>
          </cell>
        </row>
        <row r="33">
          <cell r="A33" t="str">
            <v>Nisia Aigaiou, Kriti</v>
          </cell>
          <cell r="C33">
            <v>0.95</v>
          </cell>
          <cell r="D33">
            <v>0.92</v>
          </cell>
          <cell r="E33">
            <v>0.96</v>
          </cell>
          <cell r="F33">
            <v>1.24</v>
          </cell>
          <cell r="G33">
            <v>1.2</v>
          </cell>
          <cell r="H33" t="str">
            <v>:</v>
          </cell>
          <cell r="I33" t="str">
            <v>:</v>
          </cell>
        </row>
        <row r="34">
          <cell r="A34" t="str">
            <v>Voreia Elláda</v>
          </cell>
          <cell r="C34">
            <v>0.81</v>
          </cell>
          <cell r="D34">
            <v>1.01</v>
          </cell>
          <cell r="E34">
            <v>1.03</v>
          </cell>
          <cell r="F34">
            <v>1.27</v>
          </cell>
          <cell r="G34">
            <v>1.28</v>
          </cell>
          <cell r="H34" t="str">
            <v>:</v>
          </cell>
          <cell r="I34" t="str">
            <v>:</v>
          </cell>
        </row>
        <row r="35">
          <cell r="A35" t="str">
            <v>Kentriki Elláda</v>
          </cell>
          <cell r="C35">
            <v>0.71</v>
          </cell>
          <cell r="D35">
            <v>0.77</v>
          </cell>
          <cell r="E35">
            <v>0.86</v>
          </cell>
          <cell r="F35">
            <v>1.05</v>
          </cell>
          <cell r="G35">
            <v>1.01</v>
          </cell>
          <cell r="H35" t="str">
            <v>:</v>
          </cell>
          <cell r="I35" t="str">
            <v>:</v>
          </cell>
        </row>
        <row r="36">
          <cell r="A36" t="str">
            <v>Noroeste</v>
          </cell>
          <cell r="C36">
            <v>0.84</v>
          </cell>
          <cell r="D36">
            <v>0.9</v>
          </cell>
          <cell r="E36">
            <v>0.92</v>
          </cell>
          <cell r="F36">
            <v>1.03</v>
          </cell>
          <cell r="G36">
            <v>1.03</v>
          </cell>
          <cell r="H36" t="str">
            <v>:</v>
          </cell>
          <cell r="I36" t="str">
            <v>:</v>
          </cell>
        </row>
        <row r="37">
          <cell r="A37" t="str">
            <v>Noreste</v>
          </cell>
          <cell r="C37">
            <v>1.57</v>
          </cell>
          <cell r="D37">
            <v>1.6</v>
          </cell>
          <cell r="E37">
            <v>1.59</v>
          </cell>
          <cell r="F37">
            <v>1.73</v>
          </cell>
          <cell r="G37">
            <v>1.81</v>
          </cell>
          <cell r="H37" t="str">
            <v>:</v>
          </cell>
          <cell r="I37" t="str">
            <v>:</v>
          </cell>
        </row>
        <row r="38">
          <cell r="A38" t="str">
            <v>Comunidad de Madrid</v>
          </cell>
          <cell r="C38">
            <v>1.71</v>
          </cell>
          <cell r="D38">
            <v>1.7</v>
          </cell>
          <cell r="E38">
            <v>1.69</v>
          </cell>
          <cell r="F38">
            <v>1.95</v>
          </cell>
          <cell r="G38">
            <v>1.93</v>
          </cell>
          <cell r="H38" t="str">
            <v>:</v>
          </cell>
          <cell r="I38" t="str">
            <v>:</v>
          </cell>
        </row>
        <row r="39">
          <cell r="A39" t="str">
            <v>Centro (ES)</v>
          </cell>
          <cell r="C39">
            <v>0.79</v>
          </cell>
          <cell r="D39">
            <v>0.92</v>
          </cell>
          <cell r="E39">
            <v>0.97</v>
          </cell>
          <cell r="F39">
            <v>1.01</v>
          </cell>
          <cell r="G39">
            <v>1.07</v>
          </cell>
          <cell r="H39" t="str">
            <v>:</v>
          </cell>
          <cell r="I39" t="str">
            <v>:</v>
          </cell>
        </row>
        <row r="40">
          <cell r="A40" t="str">
            <v>Este</v>
          </cell>
          <cell r="C40">
            <v>1.26</v>
          </cell>
          <cell r="D40">
            <v>1.29</v>
          </cell>
          <cell r="E40">
            <v>1.29</v>
          </cell>
          <cell r="F40">
            <v>1.45</v>
          </cell>
          <cell r="G40">
            <v>1.5</v>
          </cell>
          <cell r="H40" t="str">
            <v>:</v>
          </cell>
          <cell r="I40" t="str">
            <v>:</v>
          </cell>
        </row>
        <row r="41">
          <cell r="A41" t="str">
            <v>Sur</v>
          </cell>
          <cell r="C41">
            <v>0.98</v>
          </cell>
          <cell r="D41">
            <v>0.92</v>
          </cell>
          <cell r="E41">
            <v>0.93</v>
          </cell>
          <cell r="F41">
            <v>1.0900000000000001</v>
          </cell>
          <cell r="G41">
            <v>1.05</v>
          </cell>
          <cell r="H41" t="str">
            <v>:</v>
          </cell>
          <cell r="I41" t="str">
            <v>:</v>
          </cell>
        </row>
        <row r="42">
          <cell r="A42" t="str">
            <v>Canarias</v>
          </cell>
          <cell r="C42">
            <v>0.5</v>
          </cell>
          <cell r="D42">
            <v>0.47</v>
          </cell>
          <cell r="E42">
            <v>0.47</v>
          </cell>
          <cell r="F42">
            <v>0.56000000000000005</v>
          </cell>
          <cell r="G42">
            <v>0.56000000000000005</v>
          </cell>
          <cell r="H42" t="str">
            <v>:</v>
          </cell>
          <cell r="I42" t="str">
            <v>:</v>
          </cell>
        </row>
        <row r="43">
          <cell r="A43" t="str">
            <v>Ile de France</v>
          </cell>
          <cell r="C43" t="str">
            <v>:</v>
          </cell>
          <cell r="D43" t="str">
            <v>:</v>
          </cell>
          <cell r="E43" t="str">
            <v>:</v>
          </cell>
          <cell r="F43" t="str">
            <v>:</v>
          </cell>
          <cell r="G43">
            <v>2.83</v>
          </cell>
          <cell r="H43" t="str">
            <v>:</v>
          </cell>
          <cell r="I43" t="str">
            <v>:</v>
          </cell>
        </row>
        <row r="44">
          <cell r="A44" t="str">
            <v>Centre — Val de Loire</v>
          </cell>
          <cell r="C44" t="str">
            <v>:</v>
          </cell>
          <cell r="D44" t="str">
            <v>:</v>
          </cell>
          <cell r="E44" t="str">
            <v>:</v>
          </cell>
          <cell r="F44" t="str">
            <v>:</v>
          </cell>
          <cell r="G44">
            <v>1.5</v>
          </cell>
          <cell r="H44" t="str">
            <v>:</v>
          </cell>
          <cell r="I44" t="str">
            <v>:</v>
          </cell>
        </row>
        <row r="45">
          <cell r="A45" t="str">
            <v>Bourgogne-Franche-Comté</v>
          </cell>
          <cell r="C45" t="str">
            <v>:</v>
          </cell>
          <cell r="D45" t="str">
            <v>:</v>
          </cell>
          <cell r="E45" t="str">
            <v>:</v>
          </cell>
          <cell r="F45" t="str">
            <v>:</v>
          </cell>
          <cell r="G45">
            <v>1.73</v>
          </cell>
          <cell r="H45" t="str">
            <v>:</v>
          </cell>
          <cell r="I45" t="str">
            <v>:</v>
          </cell>
        </row>
        <row r="46">
          <cell r="A46" t="str">
            <v>Normandie</v>
          </cell>
          <cell r="C46" t="str">
            <v>:</v>
          </cell>
          <cell r="D46" t="str">
            <v>:</v>
          </cell>
          <cell r="E46" t="str">
            <v>:</v>
          </cell>
          <cell r="F46" t="str">
            <v>:</v>
          </cell>
          <cell r="G46">
            <v>1.41</v>
          </cell>
          <cell r="H46" t="str">
            <v>:</v>
          </cell>
          <cell r="I46" t="str">
            <v>:</v>
          </cell>
        </row>
        <row r="47">
          <cell r="A47" t="str">
            <v>Hauts-de-France</v>
          </cell>
          <cell r="C47" t="str">
            <v>:</v>
          </cell>
          <cell r="D47" t="str">
            <v>:</v>
          </cell>
          <cell r="E47" t="str">
            <v>:</v>
          </cell>
          <cell r="F47" t="str">
            <v>:</v>
          </cell>
          <cell r="G47">
            <v>1.08</v>
          </cell>
          <cell r="H47" t="str">
            <v>:</v>
          </cell>
          <cell r="I47" t="str">
            <v>:</v>
          </cell>
        </row>
        <row r="48">
          <cell r="A48" t="str">
            <v>Grand Est</v>
          </cell>
          <cell r="C48" t="str">
            <v>:</v>
          </cell>
          <cell r="D48" t="str">
            <v>:</v>
          </cell>
          <cell r="E48" t="str">
            <v>:</v>
          </cell>
          <cell r="F48" t="str">
            <v>:</v>
          </cell>
          <cell r="G48">
            <v>1.41</v>
          </cell>
          <cell r="H48" t="str">
            <v>:</v>
          </cell>
          <cell r="I48" t="str">
            <v>:</v>
          </cell>
        </row>
        <row r="49">
          <cell r="A49" t="str">
            <v>Pays de la Loire</v>
          </cell>
          <cell r="C49" t="str">
            <v>:</v>
          </cell>
          <cell r="D49" t="str">
            <v>:</v>
          </cell>
          <cell r="E49" t="str">
            <v>:</v>
          </cell>
          <cell r="F49" t="str">
            <v>:</v>
          </cell>
          <cell r="G49">
            <v>1.33</v>
          </cell>
          <cell r="H49" t="str">
            <v>:</v>
          </cell>
          <cell r="I49" t="str">
            <v>:</v>
          </cell>
        </row>
        <row r="50">
          <cell r="A50" t="str">
            <v>Bretagne</v>
          </cell>
          <cell r="C50" t="str">
            <v>:</v>
          </cell>
          <cell r="D50" t="str">
            <v>:</v>
          </cell>
          <cell r="E50" t="str">
            <v>:</v>
          </cell>
          <cell r="F50" t="str">
            <v>:</v>
          </cell>
          <cell r="G50">
            <v>1.75</v>
          </cell>
          <cell r="H50" t="str">
            <v>:</v>
          </cell>
          <cell r="I50" t="str">
            <v>:</v>
          </cell>
        </row>
        <row r="51">
          <cell r="A51" t="str">
            <v>Nouvelle-Aquitaine</v>
          </cell>
          <cell r="C51" t="str">
            <v>:</v>
          </cell>
          <cell r="D51" t="str">
            <v>:</v>
          </cell>
          <cell r="E51" t="str">
            <v>:</v>
          </cell>
          <cell r="F51" t="str">
            <v>:</v>
          </cell>
          <cell r="G51">
            <v>1.48</v>
          </cell>
          <cell r="H51" t="str">
            <v>:</v>
          </cell>
          <cell r="I51" t="str">
            <v>:</v>
          </cell>
        </row>
        <row r="52">
          <cell r="A52" t="str">
            <v>Occitanie</v>
          </cell>
          <cell r="C52" t="str">
            <v>:</v>
          </cell>
          <cell r="D52" t="str">
            <v>:</v>
          </cell>
          <cell r="E52" t="str">
            <v>:</v>
          </cell>
          <cell r="F52" t="str">
            <v>:</v>
          </cell>
          <cell r="G52">
            <v>3.61</v>
          </cell>
          <cell r="H52" t="str">
            <v>:</v>
          </cell>
          <cell r="I52" t="str">
            <v>:</v>
          </cell>
        </row>
        <row r="53">
          <cell r="A53" t="str">
            <v>Auvergne-Rhône-Alpes</v>
          </cell>
          <cell r="C53" t="str">
            <v>:</v>
          </cell>
          <cell r="D53" t="str">
            <v>:</v>
          </cell>
          <cell r="E53" t="str">
            <v>:</v>
          </cell>
          <cell r="F53" t="str">
            <v>:</v>
          </cell>
          <cell r="G53">
            <v>2.88</v>
          </cell>
          <cell r="H53" t="str">
            <v>:</v>
          </cell>
          <cell r="I53" t="str">
            <v>:</v>
          </cell>
        </row>
        <row r="54">
          <cell r="A54" t="str">
            <v>Provence-Alpes-Côte d’Azur</v>
          </cell>
          <cell r="C54" t="str">
            <v>:</v>
          </cell>
          <cell r="D54" t="str">
            <v>:</v>
          </cell>
          <cell r="E54" t="str">
            <v>:</v>
          </cell>
          <cell r="F54" t="str">
            <v>:</v>
          </cell>
          <cell r="G54">
            <v>2.16</v>
          </cell>
          <cell r="H54" t="str">
            <v>:</v>
          </cell>
          <cell r="I54" t="str">
            <v>:</v>
          </cell>
        </row>
        <row r="55">
          <cell r="A55" t="str">
            <v>Corse</v>
          </cell>
          <cell r="C55" t="str">
            <v>:</v>
          </cell>
          <cell r="D55" t="str">
            <v>:</v>
          </cell>
          <cell r="E55" t="str">
            <v>:</v>
          </cell>
          <cell r="F55" t="str">
            <v>:</v>
          </cell>
          <cell r="G55">
            <v>0.37</v>
          </cell>
          <cell r="H55" t="str">
            <v>:</v>
          </cell>
          <cell r="I55" t="str">
            <v>:</v>
          </cell>
        </row>
        <row r="56">
          <cell r="A56" t="str">
            <v>RUP FR — Régions Ultrapériphériques Françaises</v>
          </cell>
          <cell r="C56" t="str">
            <v>:</v>
          </cell>
          <cell r="D56" t="str">
            <v>:</v>
          </cell>
          <cell r="E56" t="str">
            <v>:</v>
          </cell>
          <cell r="F56" t="str">
            <v>:</v>
          </cell>
          <cell r="G56">
            <v>0.74</v>
          </cell>
          <cell r="H56" t="str">
            <v>:</v>
          </cell>
          <cell r="I56" t="str">
            <v>:</v>
          </cell>
        </row>
        <row r="57">
          <cell r="A57" t="str">
            <v>Hrvatska</v>
          </cell>
          <cell r="C57">
            <v>0.83</v>
          </cell>
          <cell r="D57">
            <v>0.95</v>
          </cell>
          <cell r="E57">
            <v>1.08</v>
          </cell>
          <cell r="F57">
            <v>1.24</v>
          </cell>
          <cell r="G57">
            <v>1.24</v>
          </cell>
          <cell r="H57" t="str">
            <v>:</v>
          </cell>
          <cell r="I57" t="str">
            <v>:</v>
          </cell>
        </row>
        <row r="58">
          <cell r="A58" t="str">
            <v>Nord-Ovest</v>
          </cell>
          <cell r="C58">
            <v>1.48</v>
          </cell>
          <cell r="D58">
            <v>1.52</v>
          </cell>
          <cell r="E58">
            <v>1.56</v>
          </cell>
          <cell r="F58">
            <v>1.6</v>
          </cell>
          <cell r="G58">
            <v>1.49</v>
          </cell>
          <cell r="H58" t="str">
            <v>:</v>
          </cell>
          <cell r="I58" t="str">
            <v>:</v>
          </cell>
        </row>
        <row r="59">
          <cell r="A59" t="str">
            <v>Sud</v>
          </cell>
          <cell r="C59" t="str">
            <v>:</v>
          </cell>
          <cell r="D59">
            <v>0.98</v>
          </cell>
          <cell r="E59">
            <v>1.01</v>
          </cell>
          <cell r="F59">
            <v>1.03</v>
          </cell>
          <cell r="G59">
            <v>1.04</v>
          </cell>
          <cell r="H59" t="str">
            <v>:</v>
          </cell>
          <cell r="I59" t="str">
            <v>:</v>
          </cell>
        </row>
        <row r="60">
          <cell r="A60" t="str">
            <v>Isole</v>
          </cell>
          <cell r="C60">
            <v>0.95</v>
          </cell>
          <cell r="D60">
            <v>0.82</v>
          </cell>
          <cell r="E60">
            <v>0.84</v>
          </cell>
          <cell r="F60">
            <v>0.9</v>
          </cell>
          <cell r="G60">
            <v>0.89</v>
          </cell>
          <cell r="H60" t="str">
            <v>:</v>
          </cell>
          <cell r="I60" t="str">
            <v>:</v>
          </cell>
        </row>
        <row r="61">
          <cell r="A61" t="str">
            <v>Nord-Est</v>
          </cell>
          <cell r="C61">
            <v>1.44</v>
          </cell>
          <cell r="D61">
            <v>1.64</v>
          </cell>
          <cell r="E61">
            <v>1.65</v>
          </cell>
          <cell r="F61">
            <v>1.69</v>
          </cell>
          <cell r="G61">
            <v>1.64</v>
          </cell>
          <cell r="H61" t="str">
            <v>:</v>
          </cell>
          <cell r="I61" t="str">
            <v>:</v>
          </cell>
        </row>
        <row r="62">
          <cell r="A62" t="str">
            <v>Centro (IT)</v>
          </cell>
          <cell r="C62" t="str">
            <v>:</v>
          </cell>
          <cell r="D62">
            <v>1.56</v>
          </cell>
          <cell r="E62">
            <v>1.64</v>
          </cell>
          <cell r="F62">
            <v>1.72</v>
          </cell>
          <cell r="G62">
            <v>1.7</v>
          </cell>
          <cell r="H62" t="str">
            <v>:</v>
          </cell>
          <cell r="I62" t="str">
            <v>:</v>
          </cell>
        </row>
        <row r="63">
          <cell r="A63" t="str">
            <v>Kýpros</v>
          </cell>
          <cell r="C63">
            <v>0.48</v>
          </cell>
          <cell r="D63">
            <v>0.61</v>
          </cell>
          <cell r="E63">
            <v>0.7</v>
          </cell>
          <cell r="F63">
            <v>0.83</v>
          </cell>
          <cell r="G63">
            <v>0.83</v>
          </cell>
          <cell r="H63">
            <v>0.7</v>
          </cell>
          <cell r="I63">
            <v>0.68</v>
          </cell>
        </row>
        <row r="64">
          <cell r="A64" t="str">
            <v>Latvija</v>
          </cell>
          <cell r="C64">
            <v>0.64</v>
          </cell>
          <cell r="D64">
            <v>0.66</v>
          </cell>
          <cell r="E64">
            <v>0.66</v>
          </cell>
          <cell r="F64">
            <v>0.76</v>
          </cell>
          <cell r="G64">
            <v>0.74</v>
          </cell>
          <cell r="H64">
            <v>0.81</v>
          </cell>
          <cell r="I64">
            <v>0.83</v>
          </cell>
        </row>
        <row r="65">
          <cell r="A65" t="str">
            <v>Lietuva</v>
          </cell>
          <cell r="C65">
            <v>1.04</v>
          </cell>
          <cell r="D65">
            <v>0.93</v>
          </cell>
          <cell r="E65">
            <v>0.99</v>
          </cell>
          <cell r="F65">
            <v>1.1200000000000001</v>
          </cell>
          <cell r="G65">
            <v>1.1100000000000001</v>
          </cell>
          <cell r="H65">
            <v>1.05</v>
          </cell>
          <cell r="I65">
            <v>1.05</v>
          </cell>
        </row>
        <row r="66">
          <cell r="A66" t="str">
            <v>Luxembourg</v>
          </cell>
          <cell r="C66">
            <v>1.25</v>
          </cell>
          <cell r="D66">
            <v>1.17</v>
          </cell>
          <cell r="E66">
            <v>1.18</v>
          </cell>
          <cell r="F66">
            <v>1.1000000000000001</v>
          </cell>
          <cell r="G66">
            <v>1.04</v>
          </cell>
          <cell r="H66">
            <v>1.05</v>
          </cell>
          <cell r="I66">
            <v>1.03</v>
          </cell>
        </row>
        <row r="67">
          <cell r="A67" t="str">
            <v>Közép-Magyarország</v>
          </cell>
          <cell r="C67">
            <v>1.85</v>
          </cell>
          <cell r="D67">
            <v>2.15</v>
          </cell>
          <cell r="E67">
            <v>2.0699999999999998</v>
          </cell>
          <cell r="F67">
            <v>2.14</v>
          </cell>
          <cell r="G67">
            <v>2.2599999999999998</v>
          </cell>
          <cell r="H67" t="str">
            <v>:</v>
          </cell>
          <cell r="I67" t="str">
            <v>:</v>
          </cell>
        </row>
        <row r="68">
          <cell r="A68" t="str">
            <v>Dunántúl</v>
          </cell>
          <cell r="C68">
            <v>0.67</v>
          </cell>
          <cell r="D68">
            <v>0.93</v>
          </cell>
          <cell r="E68">
            <v>0.84</v>
          </cell>
          <cell r="F68">
            <v>1.18</v>
          </cell>
          <cell r="G68">
            <v>1.1200000000000001</v>
          </cell>
          <cell r="H68" t="str">
            <v>:</v>
          </cell>
          <cell r="I68" t="str">
            <v>:</v>
          </cell>
        </row>
        <row r="69">
          <cell r="A69" t="str">
            <v>Alföld és Észak</v>
          </cell>
          <cell r="C69">
            <v>1.07</v>
          </cell>
          <cell r="D69">
            <v>0.92</v>
          </cell>
          <cell r="E69">
            <v>0.97</v>
          </cell>
          <cell r="F69">
            <v>0.98</v>
          </cell>
          <cell r="G69">
            <v>1.01</v>
          </cell>
          <cell r="H69" t="str">
            <v>:</v>
          </cell>
          <cell r="I69" t="str">
            <v>:</v>
          </cell>
        </row>
        <row r="70">
          <cell r="A70" t="str">
            <v>Malta</v>
          </cell>
          <cell r="C70">
            <v>0.7</v>
          </cell>
          <cell r="D70">
            <v>0.55000000000000004</v>
          </cell>
          <cell r="E70">
            <v>0.55000000000000004</v>
          </cell>
          <cell r="F70">
            <v>0.6</v>
          </cell>
          <cell r="G70">
            <v>0.6</v>
          </cell>
          <cell r="H70">
            <v>0.57999999999999996</v>
          </cell>
          <cell r="I70">
            <v>0.61</v>
          </cell>
        </row>
        <row r="71">
          <cell r="A71" t="str">
            <v>Noord-Nederland</v>
          </cell>
          <cell r="C71">
            <v>1.61</v>
          </cell>
          <cell r="D71">
            <v>1.56</v>
          </cell>
          <cell r="E71">
            <v>1.58</v>
          </cell>
          <cell r="F71">
            <v>1.69</v>
          </cell>
          <cell r="G71">
            <v>1.61</v>
          </cell>
          <cell r="H71" t="str">
            <v>:</v>
          </cell>
          <cell r="I71" t="str">
            <v>:</v>
          </cell>
        </row>
        <row r="72">
          <cell r="A72" t="str">
            <v>Oost-Nederland</v>
          </cell>
          <cell r="C72">
            <v>2.09</v>
          </cell>
          <cell r="D72">
            <v>2.0699999999999998</v>
          </cell>
          <cell r="E72">
            <v>2.14</v>
          </cell>
          <cell r="F72">
            <v>2.1800000000000002</v>
          </cell>
          <cell r="G72">
            <v>2.2000000000000002</v>
          </cell>
          <cell r="H72" t="str">
            <v>:</v>
          </cell>
          <cell r="I72" t="str">
            <v>:</v>
          </cell>
        </row>
        <row r="73">
          <cell r="A73" t="str">
            <v>West-Nederland</v>
          </cell>
          <cell r="C73">
            <v>2.02</v>
          </cell>
          <cell r="D73">
            <v>1.98</v>
          </cell>
          <cell r="E73">
            <v>1.96</v>
          </cell>
          <cell r="F73">
            <v>2.1</v>
          </cell>
          <cell r="G73">
            <v>2.11</v>
          </cell>
          <cell r="H73" t="str">
            <v>:</v>
          </cell>
          <cell r="I73" t="str">
            <v>:</v>
          </cell>
        </row>
        <row r="74">
          <cell r="A74" t="str">
            <v>Zuid-Nederland</v>
          </cell>
          <cell r="C74">
            <v>2.79</v>
          </cell>
          <cell r="D74">
            <v>2.86</v>
          </cell>
          <cell r="E74">
            <v>3.06</v>
          </cell>
          <cell r="F74">
            <v>3.26</v>
          </cell>
          <cell r="G74">
            <v>3.19</v>
          </cell>
          <cell r="H74" t="str">
            <v>:</v>
          </cell>
          <cell r="I74" t="str">
            <v>:</v>
          </cell>
        </row>
        <row r="75">
          <cell r="A75" t="str">
            <v>Ostösterreich</v>
          </cell>
          <cell r="C75">
            <v>2.8</v>
          </cell>
          <cell r="D75" t="str">
            <v>:</v>
          </cell>
          <cell r="E75">
            <v>2.83</v>
          </cell>
          <cell r="F75" t="str">
            <v>:</v>
          </cell>
          <cell r="G75">
            <v>3.04</v>
          </cell>
          <cell r="H75" t="str">
            <v>:</v>
          </cell>
          <cell r="I75" t="str">
            <v>:</v>
          </cell>
        </row>
        <row r="76">
          <cell r="A76" t="str">
            <v>Südösterreich</v>
          </cell>
          <cell r="C76">
            <v>4.5199999999999996</v>
          </cell>
          <cell r="D76" t="str">
            <v>:</v>
          </cell>
          <cell r="E76">
            <v>4.58</v>
          </cell>
          <cell r="F76" t="str">
            <v>:</v>
          </cell>
          <cell r="G76">
            <v>4.5</v>
          </cell>
          <cell r="H76" t="str">
            <v>:</v>
          </cell>
          <cell r="I76" t="str">
            <v>:</v>
          </cell>
        </row>
        <row r="77">
          <cell r="A77" t="str">
            <v>Westösterreich</v>
          </cell>
          <cell r="C77">
            <v>2.64</v>
          </cell>
          <cell r="D77" t="str">
            <v>:</v>
          </cell>
          <cell r="E77">
            <v>2.79</v>
          </cell>
          <cell r="F77" t="str">
            <v>:</v>
          </cell>
          <cell r="G77">
            <v>2.91</v>
          </cell>
          <cell r="H77" t="str">
            <v>:</v>
          </cell>
          <cell r="I77" t="str">
            <v>:</v>
          </cell>
        </row>
        <row r="78">
          <cell r="A78" t="str">
            <v>Makroregion południowy</v>
          </cell>
          <cell r="C78">
            <v>0.95</v>
          </cell>
          <cell r="D78">
            <v>1.28</v>
          </cell>
          <cell r="E78">
            <v>1.43</v>
          </cell>
          <cell r="F78">
            <v>1.5</v>
          </cell>
          <cell r="G78">
            <v>1.59</v>
          </cell>
          <cell r="H78" t="str">
            <v>:</v>
          </cell>
          <cell r="I78" t="str">
            <v>:</v>
          </cell>
        </row>
        <row r="79">
          <cell r="A79" t="str">
            <v>Makroregion północno-zachodni</v>
          </cell>
          <cell r="C79">
            <v>0.56999999999999995</v>
          </cell>
          <cell r="D79">
            <v>0.66</v>
          </cell>
          <cell r="E79">
            <v>0.72</v>
          </cell>
          <cell r="F79">
            <v>0.72</v>
          </cell>
          <cell r="G79">
            <v>0.77</v>
          </cell>
          <cell r="H79" t="str">
            <v>:</v>
          </cell>
          <cell r="I79" t="str">
            <v>:</v>
          </cell>
        </row>
        <row r="80">
          <cell r="A80" t="str">
            <v>Makroregion południowo-zachodni</v>
          </cell>
          <cell r="C80">
            <v>0.74</v>
          </cell>
          <cell r="D80">
            <v>1</v>
          </cell>
          <cell r="E80">
            <v>1.1100000000000001</v>
          </cell>
          <cell r="F80">
            <v>1.1499999999999999</v>
          </cell>
          <cell r="G80">
            <v>1.23</v>
          </cell>
          <cell r="H80" t="str">
            <v>:</v>
          </cell>
          <cell r="I80" t="str">
            <v>:</v>
          </cell>
        </row>
        <row r="81">
          <cell r="A81" t="str">
            <v>Makroregion północny</v>
          </cell>
          <cell r="C81">
            <v>0.72</v>
          </cell>
          <cell r="D81">
            <v>0.97</v>
          </cell>
          <cell r="E81">
            <v>1.19</v>
          </cell>
          <cell r="F81">
            <v>1.24</v>
          </cell>
          <cell r="G81">
            <v>1.44</v>
          </cell>
          <cell r="H81" t="str">
            <v>:</v>
          </cell>
          <cell r="I81" t="str">
            <v>:</v>
          </cell>
        </row>
        <row r="82">
          <cell r="A82" t="str">
            <v>Makroregion centralny</v>
          </cell>
          <cell r="C82" t="str">
            <v>:</v>
          </cell>
          <cell r="D82">
            <v>0.83</v>
          </cell>
          <cell r="E82">
            <v>0.86</v>
          </cell>
          <cell r="F82">
            <v>0.96</v>
          </cell>
          <cell r="G82">
            <v>0.95</v>
          </cell>
          <cell r="H82" t="str">
            <v>:</v>
          </cell>
          <cell r="I82" t="str">
            <v>:</v>
          </cell>
        </row>
        <row r="83">
          <cell r="A83" t="str">
            <v>Makroregion wschodni</v>
          </cell>
          <cell r="C83" t="str">
            <v>:</v>
          </cell>
          <cell r="D83">
            <v>0.98</v>
          </cell>
          <cell r="E83">
            <v>1.0900000000000001</v>
          </cell>
          <cell r="F83">
            <v>1.1399999999999999</v>
          </cell>
          <cell r="G83">
            <v>1.1399999999999999</v>
          </cell>
          <cell r="H83" t="str">
            <v>:</v>
          </cell>
          <cell r="I83" t="str">
            <v>:</v>
          </cell>
        </row>
        <row r="84">
          <cell r="A84" t="str">
            <v>Makroregion województwo mazowieckie</v>
          </cell>
          <cell r="C84" t="str">
            <v>:</v>
          </cell>
          <cell r="D84">
            <v>1.98</v>
          </cell>
          <cell r="E84">
            <v>2.08</v>
          </cell>
          <cell r="F84">
            <v>2.2000000000000002</v>
          </cell>
          <cell r="G84">
            <v>2.16</v>
          </cell>
          <cell r="H84" t="str">
            <v>:</v>
          </cell>
          <cell r="I84" t="str">
            <v>:</v>
          </cell>
        </row>
        <row r="85">
          <cell r="A85" t="str">
            <v>Continente</v>
          </cell>
          <cell r="C85">
            <v>1.29</v>
          </cell>
          <cell r="D85">
            <v>1.4</v>
          </cell>
          <cell r="E85">
            <v>1.44</v>
          </cell>
          <cell r="F85">
            <v>1.67</v>
          </cell>
          <cell r="G85">
            <v>1.74</v>
          </cell>
          <cell r="H85" t="str">
            <v>:</v>
          </cell>
          <cell r="I85" t="str">
            <v>:</v>
          </cell>
        </row>
        <row r="86">
          <cell r="A86" t="str">
            <v>Região Autónoma dos Açores</v>
          </cell>
          <cell r="C86">
            <v>0.34</v>
          </cell>
          <cell r="D86">
            <v>0.32</v>
          </cell>
          <cell r="E86">
            <v>0.3</v>
          </cell>
          <cell r="F86">
            <v>0.34</v>
          </cell>
          <cell r="G86">
            <v>0.41</v>
          </cell>
          <cell r="H86" t="str">
            <v>:</v>
          </cell>
          <cell r="I86" t="str">
            <v>:</v>
          </cell>
        </row>
        <row r="87">
          <cell r="A87" t="str">
            <v>Região Autónoma da Madeira</v>
          </cell>
          <cell r="C87">
            <v>0.35</v>
          </cell>
          <cell r="D87">
            <v>0.38</v>
          </cell>
          <cell r="E87">
            <v>0.44</v>
          </cell>
          <cell r="F87">
            <v>0.52</v>
          </cell>
          <cell r="G87">
            <v>0.46</v>
          </cell>
          <cell r="H87" t="str">
            <v>:</v>
          </cell>
          <cell r="I87" t="str">
            <v>:</v>
          </cell>
        </row>
        <row r="88">
          <cell r="A88" t="str">
            <v>Macroregiunea Unu</v>
          </cell>
          <cell r="C88">
            <v>0.37</v>
          </cell>
          <cell r="D88">
            <v>0.26</v>
          </cell>
          <cell r="E88">
            <v>0.24</v>
          </cell>
          <cell r="F88">
            <v>0.27</v>
          </cell>
          <cell r="G88">
            <v>0.3</v>
          </cell>
          <cell r="H88" t="str">
            <v>:</v>
          </cell>
          <cell r="I88" t="str">
            <v>:</v>
          </cell>
        </row>
        <row r="89">
          <cell r="A89" t="str">
            <v>Macroregiunea Doi</v>
          </cell>
          <cell r="C89">
            <v>0.25</v>
          </cell>
          <cell r="D89">
            <v>0.14000000000000001</v>
          </cell>
          <cell r="E89">
            <v>0.19</v>
          </cell>
          <cell r="F89">
            <v>0.19</v>
          </cell>
          <cell r="G89">
            <v>0.18</v>
          </cell>
          <cell r="H89" t="str">
            <v>:</v>
          </cell>
          <cell r="I89" t="str">
            <v>:</v>
          </cell>
        </row>
        <row r="90">
          <cell r="A90" t="str">
            <v>Macroregiunea Trei</v>
          </cell>
          <cell r="C90">
            <v>0.74</v>
          </cell>
          <cell r="D90">
            <v>0.91</v>
          </cell>
          <cell r="E90">
            <v>0.86</v>
          </cell>
          <cell r="F90">
            <v>0.76</v>
          </cell>
          <cell r="G90">
            <v>0.76</v>
          </cell>
          <cell r="H90" t="str">
            <v>:</v>
          </cell>
          <cell r="I90" t="str">
            <v>:</v>
          </cell>
        </row>
        <row r="91">
          <cell r="A91" t="str">
            <v>Macroregiunea Patru</v>
          </cell>
          <cell r="C91">
            <v>0.33</v>
          </cell>
          <cell r="D91">
            <v>0.33</v>
          </cell>
          <cell r="E91">
            <v>0.26</v>
          </cell>
          <cell r="F91">
            <v>0.39</v>
          </cell>
          <cell r="G91">
            <v>0.42</v>
          </cell>
          <cell r="H91" t="str">
            <v>:</v>
          </cell>
          <cell r="I91" t="str">
            <v>:</v>
          </cell>
        </row>
        <row r="92">
          <cell r="A92" t="str">
            <v>Slovenija</v>
          </cell>
          <cell r="C92">
            <v>2.2000000000000002</v>
          </cell>
          <cell r="D92">
            <v>1.95</v>
          </cell>
          <cell r="E92">
            <v>2.04</v>
          </cell>
          <cell r="F92">
            <v>2.14</v>
          </cell>
          <cell r="G92">
            <v>2.13</v>
          </cell>
          <cell r="H92" t="str">
            <v>:</v>
          </cell>
          <cell r="I92" t="str">
            <v>:</v>
          </cell>
        </row>
        <row r="93">
          <cell r="A93" t="str">
            <v>Slovensko</v>
          </cell>
          <cell r="C93">
            <v>1.1499999999999999</v>
          </cell>
          <cell r="D93">
            <v>0.83</v>
          </cell>
          <cell r="E93">
            <v>0.82</v>
          </cell>
          <cell r="F93">
            <v>0.89</v>
          </cell>
          <cell r="G93">
            <v>0.93</v>
          </cell>
          <cell r="H93">
            <v>0.98</v>
          </cell>
          <cell r="I93">
            <v>1.04</v>
          </cell>
        </row>
        <row r="94">
          <cell r="A94" t="str">
            <v>Manner-Suomi</v>
          </cell>
          <cell r="C94">
            <v>2.89</v>
          </cell>
          <cell r="D94">
            <v>2.77</v>
          </cell>
          <cell r="E94">
            <v>2.81</v>
          </cell>
          <cell r="F94">
            <v>2.93</v>
          </cell>
          <cell r="G94">
            <v>2.99</v>
          </cell>
          <cell r="H94" t="str">
            <v>:</v>
          </cell>
          <cell r="I94" t="str">
            <v>:</v>
          </cell>
        </row>
        <row r="95">
          <cell r="A95" t="str">
            <v>Åland</v>
          </cell>
          <cell r="C95">
            <v>0.26</v>
          </cell>
          <cell r="D95">
            <v>0.43</v>
          </cell>
          <cell r="E95">
            <v>0.34</v>
          </cell>
          <cell r="F95">
            <v>0.4</v>
          </cell>
          <cell r="G95">
            <v>0.39</v>
          </cell>
          <cell r="H95" t="str">
            <v>:</v>
          </cell>
          <cell r="I95" t="str">
            <v>:</v>
          </cell>
        </row>
        <row r="96">
          <cell r="A96" t="str">
            <v>Östra Sverige</v>
          </cell>
          <cell r="C96">
            <v>3.77</v>
          </cell>
          <cell r="D96" t="str">
            <v>:</v>
          </cell>
          <cell r="E96">
            <v>3.52</v>
          </cell>
          <cell r="F96" t="str">
            <v>:</v>
          </cell>
          <cell r="G96">
            <v>3.59</v>
          </cell>
          <cell r="H96" t="str">
            <v>:</v>
          </cell>
          <cell r="I96" t="str">
            <v>:</v>
          </cell>
        </row>
        <row r="97">
          <cell r="A97" t="str">
            <v>Södra Sverige</v>
          </cell>
          <cell r="C97">
            <v>3.16</v>
          </cell>
          <cell r="D97" t="str">
            <v>:</v>
          </cell>
          <cell r="E97" t="str">
            <v>:</v>
          </cell>
          <cell r="F97" t="str">
            <v>:</v>
          </cell>
          <cell r="G97">
            <v>3.96</v>
          </cell>
          <cell r="H97" t="str">
            <v>:</v>
          </cell>
          <cell r="I97" t="str">
            <v>:</v>
          </cell>
        </row>
        <row r="98">
          <cell r="A98" t="str">
            <v>Norra Sverige</v>
          </cell>
          <cell r="C98">
            <v>1.61</v>
          </cell>
          <cell r="D98" t="str">
            <v>:</v>
          </cell>
          <cell r="E98" t="str">
            <v>:</v>
          </cell>
          <cell r="F98" t="str">
            <v>:</v>
          </cell>
          <cell r="G98">
            <v>1.48</v>
          </cell>
          <cell r="H98" t="str">
            <v>:</v>
          </cell>
          <cell r="I98" t="str">
            <v>:</v>
          </cell>
        </row>
        <row r="100">
          <cell r="A100" t="str">
            <v>Länder</v>
          </cell>
        </row>
        <row r="101">
          <cell r="A101" t="str">
            <v>European Union - 27 countries (from 2020)</v>
          </cell>
          <cell r="C101">
            <v>2.1</v>
          </cell>
          <cell r="D101">
            <v>2.17</v>
          </cell>
          <cell r="E101">
            <v>2.21</v>
          </cell>
          <cell r="F101">
            <v>2.2799999999999998</v>
          </cell>
          <cell r="G101">
            <v>2.2400000000000002</v>
          </cell>
          <cell r="H101">
            <v>2.21</v>
          </cell>
          <cell r="I101">
            <v>2.2200000000000002</v>
          </cell>
        </row>
        <row r="102">
          <cell r="A102" t="str">
            <v>Belgium</v>
          </cell>
          <cell r="C102">
            <v>2.4300000000000002</v>
          </cell>
          <cell r="D102">
            <v>2.86</v>
          </cell>
          <cell r="E102">
            <v>3.15</v>
          </cell>
          <cell r="F102">
            <v>3.37</v>
          </cell>
          <cell r="G102">
            <v>3.41</v>
          </cell>
          <cell r="H102">
            <v>3.29</v>
          </cell>
          <cell r="I102">
            <v>3.32</v>
          </cell>
        </row>
        <row r="103">
          <cell r="A103" t="str">
            <v>Bulgaria</v>
          </cell>
          <cell r="C103">
            <v>0.95</v>
          </cell>
          <cell r="D103">
            <v>0.76</v>
          </cell>
          <cell r="E103">
            <v>0.84</v>
          </cell>
          <cell r="F103">
            <v>0.85</v>
          </cell>
          <cell r="G103">
            <v>0.77</v>
          </cell>
          <cell r="H103">
            <v>0.75</v>
          </cell>
          <cell r="I103">
            <v>0.79</v>
          </cell>
        </row>
        <row r="104">
          <cell r="A104" t="str">
            <v>Czechia</v>
          </cell>
          <cell r="C104">
            <v>1.91</v>
          </cell>
          <cell r="D104">
            <v>1.88</v>
          </cell>
          <cell r="E104">
            <v>1.9</v>
          </cell>
          <cell r="F104">
            <v>1.95</v>
          </cell>
          <cell r="G104">
            <v>1.93</v>
          </cell>
          <cell r="H104">
            <v>1.89</v>
          </cell>
          <cell r="I104">
            <v>1.83</v>
          </cell>
        </row>
        <row r="105">
          <cell r="A105" t="str">
            <v>Denmark</v>
          </cell>
          <cell r="C105">
            <v>3.06</v>
          </cell>
          <cell r="D105">
            <v>2.98</v>
          </cell>
          <cell r="E105">
            <v>2.95</v>
          </cell>
          <cell r="F105">
            <v>2.97</v>
          </cell>
          <cell r="G105">
            <v>2.74</v>
          </cell>
          <cell r="H105">
            <v>2.87</v>
          </cell>
          <cell r="I105">
            <v>2.99</v>
          </cell>
        </row>
        <row r="106">
          <cell r="A106" t="str">
            <v>Germany</v>
          </cell>
          <cell r="C106">
            <v>2.88</v>
          </cell>
          <cell r="D106">
            <v>3.05</v>
          </cell>
          <cell r="E106">
            <v>3.11</v>
          </cell>
          <cell r="F106">
            <v>3.09</v>
          </cell>
          <cell r="G106">
            <v>3.08</v>
          </cell>
          <cell r="H106">
            <v>3.07</v>
          </cell>
          <cell r="I106">
            <v>3.11</v>
          </cell>
        </row>
        <row r="107">
          <cell r="A107" t="str">
            <v>Estonia</v>
          </cell>
          <cell r="C107">
            <v>1.44</v>
          </cell>
          <cell r="D107">
            <v>1.38</v>
          </cell>
          <cell r="E107">
            <v>1.59</v>
          </cell>
          <cell r="F107">
            <v>1.73</v>
          </cell>
          <cell r="G107">
            <v>1.75</v>
          </cell>
          <cell r="H107">
            <v>1.76</v>
          </cell>
          <cell r="I107">
            <v>1.84</v>
          </cell>
        </row>
        <row r="108">
          <cell r="A108" t="str">
            <v>Ireland</v>
          </cell>
          <cell r="C108">
            <v>1.1399999999999999</v>
          </cell>
          <cell r="D108">
            <v>1.08</v>
          </cell>
          <cell r="E108">
            <v>1.1399999999999999</v>
          </cell>
          <cell r="F108">
            <v>1.1200000000000001</v>
          </cell>
          <cell r="G108">
            <v>1.07</v>
          </cell>
          <cell r="H108" t="str">
            <v>:</v>
          </cell>
          <cell r="I108" t="str">
            <v>:</v>
          </cell>
        </row>
        <row r="109">
          <cell r="A109" t="str">
            <v>Greece</v>
          </cell>
          <cell r="C109">
            <v>0.97</v>
          </cell>
          <cell r="D109">
            <v>1.21</v>
          </cell>
          <cell r="E109">
            <v>1.26</v>
          </cell>
          <cell r="F109">
            <v>1.49</v>
          </cell>
          <cell r="G109">
            <v>1.43</v>
          </cell>
          <cell r="H109">
            <v>1.48</v>
          </cell>
          <cell r="I109">
            <v>1.49</v>
          </cell>
        </row>
        <row r="110">
          <cell r="A110" t="str">
            <v>Spain</v>
          </cell>
          <cell r="C110">
            <v>1.21</v>
          </cell>
          <cell r="D110">
            <v>1.23</v>
          </cell>
          <cell r="E110">
            <v>1.24</v>
          </cell>
          <cell r="F110">
            <v>1.4</v>
          </cell>
          <cell r="G110">
            <v>1.4</v>
          </cell>
          <cell r="H110">
            <v>1.41</v>
          </cell>
          <cell r="I110">
            <v>1.49</v>
          </cell>
        </row>
        <row r="111">
          <cell r="A111" t="str">
            <v>France</v>
          </cell>
          <cell r="C111">
            <v>2.2200000000000002</v>
          </cell>
          <cell r="D111">
            <v>2.2000000000000002</v>
          </cell>
          <cell r="E111">
            <v>2.2000000000000002</v>
          </cell>
          <cell r="F111">
            <v>2.27</v>
          </cell>
          <cell r="G111">
            <v>2.21</v>
          </cell>
          <cell r="H111">
            <v>2.2200000000000002</v>
          </cell>
          <cell r="I111">
            <v>2.19</v>
          </cell>
        </row>
        <row r="112">
          <cell r="A112" t="str">
            <v>Croatia</v>
          </cell>
          <cell r="C112">
            <v>0.82</v>
          </cell>
          <cell r="D112">
            <v>0.95</v>
          </cell>
          <cell r="E112">
            <v>1.08</v>
          </cell>
          <cell r="F112">
            <v>1.24</v>
          </cell>
          <cell r="G112">
            <v>1.24</v>
          </cell>
          <cell r="H112">
            <v>1.42</v>
          </cell>
          <cell r="I112">
            <v>1.39</v>
          </cell>
        </row>
        <row r="113">
          <cell r="A113" t="str">
            <v>Italy</v>
          </cell>
          <cell r="C113">
            <v>1.33</v>
          </cell>
          <cell r="D113">
            <v>1.42</v>
          </cell>
          <cell r="E113">
            <v>1.46</v>
          </cell>
          <cell r="F113">
            <v>1.5</v>
          </cell>
          <cell r="G113">
            <v>1.41</v>
          </cell>
          <cell r="H113">
            <v>1.37</v>
          </cell>
          <cell r="I113">
            <v>1.31</v>
          </cell>
        </row>
        <row r="114">
          <cell r="A114" t="str">
            <v>Cyprus</v>
          </cell>
          <cell r="C114">
            <v>0.48</v>
          </cell>
          <cell r="D114">
            <v>0.61</v>
          </cell>
          <cell r="E114">
            <v>0.7</v>
          </cell>
          <cell r="F114">
            <v>0.83</v>
          </cell>
          <cell r="G114">
            <v>0.78</v>
          </cell>
          <cell r="H114">
            <v>0.7</v>
          </cell>
          <cell r="I114">
            <v>0.68</v>
          </cell>
        </row>
        <row r="115">
          <cell r="A115" t="str">
            <v>Latvia</v>
          </cell>
          <cell r="C115">
            <v>0.64</v>
          </cell>
          <cell r="D115">
            <v>0.66</v>
          </cell>
          <cell r="E115">
            <v>0.66</v>
          </cell>
          <cell r="F115">
            <v>0.76</v>
          </cell>
          <cell r="G115">
            <v>0.77</v>
          </cell>
          <cell r="H115">
            <v>0.81</v>
          </cell>
          <cell r="I115">
            <v>0.83</v>
          </cell>
        </row>
        <row r="116">
          <cell r="A116" t="str">
            <v>Lithuania</v>
          </cell>
          <cell r="C116">
            <v>1.04</v>
          </cell>
          <cell r="D116">
            <v>0.93</v>
          </cell>
          <cell r="E116">
            <v>0.99</v>
          </cell>
          <cell r="F116">
            <v>1.1200000000000001</v>
          </cell>
          <cell r="G116">
            <v>1.1000000000000001</v>
          </cell>
          <cell r="H116">
            <v>1.05</v>
          </cell>
          <cell r="I116">
            <v>1.05</v>
          </cell>
        </row>
        <row r="117">
          <cell r="A117" t="str">
            <v>Luxembourg</v>
          </cell>
          <cell r="C117">
            <v>1.25</v>
          </cell>
          <cell r="D117">
            <v>1.17</v>
          </cell>
          <cell r="E117">
            <v>1.18</v>
          </cell>
          <cell r="F117">
            <v>1.1000000000000001</v>
          </cell>
          <cell r="G117">
            <v>1.04</v>
          </cell>
          <cell r="H117">
            <v>1.05</v>
          </cell>
          <cell r="I117">
            <v>1.03</v>
          </cell>
        </row>
        <row r="118">
          <cell r="A118" t="str">
            <v>Hungary</v>
          </cell>
          <cell r="C118">
            <v>1.34</v>
          </cell>
          <cell r="D118">
            <v>1.5</v>
          </cell>
          <cell r="E118">
            <v>1.46</v>
          </cell>
          <cell r="F118">
            <v>1.58</v>
          </cell>
          <cell r="G118">
            <v>1.63</v>
          </cell>
          <cell r="H118">
            <v>1.39</v>
          </cell>
          <cell r="I118">
            <v>1.39</v>
          </cell>
        </row>
        <row r="119">
          <cell r="A119" t="str">
            <v>Malta</v>
          </cell>
          <cell r="C119">
            <v>0.7</v>
          </cell>
          <cell r="D119">
            <v>0.55000000000000004</v>
          </cell>
          <cell r="E119">
            <v>0.55000000000000004</v>
          </cell>
          <cell r="F119">
            <v>0.6</v>
          </cell>
          <cell r="G119">
            <v>0.6</v>
          </cell>
          <cell r="H119">
            <v>0.57999999999999996</v>
          </cell>
          <cell r="I119">
            <v>0.61</v>
          </cell>
        </row>
        <row r="120">
          <cell r="A120" t="str">
            <v>Netherlands</v>
          </cell>
          <cell r="C120">
            <v>2.12</v>
          </cell>
          <cell r="D120">
            <v>2.1</v>
          </cell>
          <cell r="E120">
            <v>2.14</v>
          </cell>
          <cell r="F120">
            <v>2.27</v>
          </cell>
          <cell r="G120">
            <v>2.2200000000000002</v>
          </cell>
          <cell r="H120">
            <v>2.1800000000000002</v>
          </cell>
          <cell r="I120">
            <v>2.08</v>
          </cell>
        </row>
        <row r="121">
          <cell r="A121" t="str">
            <v>Austria</v>
          </cell>
          <cell r="C121">
            <v>3.07</v>
          </cell>
          <cell r="D121">
            <v>3.11</v>
          </cell>
          <cell r="E121">
            <v>3.14</v>
          </cell>
          <cell r="F121">
            <v>3.21</v>
          </cell>
          <cell r="G121">
            <v>3.26</v>
          </cell>
          <cell r="H121">
            <v>3.18</v>
          </cell>
          <cell r="I121">
            <v>3.29</v>
          </cell>
        </row>
        <row r="122">
          <cell r="A122" t="str">
            <v>Poland</v>
          </cell>
          <cell r="C122">
            <v>1</v>
          </cell>
          <cell r="D122">
            <v>1.19</v>
          </cell>
          <cell r="E122">
            <v>1.31</v>
          </cell>
          <cell r="F122">
            <v>1.37</v>
          </cell>
          <cell r="G122">
            <v>1.42</v>
          </cell>
          <cell r="H122">
            <v>1.44</v>
          </cell>
          <cell r="I122">
            <v>1.56</v>
          </cell>
        </row>
        <row r="123">
          <cell r="A123" t="str">
            <v>Portugal</v>
          </cell>
          <cell r="C123">
            <v>1.25</v>
          </cell>
          <cell r="D123">
            <v>1.35</v>
          </cell>
          <cell r="E123">
            <v>1.39</v>
          </cell>
          <cell r="F123">
            <v>1.61</v>
          </cell>
          <cell r="G123">
            <v>1.67</v>
          </cell>
          <cell r="H123">
            <v>1.69</v>
          </cell>
          <cell r="I123">
            <v>1.69</v>
          </cell>
        </row>
        <row r="124">
          <cell r="A124" t="str">
            <v>Romania</v>
          </cell>
          <cell r="C124">
            <v>0.49</v>
          </cell>
          <cell r="D124">
            <v>0.5</v>
          </cell>
          <cell r="E124">
            <v>0.47</v>
          </cell>
          <cell r="F124">
            <v>0.46</v>
          </cell>
          <cell r="G124">
            <v>0.47</v>
          </cell>
          <cell r="H124">
            <v>0.46</v>
          </cell>
          <cell r="I124">
            <v>0.52</v>
          </cell>
        </row>
        <row r="125">
          <cell r="A125" t="str">
            <v>Slovenia</v>
          </cell>
          <cell r="C125">
            <v>2.2200000000000002</v>
          </cell>
          <cell r="D125">
            <v>1.96</v>
          </cell>
          <cell r="E125">
            <v>2.06</v>
          </cell>
          <cell r="F125">
            <v>2.16</v>
          </cell>
          <cell r="G125">
            <v>2.14</v>
          </cell>
          <cell r="H125">
            <v>2.1</v>
          </cell>
          <cell r="I125">
            <v>2.13</v>
          </cell>
        </row>
        <row r="126">
          <cell r="A126" t="str">
            <v>Slovakia</v>
          </cell>
          <cell r="C126">
            <v>1.1499999999999999</v>
          </cell>
          <cell r="D126">
            <v>0.83</v>
          </cell>
          <cell r="E126">
            <v>0.82</v>
          </cell>
          <cell r="F126">
            <v>0.89</v>
          </cell>
          <cell r="G126">
            <v>0.9</v>
          </cell>
          <cell r="H126">
            <v>0.98</v>
          </cell>
          <cell r="I126">
            <v>1.04</v>
          </cell>
        </row>
        <row r="127">
          <cell r="A127" t="str">
            <v>Finland</v>
          </cell>
          <cell r="C127">
            <v>2.89</v>
          </cell>
          <cell r="D127">
            <v>2.78</v>
          </cell>
          <cell r="E127">
            <v>2.82</v>
          </cell>
          <cell r="F127">
            <v>2.93</v>
          </cell>
          <cell r="G127">
            <v>3.01</v>
          </cell>
          <cell r="H127">
            <v>2.98</v>
          </cell>
          <cell r="I127">
            <v>3.09</v>
          </cell>
        </row>
        <row r="128">
          <cell r="A128" t="str">
            <v>Sweden</v>
          </cell>
          <cell r="C128">
            <v>3.24</v>
          </cell>
          <cell r="D128">
            <v>3.35</v>
          </cell>
          <cell r="E128">
            <v>3.4</v>
          </cell>
          <cell r="F128">
            <v>3.5</v>
          </cell>
          <cell r="G128">
            <v>3.42</v>
          </cell>
          <cell r="H128">
            <v>3.47</v>
          </cell>
          <cell r="I128">
            <v>3.57</v>
          </cell>
        </row>
      </sheetData>
      <sheetData sheetId="5">
        <row r="4">
          <cell r="A4" t="str">
            <v>European Union - 27 countries (from 2020)</v>
          </cell>
          <cell r="C4">
            <v>428162.77</v>
          </cell>
          <cell r="D4">
            <v>440223.5</v>
          </cell>
          <cell r="E4">
            <v>443143.51</v>
          </cell>
          <cell r="F4">
            <v>444090.41</v>
          </cell>
          <cell r="G4">
            <v>444771.97</v>
          </cell>
          <cell r="H4">
            <v>445550.93</v>
          </cell>
          <cell r="I4">
            <v>446406.44</v>
          </cell>
          <cell r="J4">
            <v>445991.09</v>
          </cell>
          <cell r="K4">
            <v>445876.3</v>
          </cell>
          <cell r="L4">
            <v>448638.67</v>
          </cell>
          <cell r="M4">
            <v>450901.64</v>
          </cell>
          <cell r="O4">
            <v>105.31080037622141</v>
          </cell>
          <cell r="P4">
            <v>102.42561789636402</v>
          </cell>
        </row>
        <row r="5">
          <cell r="A5" t="str">
            <v>NUTS 1-Regionen (92 Regionen)</v>
          </cell>
        </row>
        <row r="6">
          <cell r="A6" t="str">
            <v>Baden-Württemberg</v>
          </cell>
          <cell r="C6">
            <v>10359.26</v>
          </cell>
          <cell r="D6">
            <v>10480.44</v>
          </cell>
          <cell r="E6">
            <v>10798.18</v>
          </cell>
          <cell r="F6">
            <v>10915.8</v>
          </cell>
          <cell r="G6">
            <v>10987.66</v>
          </cell>
          <cell r="H6">
            <v>11046.51</v>
          </cell>
          <cell r="I6">
            <v>11084.97</v>
          </cell>
          <cell r="J6">
            <v>11101.74</v>
          </cell>
          <cell r="K6">
            <v>11113.83</v>
          </cell>
          <cell r="L6">
            <v>11202.45</v>
          </cell>
          <cell r="M6">
            <v>11309.75</v>
          </cell>
          <cell r="O6">
            <v>109.17526927599074</v>
          </cell>
          <cell r="P6">
            <v>107.91293113647899</v>
          </cell>
          <cell r="R6">
            <v>36</v>
          </cell>
          <cell r="S6">
            <v>24</v>
          </cell>
        </row>
        <row r="7">
          <cell r="A7" t="str">
            <v>Bayern</v>
          </cell>
          <cell r="C7">
            <v>12113.94</v>
          </cell>
          <cell r="D7">
            <v>12372.79</v>
          </cell>
          <cell r="E7">
            <v>12767.6</v>
          </cell>
          <cell r="F7">
            <v>12887.18</v>
          </cell>
          <cell r="G7">
            <v>12963.98</v>
          </cell>
          <cell r="H7">
            <v>13037</v>
          </cell>
          <cell r="I7">
            <v>13100.73</v>
          </cell>
          <cell r="J7">
            <v>13132.48</v>
          </cell>
          <cell r="K7">
            <v>13158.57</v>
          </cell>
          <cell r="L7">
            <v>13273.19</v>
          </cell>
          <cell r="M7">
            <v>13402.21</v>
          </cell>
          <cell r="O7">
            <v>110.63460773290934</v>
          </cell>
          <cell r="P7">
            <v>108.32003129447763</v>
          </cell>
          <cell r="R7">
            <v>34</v>
          </cell>
          <cell r="S7">
            <v>22</v>
          </cell>
        </row>
        <row r="8">
          <cell r="A8" t="str">
            <v>Berlin</v>
          </cell>
          <cell r="C8">
            <v>3298.81</v>
          </cell>
          <cell r="D8">
            <v>3274.2</v>
          </cell>
          <cell r="E8">
            <v>3494.96</v>
          </cell>
          <cell r="F8">
            <v>3547.45</v>
          </cell>
          <cell r="G8">
            <v>3594.16</v>
          </cell>
          <cell r="H8">
            <v>3629.17</v>
          </cell>
          <cell r="I8">
            <v>3657.16</v>
          </cell>
          <cell r="J8">
            <v>3666.8</v>
          </cell>
          <cell r="K8">
            <v>3670.78</v>
          </cell>
          <cell r="L8">
            <v>3716.36</v>
          </cell>
          <cell r="M8">
            <v>3768.72</v>
          </cell>
          <cell r="O8">
            <v>114.24483374307704</v>
          </cell>
          <cell r="P8">
            <v>115.10353674179952</v>
          </cell>
          <cell r="R8">
            <v>23</v>
          </cell>
          <cell r="S8">
            <v>6</v>
          </cell>
        </row>
        <row r="9">
          <cell r="A9" t="str">
            <v>Brandenburg</v>
          </cell>
          <cell r="C9">
            <v>2580.65</v>
          </cell>
          <cell r="D9">
            <v>2466.29</v>
          </cell>
          <cell r="E9">
            <v>2471.36</v>
          </cell>
          <cell r="F9">
            <v>2489.75</v>
          </cell>
          <cell r="G9">
            <v>2499.34</v>
          </cell>
          <cell r="H9">
            <v>2507.9899999999998</v>
          </cell>
          <cell r="I9">
            <v>2516.91</v>
          </cell>
          <cell r="J9">
            <v>2526.4899999999998</v>
          </cell>
          <cell r="K9">
            <v>2534.4699999999998</v>
          </cell>
          <cell r="L9">
            <v>2555.5</v>
          </cell>
          <cell r="M9">
            <v>2577.4</v>
          </cell>
          <cell r="O9">
            <v>99.874062736132373</v>
          </cell>
          <cell r="P9">
            <v>104.5051474076447</v>
          </cell>
          <cell r="R9">
            <v>64</v>
          </cell>
          <cell r="S9">
            <v>38</v>
          </cell>
        </row>
        <row r="10">
          <cell r="A10" t="str">
            <v>Bremen</v>
          </cell>
          <cell r="C10">
            <v>657.24</v>
          </cell>
          <cell r="D10">
            <v>652.21</v>
          </cell>
          <cell r="E10">
            <v>666.69</v>
          </cell>
          <cell r="F10">
            <v>675.12</v>
          </cell>
          <cell r="G10">
            <v>679.89</v>
          </cell>
          <cell r="H10">
            <v>682.01</v>
          </cell>
          <cell r="I10">
            <v>682.09</v>
          </cell>
          <cell r="J10">
            <v>680.67</v>
          </cell>
          <cell r="K10">
            <v>678.3</v>
          </cell>
          <cell r="L10">
            <v>680.66</v>
          </cell>
          <cell r="M10">
            <v>688.28</v>
          </cell>
          <cell r="O10">
            <v>104.72278011076624</v>
          </cell>
          <cell r="P10">
            <v>105.53042731635516</v>
          </cell>
          <cell r="R10">
            <v>51</v>
          </cell>
          <cell r="S10">
            <v>34</v>
          </cell>
        </row>
        <row r="11">
          <cell r="A11" t="str">
            <v>Hamburg</v>
          </cell>
          <cell r="C11">
            <v>1672.52</v>
          </cell>
          <cell r="D11">
            <v>1701.7</v>
          </cell>
          <cell r="E11">
            <v>1775.11</v>
          </cell>
          <cell r="F11">
            <v>1798.93</v>
          </cell>
          <cell r="G11">
            <v>1820.51</v>
          </cell>
          <cell r="H11">
            <v>1835.89</v>
          </cell>
          <cell r="I11">
            <v>1844.22</v>
          </cell>
          <cell r="J11">
            <v>1849.87</v>
          </cell>
          <cell r="K11">
            <v>1853.21</v>
          </cell>
          <cell r="L11">
            <v>1873.03</v>
          </cell>
          <cell r="M11">
            <v>1901.14</v>
          </cell>
          <cell r="O11">
            <v>113.66919379140458</v>
          </cell>
          <cell r="P11">
            <v>111.72004466122114</v>
          </cell>
          <cell r="R11">
            <v>24</v>
          </cell>
          <cell r="S11">
            <v>12</v>
          </cell>
        </row>
        <row r="12">
          <cell r="A12" t="str">
            <v>Hessen</v>
          </cell>
          <cell r="C12">
            <v>6012.99</v>
          </cell>
          <cell r="D12">
            <v>5969.26</v>
          </cell>
          <cell r="E12">
            <v>6135.06</v>
          </cell>
          <cell r="F12">
            <v>6194.65</v>
          </cell>
          <cell r="G12">
            <v>6228.17</v>
          </cell>
          <cell r="H12">
            <v>6254.55</v>
          </cell>
          <cell r="I12">
            <v>6276.95</v>
          </cell>
          <cell r="J12">
            <v>6290.63</v>
          </cell>
          <cell r="K12">
            <v>6294.08</v>
          </cell>
          <cell r="L12">
            <v>6343.19</v>
          </cell>
          <cell r="M12">
            <v>6406.04</v>
          </cell>
          <cell r="O12">
            <v>106.53668141806322</v>
          </cell>
          <cell r="P12">
            <v>107.31715489022089</v>
          </cell>
          <cell r="R12">
            <v>42</v>
          </cell>
          <cell r="S12">
            <v>25</v>
          </cell>
        </row>
        <row r="13">
          <cell r="A13" t="str">
            <v>Mecklenburg-Vorpommern</v>
          </cell>
          <cell r="C13">
            <v>1770.06</v>
          </cell>
          <cell r="D13">
            <v>1619.91</v>
          </cell>
          <cell r="E13">
            <v>1605.76</v>
          </cell>
          <cell r="F13">
            <v>1611.52</v>
          </cell>
          <cell r="G13">
            <v>1610.9</v>
          </cell>
          <cell r="H13">
            <v>1610.4</v>
          </cell>
          <cell r="I13">
            <v>1608.91</v>
          </cell>
          <cell r="J13">
            <v>1609.46</v>
          </cell>
          <cell r="K13">
            <v>1610.97</v>
          </cell>
          <cell r="L13">
            <v>1619.77</v>
          </cell>
          <cell r="M13">
            <v>1628.92</v>
          </cell>
          <cell r="O13">
            <v>92.026258996870169</v>
          </cell>
          <cell r="P13">
            <v>100.55620373971395</v>
          </cell>
          <cell r="R13">
            <v>78</v>
          </cell>
          <cell r="S13">
            <v>57</v>
          </cell>
        </row>
        <row r="14">
          <cell r="A14" t="str">
            <v>Niedersachsen</v>
          </cell>
          <cell r="C14">
            <v>7843.16</v>
          </cell>
          <cell r="D14">
            <v>7786.94</v>
          </cell>
          <cell r="E14">
            <v>7876.71</v>
          </cell>
          <cell r="F14">
            <v>7936.17</v>
          </cell>
          <cell r="G14">
            <v>7954.23</v>
          </cell>
          <cell r="H14">
            <v>7972.63</v>
          </cell>
          <cell r="I14">
            <v>7988.03</v>
          </cell>
          <cell r="J14">
            <v>7998.53</v>
          </cell>
          <cell r="K14">
            <v>8015.22</v>
          </cell>
          <cell r="L14">
            <v>8083.64</v>
          </cell>
          <cell r="M14">
            <v>8151.1</v>
          </cell>
          <cell r="O14">
            <v>103.92622361395152</v>
          </cell>
          <cell r="P14">
            <v>104.67654816911394</v>
          </cell>
          <cell r="R14">
            <v>52</v>
          </cell>
          <cell r="S14">
            <v>37</v>
          </cell>
        </row>
        <row r="15">
          <cell r="A15" t="str">
            <v>Nordrhein-Westfalen</v>
          </cell>
          <cell r="C15">
            <v>17856.189999999999</v>
          </cell>
          <cell r="D15">
            <v>17566.400000000001</v>
          </cell>
          <cell r="E15">
            <v>17751.89</v>
          </cell>
          <cell r="F15">
            <v>17877.88</v>
          </cell>
          <cell r="G15">
            <v>17901.12</v>
          </cell>
          <cell r="H15">
            <v>17922.439999999999</v>
          </cell>
          <cell r="I15">
            <v>17939.939999999999</v>
          </cell>
          <cell r="J15">
            <v>17936.419999999998</v>
          </cell>
          <cell r="K15">
            <v>17925.060000000001</v>
          </cell>
          <cell r="L15">
            <v>18031.86</v>
          </cell>
          <cell r="M15">
            <v>18164.75</v>
          </cell>
          <cell r="O15">
            <v>101.72802820758517</v>
          </cell>
          <cell r="P15">
            <v>103.40621869022679</v>
          </cell>
          <cell r="R15">
            <v>60</v>
          </cell>
          <cell r="S15">
            <v>47</v>
          </cell>
        </row>
        <row r="16">
          <cell r="A16" t="str">
            <v>Rheinland-Pfalz</v>
          </cell>
          <cell r="C16">
            <v>4027.89</v>
          </cell>
          <cell r="D16">
            <v>3998.87</v>
          </cell>
          <cell r="E16">
            <v>4032.21</v>
          </cell>
          <cell r="F16">
            <v>4059.44</v>
          </cell>
          <cell r="G16">
            <v>4069.87</v>
          </cell>
          <cell r="H16">
            <v>4079.27</v>
          </cell>
          <cell r="I16">
            <v>4089.38</v>
          </cell>
          <cell r="J16">
            <v>4096.1499999999996</v>
          </cell>
          <cell r="K16">
            <v>4102.43</v>
          </cell>
          <cell r="L16">
            <v>4132.82</v>
          </cell>
          <cell r="M16">
            <v>4166.7299999999996</v>
          </cell>
          <cell r="O16">
            <v>103.44696602936028</v>
          </cell>
          <cell r="P16">
            <v>104.19768584625156</v>
          </cell>
          <cell r="R16">
            <v>54</v>
          </cell>
          <cell r="S16">
            <v>40</v>
          </cell>
        </row>
        <row r="17">
          <cell r="A17" t="str">
            <v>Saarland</v>
          </cell>
          <cell r="C17">
            <v>1062.1600000000001</v>
          </cell>
          <cell r="D17">
            <v>1004.77</v>
          </cell>
          <cell r="E17">
            <v>992.32</v>
          </cell>
          <cell r="F17">
            <v>996.13</v>
          </cell>
          <cell r="G17">
            <v>995.42</v>
          </cell>
          <cell r="H17">
            <v>992.35</v>
          </cell>
          <cell r="I17">
            <v>988.7</v>
          </cell>
          <cell r="J17">
            <v>985.44</v>
          </cell>
          <cell r="K17">
            <v>983.17</v>
          </cell>
          <cell r="L17">
            <v>987.51</v>
          </cell>
          <cell r="M17">
            <v>993.54</v>
          </cell>
          <cell r="O17">
            <v>93.539579724335312</v>
          </cell>
          <cell r="P17">
            <v>98.88233127979538</v>
          </cell>
          <cell r="R17">
            <v>75</v>
          </cell>
          <cell r="S17">
            <v>66</v>
          </cell>
        </row>
        <row r="18">
          <cell r="A18" t="str">
            <v>Sachsen</v>
          </cell>
          <cell r="C18">
            <v>4402.01</v>
          </cell>
          <cell r="D18">
            <v>4077.85</v>
          </cell>
          <cell r="E18">
            <v>4070.08</v>
          </cell>
          <cell r="F18">
            <v>4083.33</v>
          </cell>
          <cell r="G18">
            <v>4081.55</v>
          </cell>
          <cell r="H18">
            <v>4079.63</v>
          </cell>
          <cell r="I18">
            <v>4074.96</v>
          </cell>
          <cell r="J18">
            <v>4064.46</v>
          </cell>
          <cell r="K18">
            <v>4049.97</v>
          </cell>
          <cell r="L18">
            <v>4064.58</v>
          </cell>
          <cell r="M18">
            <v>4087.81</v>
          </cell>
          <cell r="O18">
            <v>92.862351516693508</v>
          </cell>
          <cell r="P18">
            <v>100.24424635530977</v>
          </cell>
          <cell r="R18">
            <v>76</v>
          </cell>
          <cell r="S18">
            <v>61</v>
          </cell>
        </row>
        <row r="19">
          <cell r="A19" t="str">
            <v>Sachsen-Anhalt</v>
          </cell>
          <cell r="C19">
            <v>2614.0300000000002</v>
          </cell>
          <cell r="D19">
            <v>2308.84</v>
          </cell>
          <cell r="E19">
            <v>2240.52</v>
          </cell>
          <cell r="F19">
            <v>2240.87</v>
          </cell>
          <cell r="G19">
            <v>2229.67</v>
          </cell>
          <cell r="H19">
            <v>2215.71</v>
          </cell>
          <cell r="I19">
            <v>2201.5500000000002</v>
          </cell>
          <cell r="J19">
            <v>2187.7399999999998</v>
          </cell>
          <cell r="K19">
            <v>2174.9699999999998</v>
          </cell>
          <cell r="L19">
            <v>2177.9499999999998</v>
          </cell>
          <cell r="M19">
            <v>2183.54</v>
          </cell>
          <cell r="O19">
            <v>83.531558551355573</v>
          </cell>
          <cell r="P19">
            <v>94.573032345246958</v>
          </cell>
          <cell r="R19">
            <v>87</v>
          </cell>
          <cell r="S19">
            <v>81</v>
          </cell>
        </row>
        <row r="20">
          <cell r="A20" t="str">
            <v>Schleswig-Holstein</v>
          </cell>
          <cell r="C20">
            <v>2764.75</v>
          </cell>
          <cell r="D20">
            <v>2799.75</v>
          </cell>
          <cell r="E20">
            <v>2844.8</v>
          </cell>
          <cell r="F20">
            <v>2870.33</v>
          </cell>
          <cell r="G20">
            <v>2885.87</v>
          </cell>
          <cell r="H20">
            <v>2893.27</v>
          </cell>
          <cell r="I20">
            <v>2900.24</v>
          </cell>
          <cell r="J20">
            <v>2907.33</v>
          </cell>
          <cell r="K20">
            <v>2916.44</v>
          </cell>
          <cell r="L20">
            <v>2937.64</v>
          </cell>
          <cell r="M20">
            <v>2959.48</v>
          </cell>
          <cell r="O20">
            <v>107.04331313862012</v>
          </cell>
          <cell r="P20">
            <v>105.70515224573623</v>
          </cell>
          <cell r="R20">
            <v>40</v>
          </cell>
          <cell r="S20">
            <v>31</v>
          </cell>
        </row>
        <row r="21">
          <cell r="A21" t="str">
            <v>Thüringen</v>
          </cell>
          <cell r="C21">
            <v>2421.35</v>
          </cell>
          <cell r="D21">
            <v>2203.75</v>
          </cell>
          <cell r="E21">
            <v>2163.75</v>
          </cell>
          <cell r="F21">
            <v>2164.4299999999998</v>
          </cell>
          <cell r="G21">
            <v>2154.67</v>
          </cell>
          <cell r="H21">
            <v>2147.1799999999998</v>
          </cell>
          <cell r="I21">
            <v>2138.2600000000002</v>
          </cell>
          <cell r="J21">
            <v>2126.81</v>
          </cell>
          <cell r="K21">
            <v>2114.5500000000002</v>
          </cell>
          <cell r="L21">
            <v>2117.86</v>
          </cell>
          <cell r="M21">
            <v>2124.59</v>
          </cell>
          <cell r="O21">
            <v>87.744027092324544</v>
          </cell>
          <cell r="P21">
            <v>96.407941009642656</v>
          </cell>
          <cell r="R21">
            <v>84</v>
          </cell>
          <cell r="S21">
            <v>74</v>
          </cell>
        </row>
        <row r="23">
          <cell r="A23" t="str">
            <v>Région de Bruxelles-Capitale/Brussels Hoofdstedelijk Gewest</v>
          </cell>
          <cell r="C23">
            <v>961.89</v>
          </cell>
          <cell r="D23">
            <v>1104.3499999999999</v>
          </cell>
          <cell r="E23">
            <v>1192.67</v>
          </cell>
          <cell r="F23">
            <v>1200.1400000000001</v>
          </cell>
          <cell r="G23">
            <v>1202.28</v>
          </cell>
          <cell r="H23">
            <v>1210.3800000000001</v>
          </cell>
          <cell r="I23">
            <v>1219.33</v>
          </cell>
          <cell r="J23">
            <v>1224.8499999999999</v>
          </cell>
          <cell r="K23">
            <v>1227.49</v>
          </cell>
          <cell r="L23">
            <v>1240.92</v>
          </cell>
          <cell r="M23">
            <v>1258.78</v>
          </cell>
          <cell r="O23">
            <v>130.86527565522047</v>
          </cell>
          <cell r="P23">
            <v>113.98379137048944</v>
          </cell>
          <cell r="R23">
            <v>8</v>
          </cell>
          <cell r="S23">
            <v>7</v>
          </cell>
        </row>
        <row r="24">
          <cell r="A24" t="str">
            <v>Vlaams Gewest</v>
          </cell>
          <cell r="C24">
            <v>5946.34</v>
          </cell>
          <cell r="D24">
            <v>6279.55</v>
          </cell>
          <cell r="E24">
            <v>6472.39</v>
          </cell>
          <cell r="F24">
            <v>6508.79</v>
          </cell>
          <cell r="G24">
            <v>6542.59</v>
          </cell>
          <cell r="H24">
            <v>6577.73</v>
          </cell>
          <cell r="I24">
            <v>6617.63</v>
          </cell>
          <cell r="J24">
            <v>6651.88</v>
          </cell>
          <cell r="K24">
            <v>6687.27</v>
          </cell>
          <cell r="L24">
            <v>6748.87</v>
          </cell>
          <cell r="M24">
            <v>6813.45</v>
          </cell>
          <cell r="O24">
            <v>114.58224723106987</v>
          </cell>
          <cell r="P24">
            <v>108.50220159087831</v>
          </cell>
          <cell r="R24">
            <v>22</v>
          </cell>
          <cell r="S24">
            <v>20</v>
          </cell>
        </row>
        <row r="25">
          <cell r="A25" t="str">
            <v>Région wallonne</v>
          </cell>
          <cell r="C25">
            <v>3342.97</v>
          </cell>
          <cell r="D25">
            <v>3512.1</v>
          </cell>
          <cell r="E25">
            <v>3608.94</v>
          </cell>
          <cell r="F25">
            <v>3622.07</v>
          </cell>
          <cell r="G25">
            <v>3630.14</v>
          </cell>
          <cell r="H25">
            <v>3638.88</v>
          </cell>
          <cell r="I25">
            <v>3652.04</v>
          </cell>
          <cell r="J25">
            <v>3661.97</v>
          </cell>
          <cell r="K25">
            <v>3671.53</v>
          </cell>
          <cell r="L25">
            <v>3690.41</v>
          </cell>
          <cell r="M25">
            <v>3707.77</v>
          </cell>
          <cell r="O25">
            <v>110.91245210097608</v>
          </cell>
          <cell r="P25">
            <v>105.57131061188463</v>
          </cell>
          <cell r="R25">
            <v>32</v>
          </cell>
          <cell r="S25">
            <v>33</v>
          </cell>
        </row>
        <row r="26">
          <cell r="A26" t="str">
            <v>Severna i Yugoiztochna Bulgaria</v>
          </cell>
          <cell r="C26">
            <v>4346.57</v>
          </cell>
          <cell r="D26">
            <v>3900.39</v>
          </cell>
          <cell r="E26">
            <v>3494.72</v>
          </cell>
          <cell r="F26">
            <v>3434.47</v>
          </cell>
          <cell r="G26">
            <v>3373.87</v>
          </cell>
          <cell r="H26">
            <v>3311.86</v>
          </cell>
          <cell r="I26">
            <v>3249.17</v>
          </cell>
          <cell r="J26">
            <v>3205.49</v>
          </cell>
          <cell r="K26">
            <v>3175.76</v>
          </cell>
          <cell r="L26">
            <v>3144.22</v>
          </cell>
          <cell r="M26">
            <v>3125.91</v>
          </cell>
          <cell r="O26">
            <v>71.916706736576202</v>
          </cell>
          <cell r="P26">
            <v>80.143524109127554</v>
          </cell>
          <cell r="R26">
            <v>92</v>
          </cell>
          <cell r="S26">
            <v>92</v>
          </cell>
        </row>
        <row r="27">
          <cell r="A27" t="str">
            <v>Yugozapadna i Yuzhna tsentralna Bulgaria</v>
          </cell>
          <cell r="C27">
            <v>3823.6</v>
          </cell>
          <cell r="D27">
            <v>3633.9</v>
          </cell>
          <cell r="E27">
            <v>3489.51</v>
          </cell>
          <cell r="F27">
            <v>3459.67</v>
          </cell>
          <cell r="G27">
            <v>3429.6</v>
          </cell>
          <cell r="H27">
            <v>3398.94</v>
          </cell>
          <cell r="I27">
            <v>3367.56</v>
          </cell>
          <cell r="J27">
            <v>3345.21</v>
          </cell>
          <cell r="K27">
            <v>3331.54</v>
          </cell>
          <cell r="L27">
            <v>3320.88</v>
          </cell>
          <cell r="M27">
            <v>3320.69</v>
          </cell>
          <cell r="O27">
            <v>86.847212051469825</v>
          </cell>
          <cell r="P27">
            <v>91.380885549960098</v>
          </cell>
          <cell r="R27">
            <v>85</v>
          </cell>
          <cell r="S27">
            <v>88</v>
          </cell>
        </row>
        <row r="28">
          <cell r="A28" t="str">
            <v>Česko</v>
          </cell>
          <cell r="C28">
            <v>10272.5</v>
          </cell>
          <cell r="D28">
            <v>10517.25</v>
          </cell>
          <cell r="E28">
            <v>10507.55</v>
          </cell>
          <cell r="F28">
            <v>10513.67</v>
          </cell>
          <cell r="G28">
            <v>10520.95</v>
          </cell>
          <cell r="H28">
            <v>10534.23</v>
          </cell>
          <cell r="I28">
            <v>10550.31</v>
          </cell>
          <cell r="J28">
            <v>10502.15</v>
          </cell>
          <cell r="K28">
            <v>10500.85</v>
          </cell>
          <cell r="L28">
            <v>10759.53</v>
          </cell>
          <cell r="M28">
            <v>10878.04</v>
          </cell>
          <cell r="O28">
            <v>105.89476758335363</v>
          </cell>
          <cell r="P28">
            <v>103.43045948322992</v>
          </cell>
          <cell r="R28">
            <v>46</v>
          </cell>
          <cell r="S28">
            <v>46</v>
          </cell>
        </row>
        <row r="29">
          <cell r="A29" t="str">
            <v>Denmark</v>
          </cell>
          <cell r="C29">
            <v>5338.49</v>
          </cell>
          <cell r="D29">
            <v>5547.36</v>
          </cell>
          <cell r="E29">
            <v>5682.45</v>
          </cell>
          <cell r="F29">
            <v>5728.75</v>
          </cell>
          <cell r="G29">
            <v>5765.1</v>
          </cell>
          <cell r="H29">
            <v>5793.87</v>
          </cell>
          <cell r="I29">
            <v>5816.94</v>
          </cell>
          <cell r="J29">
            <v>5829.7</v>
          </cell>
          <cell r="K29">
            <v>5854.42</v>
          </cell>
          <cell r="L29">
            <v>5906.39</v>
          </cell>
          <cell r="M29">
            <v>5947.99</v>
          </cell>
          <cell r="O29">
            <v>111.41708610487235</v>
          </cell>
          <cell r="P29">
            <v>107.22199388537972</v>
          </cell>
          <cell r="R29">
            <v>29</v>
          </cell>
          <cell r="S29">
            <v>27</v>
          </cell>
        </row>
        <row r="30">
          <cell r="A30" t="str">
            <v>Eesti</v>
          </cell>
          <cell r="C30">
            <v>1401.3</v>
          </cell>
          <cell r="D30">
            <v>1333.3</v>
          </cell>
          <cell r="E30">
            <v>1313.3</v>
          </cell>
          <cell r="F30">
            <v>1315.9</v>
          </cell>
          <cell r="G30">
            <v>1315.6</v>
          </cell>
          <cell r="H30">
            <v>1319.13</v>
          </cell>
          <cell r="I30">
            <v>1324.82</v>
          </cell>
          <cell r="J30">
            <v>1328.89</v>
          </cell>
          <cell r="K30">
            <v>1330.07</v>
          </cell>
          <cell r="L30">
            <v>1331.8</v>
          </cell>
          <cell r="M30">
            <v>1365.88</v>
          </cell>
          <cell r="O30">
            <v>97.472347106258482</v>
          </cell>
          <cell r="P30">
            <v>102.44356108902724</v>
          </cell>
          <cell r="R30">
            <v>68</v>
          </cell>
          <cell r="S30">
            <v>49</v>
          </cell>
        </row>
        <row r="31">
          <cell r="A31" t="str">
            <v>Ireland</v>
          </cell>
          <cell r="C31">
            <v>3804.25</v>
          </cell>
          <cell r="D31">
            <v>4559.7700000000004</v>
          </cell>
          <cell r="E31">
            <v>4695.7700000000004</v>
          </cell>
          <cell r="F31">
            <v>4752.46</v>
          </cell>
          <cell r="G31">
            <v>4821.08</v>
          </cell>
          <cell r="H31">
            <v>4890.41</v>
          </cell>
          <cell r="I31">
            <v>4967.46</v>
          </cell>
          <cell r="J31">
            <v>5034.43</v>
          </cell>
          <cell r="K31">
            <v>5091.8500000000004</v>
          </cell>
          <cell r="L31">
            <v>5199.75</v>
          </cell>
          <cell r="M31">
            <v>5295.87</v>
          </cell>
          <cell r="O31">
            <v>139.20930538213841</v>
          </cell>
          <cell r="P31">
            <v>116.14335810797473</v>
          </cell>
          <cell r="R31">
            <v>3</v>
          </cell>
          <cell r="S31">
            <v>5</v>
          </cell>
        </row>
        <row r="32">
          <cell r="A32" t="str">
            <v>Attiki</v>
          </cell>
          <cell r="C32">
            <v>3883.71</v>
          </cell>
          <cell r="D32">
            <v>3997.88</v>
          </cell>
          <cell r="E32">
            <v>3802.06</v>
          </cell>
          <cell r="F32">
            <v>3777.41</v>
          </cell>
          <cell r="G32">
            <v>3765</v>
          </cell>
          <cell r="H32">
            <v>3749.34</v>
          </cell>
          <cell r="I32">
            <v>3740.56</v>
          </cell>
          <cell r="J32">
            <v>3737.81</v>
          </cell>
          <cell r="K32">
            <v>3723.36</v>
          </cell>
          <cell r="L32">
            <v>3701.94</v>
          </cell>
          <cell r="M32">
            <v>3691.07</v>
          </cell>
          <cell r="O32">
            <v>95.039794423373522</v>
          </cell>
          <cell r="P32">
            <v>92.325682611784245</v>
          </cell>
          <cell r="R32">
            <v>73</v>
          </cell>
          <cell r="S32">
            <v>85</v>
          </cell>
        </row>
        <row r="33">
          <cell r="A33" t="str">
            <v>Nisia Aigaiou, Kriti</v>
          </cell>
          <cell r="C33">
            <v>1083.06</v>
          </cell>
          <cell r="D33">
            <v>1158.94</v>
          </cell>
          <cell r="E33">
            <v>1163.6500000000001</v>
          </cell>
          <cell r="F33">
            <v>1169.01</v>
          </cell>
          <cell r="G33">
            <v>1180.1400000000001</v>
          </cell>
          <cell r="H33">
            <v>1192.79</v>
          </cell>
          <cell r="I33">
            <v>1206.8</v>
          </cell>
          <cell r="J33">
            <v>1213.6500000000001</v>
          </cell>
          <cell r="K33">
            <v>1209.42</v>
          </cell>
          <cell r="L33">
            <v>1202.46</v>
          </cell>
          <cell r="M33">
            <v>1198.94</v>
          </cell>
          <cell r="O33">
            <v>110.69931490406813</v>
          </cell>
          <cell r="P33">
            <v>103.45142975477593</v>
          </cell>
          <cell r="R33">
            <v>33</v>
          </cell>
          <cell r="S33">
            <v>45</v>
          </cell>
        </row>
        <row r="34">
          <cell r="A34" t="str">
            <v>Voreia Elláda</v>
          </cell>
          <cell r="C34">
            <v>3046.34</v>
          </cell>
          <cell r="D34">
            <v>3166.96</v>
          </cell>
          <cell r="E34">
            <v>3107.27</v>
          </cell>
          <cell r="F34">
            <v>3094.08</v>
          </cell>
          <cell r="G34">
            <v>3085.2</v>
          </cell>
          <cell r="H34">
            <v>3077.47</v>
          </cell>
          <cell r="I34">
            <v>3071.44</v>
          </cell>
          <cell r="J34">
            <v>3057.66</v>
          </cell>
          <cell r="K34">
            <v>3035.79</v>
          </cell>
          <cell r="L34">
            <v>3018.32</v>
          </cell>
          <cell r="M34">
            <v>3009.47</v>
          </cell>
          <cell r="O34">
            <v>98.789695175193827</v>
          </cell>
          <cell r="P34">
            <v>95.027092227246314</v>
          </cell>
          <cell r="R34">
            <v>67</v>
          </cell>
          <cell r="S34">
            <v>79</v>
          </cell>
        </row>
        <row r="35">
          <cell r="A35" t="str">
            <v>Kentriki Elláda</v>
          </cell>
          <cell r="C35">
            <v>2792.68</v>
          </cell>
          <cell r="D35">
            <v>2797.6</v>
          </cell>
          <cell r="E35">
            <v>2747.93</v>
          </cell>
          <cell r="F35">
            <v>2735.49</v>
          </cell>
          <cell r="G35">
            <v>2724.35</v>
          </cell>
          <cell r="H35">
            <v>2713.29</v>
          </cell>
          <cell r="I35">
            <v>2702.77</v>
          </cell>
          <cell r="J35">
            <v>2689.48</v>
          </cell>
          <cell r="K35">
            <v>2671.83</v>
          </cell>
          <cell r="L35">
            <v>2656.46</v>
          </cell>
          <cell r="M35">
            <v>2648.66</v>
          </cell>
          <cell r="O35">
            <v>94.842946560293342</v>
          </cell>
          <cell r="P35">
            <v>94.676150986559904</v>
          </cell>
          <cell r="R35">
            <v>74</v>
          </cell>
          <cell r="S35">
            <v>80</v>
          </cell>
        </row>
        <row r="36">
          <cell r="A36" t="str">
            <v>Noroeste</v>
          </cell>
          <cell r="C36">
            <v>4298.7</v>
          </cell>
          <cell r="D36">
            <v>4437.6000000000004</v>
          </cell>
          <cell r="E36">
            <v>4350.3</v>
          </cell>
          <cell r="F36">
            <v>4330</v>
          </cell>
          <cell r="G36">
            <v>4313</v>
          </cell>
          <cell r="H36">
            <v>4303.8</v>
          </cell>
          <cell r="I36">
            <v>4300.2</v>
          </cell>
          <cell r="J36">
            <v>4296.5</v>
          </cell>
          <cell r="K36">
            <v>4282.8999999999996</v>
          </cell>
          <cell r="L36">
            <v>4285.7</v>
          </cell>
          <cell r="M36">
            <v>4297.1000000000004</v>
          </cell>
          <cell r="O36">
            <v>99.962779444948495</v>
          </cell>
          <cell r="P36">
            <v>96.833874166215978</v>
          </cell>
          <cell r="R36">
            <v>63</v>
          </cell>
          <cell r="S36">
            <v>72</v>
          </cell>
        </row>
        <row r="37">
          <cell r="A37" t="str">
            <v>Noreste</v>
          </cell>
          <cell r="C37">
            <v>4108.6000000000004</v>
          </cell>
          <cell r="D37">
            <v>4479.8</v>
          </cell>
          <cell r="E37">
            <v>4444.2</v>
          </cell>
          <cell r="F37">
            <v>4446.8</v>
          </cell>
          <cell r="G37">
            <v>4454.6000000000004</v>
          </cell>
          <cell r="H37">
            <v>4469.8</v>
          </cell>
          <cell r="I37">
            <v>4500.1000000000004</v>
          </cell>
          <cell r="J37">
            <v>4525.5</v>
          </cell>
          <cell r="K37">
            <v>4515.3999999999996</v>
          </cell>
          <cell r="L37">
            <v>4533.2</v>
          </cell>
          <cell r="M37">
            <v>4567</v>
          </cell>
          <cell r="O37">
            <v>111.15708513848999</v>
          </cell>
          <cell r="P37">
            <v>101.9465154694406</v>
          </cell>
          <cell r="R37">
            <v>31</v>
          </cell>
          <cell r="S37">
            <v>50</v>
          </cell>
        </row>
        <row r="38">
          <cell r="A38" t="str">
            <v>Comunidad de Madrid</v>
          </cell>
          <cell r="C38">
            <v>5353.4</v>
          </cell>
          <cell r="D38">
            <v>6384.4</v>
          </cell>
          <cell r="E38">
            <v>6389.8</v>
          </cell>
          <cell r="F38">
            <v>6430.9</v>
          </cell>
          <cell r="G38">
            <v>6486.29</v>
          </cell>
          <cell r="H38">
            <v>6565.5</v>
          </cell>
          <cell r="I38">
            <v>6661.4</v>
          </cell>
          <cell r="J38">
            <v>6728.79</v>
          </cell>
          <cell r="K38">
            <v>6717.71</v>
          </cell>
          <cell r="L38">
            <v>6824.69</v>
          </cell>
          <cell r="M38">
            <v>6945.2</v>
          </cell>
          <cell r="O38">
            <v>129.73437441625885</v>
          </cell>
          <cell r="P38">
            <v>108.78391078253242</v>
          </cell>
          <cell r="R38">
            <v>9</v>
          </cell>
          <cell r="S38">
            <v>18</v>
          </cell>
        </row>
        <row r="39">
          <cell r="A39" t="str">
            <v>Centro (ES)</v>
          </cell>
          <cell r="C39">
            <v>5273.6</v>
          </cell>
          <cell r="D39">
            <v>5736.4</v>
          </cell>
          <cell r="E39">
            <v>5604.7</v>
          </cell>
          <cell r="F39">
            <v>5568.6</v>
          </cell>
          <cell r="G39">
            <v>5530.8</v>
          </cell>
          <cell r="H39">
            <v>5510.1</v>
          </cell>
          <cell r="I39">
            <v>5506.8</v>
          </cell>
          <cell r="J39">
            <v>5497.59</v>
          </cell>
          <cell r="K39">
            <v>5486</v>
          </cell>
          <cell r="L39">
            <v>5502.79</v>
          </cell>
          <cell r="M39">
            <v>5533.8</v>
          </cell>
          <cell r="O39">
            <v>104.9340109223301</v>
          </cell>
          <cell r="P39">
            <v>96.468168189108155</v>
          </cell>
          <cell r="R39">
            <v>48</v>
          </cell>
          <cell r="S39">
            <v>73</v>
          </cell>
        </row>
        <row r="40">
          <cell r="A40" t="str">
            <v>Este</v>
          </cell>
          <cell r="C40">
            <v>11238.6</v>
          </cell>
          <cell r="D40">
            <v>13553.79</v>
          </cell>
          <cell r="E40">
            <v>13474.69</v>
          </cell>
          <cell r="F40">
            <v>13512.1</v>
          </cell>
          <cell r="G40">
            <v>13569.59</v>
          </cell>
          <cell r="H40">
            <v>13680.99</v>
          </cell>
          <cell r="I40">
            <v>13854.19</v>
          </cell>
          <cell r="J40">
            <v>13965.09</v>
          </cell>
          <cell r="K40">
            <v>13989.51</v>
          </cell>
          <cell r="L40">
            <v>14186.29</v>
          </cell>
          <cell r="M40">
            <v>14473</v>
          </cell>
          <cell r="O40">
            <v>128.7793853326927</v>
          </cell>
          <cell r="P40">
            <v>106.78194069703014</v>
          </cell>
          <cell r="R40">
            <v>10</v>
          </cell>
          <cell r="S40">
            <v>29</v>
          </cell>
        </row>
        <row r="41">
          <cell r="A41" t="str">
            <v>Sur</v>
          </cell>
          <cell r="C41">
            <v>8614.1</v>
          </cell>
          <cell r="D41">
            <v>9917.4</v>
          </cell>
          <cell r="E41">
            <v>10021.5</v>
          </cell>
          <cell r="F41">
            <v>10031.9</v>
          </cell>
          <cell r="G41">
            <v>10035.790000000001</v>
          </cell>
          <cell r="H41">
            <v>10046</v>
          </cell>
          <cell r="I41">
            <v>10102.200000000001</v>
          </cell>
          <cell r="J41">
            <v>10150.790000000001</v>
          </cell>
          <cell r="K41">
            <v>10178.51</v>
          </cell>
          <cell r="L41">
            <v>10251.49</v>
          </cell>
          <cell r="M41">
            <v>10340.5</v>
          </cell>
          <cell r="O41">
            <v>120.04155976828687</v>
          </cell>
          <cell r="P41">
            <v>104.26623913525724</v>
          </cell>
          <cell r="R41">
            <v>13</v>
          </cell>
          <cell r="S41">
            <v>39</v>
          </cell>
        </row>
        <row r="42">
          <cell r="A42" t="str">
            <v>Canarias</v>
          </cell>
          <cell r="C42">
            <v>1667.4</v>
          </cell>
          <cell r="D42">
            <v>2053.1</v>
          </cell>
          <cell r="E42">
            <v>2099.3000000000002</v>
          </cell>
          <cell r="F42">
            <v>2106.9</v>
          </cell>
          <cell r="G42">
            <v>2120.4</v>
          </cell>
          <cell r="H42">
            <v>2139.1999999999998</v>
          </cell>
          <cell r="I42">
            <v>2163</v>
          </cell>
          <cell r="J42">
            <v>2180.4</v>
          </cell>
          <cell r="K42">
            <v>2176.9</v>
          </cell>
          <cell r="L42">
            <v>2197.3000000000002</v>
          </cell>
          <cell r="M42">
            <v>2226.1</v>
          </cell>
          <cell r="O42">
            <v>133.50725680700489</v>
          </cell>
          <cell r="P42">
            <v>108.4262822073937</v>
          </cell>
          <cell r="R42">
            <v>6</v>
          </cell>
          <cell r="S42">
            <v>21</v>
          </cell>
        </row>
        <row r="43">
          <cell r="A43" t="str">
            <v>Ile de France</v>
          </cell>
          <cell r="C43">
            <v>11065.2</v>
          </cell>
          <cell r="D43">
            <v>11815</v>
          </cell>
          <cell r="E43">
            <v>12063.5</v>
          </cell>
          <cell r="F43">
            <v>12123.2</v>
          </cell>
          <cell r="G43">
            <v>12178.3</v>
          </cell>
          <cell r="H43">
            <v>12233.7</v>
          </cell>
          <cell r="I43">
            <v>12269.8</v>
          </cell>
          <cell r="J43">
            <v>12300.2</v>
          </cell>
          <cell r="K43">
            <v>12343.2</v>
          </cell>
          <cell r="L43">
            <v>12378.1</v>
          </cell>
          <cell r="M43">
            <v>12413</v>
          </cell>
          <cell r="O43">
            <v>112.18052994975235</v>
          </cell>
          <cell r="P43">
            <v>105.06136267456623</v>
          </cell>
          <cell r="R43">
            <v>28</v>
          </cell>
          <cell r="S43">
            <v>36</v>
          </cell>
        </row>
        <row r="44">
          <cell r="A44" t="str">
            <v>Centre — Val de Loire</v>
          </cell>
          <cell r="C44">
            <v>2456.8000000000002</v>
          </cell>
          <cell r="D44">
            <v>2551.5</v>
          </cell>
          <cell r="E44">
            <v>2570.5</v>
          </cell>
          <cell r="F44">
            <v>2572.1999999999998</v>
          </cell>
          <cell r="G44">
            <v>2571.1999999999998</v>
          </cell>
          <cell r="H44">
            <v>2572.1</v>
          </cell>
          <cell r="I44">
            <v>2574.6</v>
          </cell>
          <cell r="J44">
            <v>2575.3000000000002</v>
          </cell>
          <cell r="K44">
            <v>2578.6999999999998</v>
          </cell>
          <cell r="L44">
            <v>2577.9</v>
          </cell>
          <cell r="M44">
            <v>2577.8000000000002</v>
          </cell>
          <cell r="O44">
            <v>104.92510582872028</v>
          </cell>
          <cell r="P44">
            <v>101.03076621595142</v>
          </cell>
          <cell r="R44">
            <v>49</v>
          </cell>
          <cell r="S44">
            <v>52</v>
          </cell>
        </row>
        <row r="45">
          <cell r="A45" t="str">
            <v>Bourgogne-Franche-Comté</v>
          </cell>
          <cell r="C45">
            <v>2739.3</v>
          </cell>
          <cell r="D45">
            <v>2813.9</v>
          </cell>
          <cell r="E45">
            <v>2811.2</v>
          </cell>
          <cell r="F45">
            <v>2809.6</v>
          </cell>
          <cell r="G45">
            <v>2805.9</v>
          </cell>
          <cell r="H45">
            <v>2805.7</v>
          </cell>
          <cell r="I45">
            <v>2804.2</v>
          </cell>
          <cell r="J45">
            <v>2802.2</v>
          </cell>
          <cell r="K45">
            <v>2806.1</v>
          </cell>
          <cell r="L45">
            <v>2802.8</v>
          </cell>
          <cell r="M45">
            <v>2799.5</v>
          </cell>
          <cell r="O45">
            <v>102.19764173328952</v>
          </cell>
          <cell r="P45">
            <v>99.488254735420583</v>
          </cell>
          <cell r="R45">
            <v>59</v>
          </cell>
          <cell r="S45">
            <v>65</v>
          </cell>
        </row>
        <row r="46">
          <cell r="A46" t="str">
            <v>Normandie</v>
          </cell>
          <cell r="C46">
            <v>3217.8</v>
          </cell>
          <cell r="D46">
            <v>3311.5</v>
          </cell>
          <cell r="E46">
            <v>3327.6</v>
          </cell>
          <cell r="F46">
            <v>3326.9</v>
          </cell>
          <cell r="G46">
            <v>3324.6</v>
          </cell>
          <cell r="H46">
            <v>3325.1</v>
          </cell>
          <cell r="I46">
            <v>3326</v>
          </cell>
          <cell r="J46">
            <v>3328.3</v>
          </cell>
          <cell r="K46">
            <v>3335</v>
          </cell>
          <cell r="L46">
            <v>3334</v>
          </cell>
          <cell r="M46">
            <v>3333.2</v>
          </cell>
          <cell r="O46">
            <v>103.58630119957735</v>
          </cell>
          <cell r="P46">
            <v>100.65529216367204</v>
          </cell>
          <cell r="R46">
            <v>53</v>
          </cell>
          <cell r="S46">
            <v>56</v>
          </cell>
        </row>
        <row r="47">
          <cell r="A47" t="str">
            <v>Hauts-de-France</v>
          </cell>
          <cell r="C47">
            <v>5867.4</v>
          </cell>
          <cell r="D47">
            <v>5954.3</v>
          </cell>
          <cell r="E47">
            <v>5990.5</v>
          </cell>
          <cell r="F47">
            <v>5994.1</v>
          </cell>
          <cell r="G47">
            <v>5996.1</v>
          </cell>
          <cell r="H47">
            <v>6002.4</v>
          </cell>
          <cell r="I47">
            <v>6002.6</v>
          </cell>
          <cell r="J47">
            <v>5999.3</v>
          </cell>
          <cell r="K47">
            <v>6007.9</v>
          </cell>
          <cell r="L47">
            <v>6002.3</v>
          </cell>
          <cell r="M47">
            <v>5998.4</v>
          </cell>
          <cell r="O47">
            <v>102.23267546102193</v>
          </cell>
          <cell r="P47">
            <v>100.74064121727153</v>
          </cell>
          <cell r="R47">
            <v>58</v>
          </cell>
          <cell r="S47">
            <v>55</v>
          </cell>
        </row>
        <row r="48">
          <cell r="A48" t="str">
            <v>Grand Est</v>
          </cell>
          <cell r="C48">
            <v>5410.7</v>
          </cell>
          <cell r="D48">
            <v>5533.7</v>
          </cell>
          <cell r="E48">
            <v>5540.5</v>
          </cell>
          <cell r="F48">
            <v>5542</v>
          </cell>
          <cell r="G48">
            <v>5542.7</v>
          </cell>
          <cell r="H48">
            <v>5551.3</v>
          </cell>
          <cell r="I48">
            <v>5560.6</v>
          </cell>
          <cell r="J48">
            <v>5564.5</v>
          </cell>
          <cell r="K48">
            <v>5573</v>
          </cell>
          <cell r="L48">
            <v>5574.6</v>
          </cell>
          <cell r="M48">
            <v>5576.3</v>
          </cell>
          <cell r="O48">
            <v>103.06060214020367</v>
          </cell>
          <cell r="P48">
            <v>100.76982850534002</v>
          </cell>
          <cell r="R48">
            <v>55</v>
          </cell>
          <cell r="S48">
            <v>54</v>
          </cell>
        </row>
        <row r="49">
          <cell r="A49" t="str">
            <v>Pays de la Loire</v>
          </cell>
          <cell r="C49">
            <v>3266.5</v>
          </cell>
          <cell r="D49">
            <v>3584.9</v>
          </cell>
          <cell r="E49">
            <v>3716.9</v>
          </cell>
          <cell r="F49">
            <v>3740.6</v>
          </cell>
          <cell r="G49">
            <v>3764.6</v>
          </cell>
          <cell r="H49">
            <v>3792.6</v>
          </cell>
          <cell r="I49">
            <v>3820.1</v>
          </cell>
          <cell r="J49">
            <v>3844.8</v>
          </cell>
          <cell r="K49">
            <v>3862.1</v>
          </cell>
          <cell r="L49">
            <v>3886.3</v>
          </cell>
          <cell r="M49">
            <v>3909.9</v>
          </cell>
          <cell r="O49">
            <v>119.6969233124139</v>
          </cell>
          <cell r="P49">
            <v>109.06580378811124</v>
          </cell>
          <cell r="R49">
            <v>14</v>
          </cell>
          <cell r="S49">
            <v>16</v>
          </cell>
        </row>
        <row r="50">
          <cell r="A50" t="str">
            <v>Bretagne</v>
          </cell>
          <cell r="C50">
            <v>2942</v>
          </cell>
          <cell r="D50">
            <v>3207.2</v>
          </cell>
          <cell r="E50">
            <v>3290.3</v>
          </cell>
          <cell r="F50">
            <v>3306.5</v>
          </cell>
          <cell r="G50">
            <v>3322.8</v>
          </cell>
          <cell r="H50">
            <v>3343.9</v>
          </cell>
          <cell r="I50">
            <v>3365.1</v>
          </cell>
          <cell r="J50">
            <v>3385.8</v>
          </cell>
          <cell r="K50">
            <v>3401.7</v>
          </cell>
          <cell r="L50">
            <v>3421.2</v>
          </cell>
          <cell r="M50">
            <v>3439.7</v>
          </cell>
          <cell r="O50">
            <v>116.91706322229776</v>
          </cell>
          <cell r="P50">
            <v>107.24931404340235</v>
          </cell>
          <cell r="R50">
            <v>18</v>
          </cell>
          <cell r="S50">
            <v>26</v>
          </cell>
        </row>
        <row r="51">
          <cell r="A51" t="str">
            <v>Nouvelle-Aquitaine</v>
          </cell>
          <cell r="C51">
            <v>5320.7</v>
          </cell>
          <cell r="D51">
            <v>5757.1</v>
          </cell>
          <cell r="E51">
            <v>5905.8</v>
          </cell>
          <cell r="F51">
            <v>5935.1</v>
          </cell>
          <cell r="G51">
            <v>5960.6</v>
          </cell>
          <cell r="H51">
            <v>5992.9</v>
          </cell>
          <cell r="I51">
            <v>6023.4</v>
          </cell>
          <cell r="J51">
            <v>6054.5</v>
          </cell>
          <cell r="K51">
            <v>6082.1</v>
          </cell>
          <cell r="L51">
            <v>6109.8</v>
          </cell>
          <cell r="M51">
            <v>6137.3</v>
          </cell>
          <cell r="O51">
            <v>115.34760463848744</v>
          </cell>
          <cell r="P51">
            <v>106.60401938475968</v>
          </cell>
          <cell r="R51">
            <v>21</v>
          </cell>
          <cell r="S51">
            <v>30</v>
          </cell>
        </row>
        <row r="52">
          <cell r="A52" t="str">
            <v>Occitanie</v>
          </cell>
          <cell r="C52">
            <v>4933.3</v>
          </cell>
          <cell r="D52">
            <v>5543.6</v>
          </cell>
          <cell r="E52">
            <v>5774</v>
          </cell>
          <cell r="F52">
            <v>5815.8</v>
          </cell>
          <cell r="G52">
            <v>5857.6</v>
          </cell>
          <cell r="H52">
            <v>5907.2</v>
          </cell>
          <cell r="I52">
            <v>5954.8</v>
          </cell>
          <cell r="J52">
            <v>6000.8</v>
          </cell>
          <cell r="K52">
            <v>6034.9</v>
          </cell>
          <cell r="L52">
            <v>6078.8</v>
          </cell>
          <cell r="M52">
            <v>6122.2</v>
          </cell>
          <cell r="O52">
            <v>124.099487158697</v>
          </cell>
          <cell r="P52">
            <v>110.43726098564109</v>
          </cell>
          <cell r="R52">
            <v>12</v>
          </cell>
          <cell r="S52">
            <v>13</v>
          </cell>
        </row>
        <row r="53">
          <cell r="A53" t="str">
            <v>Auvergne-Rhône-Alpes</v>
          </cell>
          <cell r="C53">
            <v>7031.7</v>
          </cell>
          <cell r="D53">
            <v>7603.2</v>
          </cell>
          <cell r="E53">
            <v>7873.7</v>
          </cell>
          <cell r="F53">
            <v>7917.7</v>
          </cell>
          <cell r="G53">
            <v>7961</v>
          </cell>
          <cell r="H53">
            <v>8015.9</v>
          </cell>
          <cell r="I53">
            <v>8062.5</v>
          </cell>
          <cell r="J53">
            <v>8100.2</v>
          </cell>
          <cell r="K53">
            <v>8131.5</v>
          </cell>
          <cell r="L53">
            <v>8171.5</v>
          </cell>
          <cell r="M53">
            <v>8211.7999999999993</v>
          </cell>
          <cell r="O53">
            <v>116.78257035994139</v>
          </cell>
          <cell r="P53">
            <v>108.00452441077439</v>
          </cell>
          <cell r="R53">
            <v>19</v>
          </cell>
          <cell r="S53">
            <v>23</v>
          </cell>
        </row>
        <row r="54">
          <cell r="A54" t="str">
            <v>Provence-Alpes-Côte d’Azur</v>
          </cell>
          <cell r="C54">
            <v>4564.5</v>
          </cell>
          <cell r="D54">
            <v>4905.7</v>
          </cell>
          <cell r="E54">
            <v>5000</v>
          </cell>
          <cell r="F54">
            <v>5017</v>
          </cell>
          <cell r="G54">
            <v>5035.3</v>
          </cell>
          <cell r="H54">
            <v>5065.2</v>
          </cell>
          <cell r="I54">
            <v>5091</v>
          </cell>
          <cell r="J54">
            <v>5115.6000000000004</v>
          </cell>
          <cell r="K54">
            <v>5138.6000000000004</v>
          </cell>
          <cell r="L54">
            <v>5160.3</v>
          </cell>
          <cell r="M54">
            <v>5184.2</v>
          </cell>
          <cell r="O54">
            <v>113.57651440464454</v>
          </cell>
          <cell r="P54">
            <v>105.67706953136147</v>
          </cell>
          <cell r="R54">
            <v>25</v>
          </cell>
          <cell r="S54">
            <v>32</v>
          </cell>
        </row>
        <row r="55">
          <cell r="A55" t="str">
            <v>Corse</v>
          </cell>
          <cell r="C55">
            <v>267</v>
          </cell>
          <cell r="D55">
            <v>312</v>
          </cell>
          <cell r="E55">
            <v>327.9</v>
          </cell>
          <cell r="F55">
            <v>332.1</v>
          </cell>
          <cell r="G55">
            <v>336.3</v>
          </cell>
          <cell r="H55">
            <v>339.4</v>
          </cell>
          <cell r="I55">
            <v>342.1</v>
          </cell>
          <cell r="J55">
            <v>345.8</v>
          </cell>
          <cell r="K55">
            <v>348.3</v>
          </cell>
          <cell r="L55">
            <v>350.9</v>
          </cell>
          <cell r="M55">
            <v>353.6</v>
          </cell>
          <cell r="O55">
            <v>132.43445692883896</v>
          </cell>
          <cell r="P55">
            <v>113.33333333333333</v>
          </cell>
          <cell r="R55">
            <v>7</v>
          </cell>
          <cell r="S55">
            <v>8</v>
          </cell>
        </row>
        <row r="56">
          <cell r="A56" t="str">
            <v>RUP FR — Régions Ultrapériphériques Françaises</v>
          </cell>
          <cell r="C56">
            <v>1663</v>
          </cell>
          <cell r="D56">
            <v>1854.7</v>
          </cell>
          <cell r="E56">
            <v>2121.4</v>
          </cell>
          <cell r="F56">
            <v>2130.6</v>
          </cell>
          <cell r="G56">
            <v>2173.1999999999998</v>
          </cell>
          <cell r="H56">
            <v>2187.1999999999998</v>
          </cell>
          <cell r="I56">
            <v>2199.6</v>
          </cell>
          <cell r="J56">
            <v>2209.9</v>
          </cell>
          <cell r="K56">
            <v>2228</v>
          </cell>
          <cell r="L56">
            <v>2229.1999999999998</v>
          </cell>
          <cell r="M56">
            <v>2230.6</v>
          </cell>
          <cell r="O56">
            <v>134.13108839446784</v>
          </cell>
          <cell r="P56">
            <v>120.2674286946676</v>
          </cell>
          <cell r="R56">
            <v>4</v>
          </cell>
          <cell r="S56">
            <v>3</v>
          </cell>
        </row>
        <row r="57">
          <cell r="A57" t="str">
            <v>Hrvatska</v>
          </cell>
          <cell r="C57">
            <v>4468.3</v>
          </cell>
          <cell r="D57">
            <v>4296.3500000000004</v>
          </cell>
          <cell r="E57">
            <v>4207.99</v>
          </cell>
          <cell r="F57">
            <v>4172.4399999999996</v>
          </cell>
          <cell r="G57">
            <v>4129.8500000000004</v>
          </cell>
          <cell r="H57">
            <v>4090.87</v>
          </cell>
          <cell r="I57">
            <v>3987.06</v>
          </cell>
          <cell r="J57">
            <v>3950.4</v>
          </cell>
          <cell r="K57">
            <v>3922.94</v>
          </cell>
          <cell r="L57">
            <v>3917.98</v>
          </cell>
          <cell r="M57">
            <v>3942.32</v>
          </cell>
          <cell r="O57">
            <v>88.228632813374219</v>
          </cell>
          <cell r="P57">
            <v>91.759749554854693</v>
          </cell>
          <cell r="R57">
            <v>82</v>
          </cell>
          <cell r="S57">
            <v>87</v>
          </cell>
        </row>
        <row r="58">
          <cell r="A58" t="str">
            <v>Nord-Ovest</v>
          </cell>
          <cell r="C58">
            <v>14912.27</v>
          </cell>
          <cell r="D58">
            <v>15833.9</v>
          </cell>
          <cell r="E58">
            <v>16041.5</v>
          </cell>
          <cell r="F58">
            <v>16023.2</v>
          </cell>
          <cell r="G58">
            <v>16011.8</v>
          </cell>
          <cell r="H58">
            <v>16001.4</v>
          </cell>
          <cell r="I58">
            <v>15993.3</v>
          </cell>
          <cell r="J58">
            <v>15943.9</v>
          </cell>
          <cell r="K58">
            <v>15865.6</v>
          </cell>
          <cell r="L58">
            <v>15845.3</v>
          </cell>
          <cell r="M58">
            <v>15877.2</v>
          </cell>
          <cell r="O58">
            <v>106.47071170251074</v>
          </cell>
          <cell r="P58">
            <v>100.27346389708158</v>
          </cell>
          <cell r="R58">
            <v>43</v>
          </cell>
          <cell r="S58">
            <v>59</v>
          </cell>
        </row>
        <row r="59">
          <cell r="A59" t="str">
            <v>Sud</v>
          </cell>
          <cell r="C59">
            <v>13949.88</v>
          </cell>
          <cell r="D59">
            <v>14108.4</v>
          </cell>
          <cell r="E59">
            <v>14003.4</v>
          </cell>
          <cell r="F59">
            <v>13950.6</v>
          </cell>
          <cell r="G59">
            <v>13894.2</v>
          </cell>
          <cell r="H59">
            <v>13827.3</v>
          </cell>
          <cell r="I59">
            <v>13749.1</v>
          </cell>
          <cell r="J59">
            <v>13623.2</v>
          </cell>
          <cell r="K59">
            <v>13525.5</v>
          </cell>
          <cell r="L59">
            <v>13488.4</v>
          </cell>
          <cell r="M59">
            <v>13439.9</v>
          </cell>
          <cell r="O59">
            <v>96.344197942921369</v>
          </cell>
          <cell r="P59">
            <v>95.261688072354062</v>
          </cell>
          <cell r="R59">
            <v>70</v>
          </cell>
          <cell r="S59">
            <v>77</v>
          </cell>
        </row>
        <row r="60">
          <cell r="A60" t="str">
            <v>Isole</v>
          </cell>
          <cell r="C60">
            <v>6622.19</v>
          </cell>
          <cell r="D60">
            <v>6706.6</v>
          </cell>
          <cell r="E60">
            <v>6661.9</v>
          </cell>
          <cell r="F60">
            <v>6630.8</v>
          </cell>
          <cell r="G60">
            <v>6593.9</v>
          </cell>
          <cell r="H60">
            <v>6552</v>
          </cell>
          <cell r="I60">
            <v>6508.8</v>
          </cell>
          <cell r="J60">
            <v>6455.3</v>
          </cell>
          <cell r="K60">
            <v>6422.2</v>
          </cell>
          <cell r="L60">
            <v>6406.5</v>
          </cell>
          <cell r="M60">
            <v>6380</v>
          </cell>
          <cell r="O60">
            <v>96.342750661035097</v>
          </cell>
          <cell r="P60">
            <v>95.130170280022668</v>
          </cell>
          <cell r="R60">
            <v>71</v>
          </cell>
          <cell r="S60">
            <v>78</v>
          </cell>
        </row>
        <row r="61">
          <cell r="A61" t="str">
            <v>Nord-Est</v>
          </cell>
          <cell r="C61">
            <v>10564.68</v>
          </cell>
          <cell r="D61">
            <v>11479.2</v>
          </cell>
          <cell r="E61">
            <v>11608.5</v>
          </cell>
          <cell r="F61">
            <v>11600.9</v>
          </cell>
          <cell r="G61">
            <v>11603.2</v>
          </cell>
          <cell r="H61">
            <v>11617.6</v>
          </cell>
          <cell r="I61">
            <v>11628.1</v>
          </cell>
          <cell r="J61">
            <v>11607.5</v>
          </cell>
          <cell r="K61">
            <v>11565.7</v>
          </cell>
          <cell r="L61">
            <v>11549.9</v>
          </cell>
          <cell r="M61">
            <v>11570</v>
          </cell>
          <cell r="O61">
            <v>109.51585850210324</v>
          </cell>
          <cell r="P61">
            <v>100.79099588821521</v>
          </cell>
          <cell r="R61">
            <v>35</v>
          </cell>
          <cell r="S61">
            <v>53</v>
          </cell>
        </row>
        <row r="62">
          <cell r="A62" t="str">
            <v>Centro (IT)</v>
          </cell>
          <cell r="C62">
            <v>10893.08</v>
          </cell>
          <cell r="D62">
            <v>11691.3</v>
          </cell>
          <cell r="E62">
            <v>11914.3</v>
          </cell>
          <cell r="F62">
            <v>11909.7</v>
          </cell>
          <cell r="G62">
            <v>11899.2</v>
          </cell>
          <cell r="H62">
            <v>11878.9</v>
          </cell>
          <cell r="I62">
            <v>11849.8</v>
          </cell>
          <cell r="J62">
            <v>11809</v>
          </cell>
          <cell r="K62">
            <v>11754.2</v>
          </cell>
          <cell r="L62">
            <v>11723.6</v>
          </cell>
          <cell r="M62">
            <v>11717.1</v>
          </cell>
          <cell r="O62">
            <v>107.56461900582757</v>
          </cell>
          <cell r="P62">
            <v>100.22067691360243</v>
          </cell>
          <cell r="R62">
            <v>38</v>
          </cell>
          <cell r="S62">
            <v>63</v>
          </cell>
        </row>
        <row r="63">
          <cell r="A63" t="str">
            <v>Kýpros</v>
          </cell>
          <cell r="C63">
            <v>694</v>
          </cell>
          <cell r="D63">
            <v>829.45</v>
          </cell>
          <cell r="E63">
            <v>845.66</v>
          </cell>
          <cell r="F63">
            <v>851.56</v>
          </cell>
          <cell r="G63">
            <v>859.52</v>
          </cell>
          <cell r="H63">
            <v>870.07</v>
          </cell>
          <cell r="I63">
            <v>881.95</v>
          </cell>
          <cell r="J63">
            <v>892</v>
          </cell>
          <cell r="K63">
            <v>900.35</v>
          </cell>
          <cell r="L63">
            <v>912.7</v>
          </cell>
          <cell r="M63">
            <v>927.11</v>
          </cell>
          <cell r="O63">
            <v>133.58933717579251</v>
          </cell>
          <cell r="P63">
            <v>111.77406715293266</v>
          </cell>
          <cell r="R63">
            <v>5</v>
          </cell>
          <cell r="S63">
            <v>11</v>
          </cell>
        </row>
        <row r="64">
          <cell r="A64" t="str">
            <v>Latvija</v>
          </cell>
          <cell r="C64">
            <v>2367.61</v>
          </cell>
          <cell r="D64">
            <v>2097.29</v>
          </cell>
          <cell r="E64">
            <v>1977.31</v>
          </cell>
          <cell r="F64">
            <v>1959.34</v>
          </cell>
          <cell r="G64">
            <v>1941.16</v>
          </cell>
          <cell r="H64">
            <v>1926.25</v>
          </cell>
          <cell r="I64">
            <v>1913.19</v>
          </cell>
          <cell r="J64">
            <v>1900.86</v>
          </cell>
          <cell r="K64">
            <v>1884.75</v>
          </cell>
          <cell r="L64">
            <v>1886.23</v>
          </cell>
          <cell r="M64">
            <v>1881.54</v>
          </cell>
          <cell r="O64">
            <v>79.470014064816411</v>
          </cell>
          <cell r="P64">
            <v>89.712915238236008</v>
          </cell>
          <cell r="R64">
            <v>91</v>
          </cell>
          <cell r="S64">
            <v>91</v>
          </cell>
        </row>
        <row r="65">
          <cell r="A65" t="str">
            <v>Lietuva</v>
          </cell>
          <cell r="C65">
            <v>3499.54</v>
          </cell>
          <cell r="D65">
            <v>3097.28</v>
          </cell>
          <cell r="E65">
            <v>2911.11</v>
          </cell>
          <cell r="F65">
            <v>2877.33</v>
          </cell>
          <cell r="G65">
            <v>2842.64</v>
          </cell>
          <cell r="H65">
            <v>2819.2</v>
          </cell>
          <cell r="I65">
            <v>2811.09</v>
          </cell>
          <cell r="J65">
            <v>2810.37</v>
          </cell>
          <cell r="K65">
            <v>2808.38</v>
          </cell>
          <cell r="L65">
            <v>2831.64</v>
          </cell>
          <cell r="M65">
            <v>2871.59</v>
          </cell>
          <cell r="O65">
            <v>82.056213102293455</v>
          </cell>
          <cell r="P65">
            <v>92.713283913627436</v>
          </cell>
          <cell r="R65">
            <v>89</v>
          </cell>
          <cell r="S65">
            <v>84</v>
          </cell>
        </row>
        <row r="66">
          <cell r="A66" t="str">
            <v>Luxembourg</v>
          </cell>
          <cell r="C66">
            <v>436.98</v>
          </cell>
          <cell r="D66">
            <v>507.54</v>
          </cell>
          <cell r="E66">
            <v>569.4</v>
          </cell>
          <cell r="F66">
            <v>584.13</v>
          </cell>
          <cell r="G66">
            <v>596.98</v>
          </cell>
          <cell r="H66">
            <v>608.80999999999995</v>
          </cell>
          <cell r="I66">
            <v>621.53</v>
          </cell>
          <cell r="J66">
            <v>631.15</v>
          </cell>
          <cell r="K66">
            <v>641.14</v>
          </cell>
          <cell r="L66">
            <v>655.28</v>
          </cell>
          <cell r="M66">
            <v>667.76</v>
          </cell>
          <cell r="O66">
            <v>152.81248569728592</v>
          </cell>
          <cell r="P66">
            <v>131.56795523505536</v>
          </cell>
          <cell r="R66">
            <v>1</v>
          </cell>
          <cell r="S66">
            <v>2</v>
          </cell>
        </row>
        <row r="67">
          <cell r="A67" t="str">
            <v>Közép-Magyarország</v>
          </cell>
          <cell r="C67">
            <v>2837.92</v>
          </cell>
          <cell r="D67">
            <v>2961.34</v>
          </cell>
          <cell r="E67">
            <v>2965.28</v>
          </cell>
          <cell r="F67">
            <v>2968.52</v>
          </cell>
          <cell r="G67">
            <v>2973.59</v>
          </cell>
          <cell r="H67">
            <v>2985.12</v>
          </cell>
          <cell r="I67">
            <v>2998.83</v>
          </cell>
          <cell r="J67">
            <v>2997.89</v>
          </cell>
          <cell r="K67">
            <v>2989.65</v>
          </cell>
          <cell r="L67">
            <v>2994.1</v>
          </cell>
          <cell r="M67">
            <v>3009.64</v>
          </cell>
          <cell r="O67">
            <v>106.05091052601905</v>
          </cell>
          <cell r="P67">
            <v>101.63101839032329</v>
          </cell>
          <cell r="R67">
            <v>44</v>
          </cell>
          <cell r="S67">
            <v>51</v>
          </cell>
        </row>
        <row r="68">
          <cell r="A68" t="str">
            <v>Dunántúl</v>
          </cell>
          <cell r="C68">
            <v>3122.99</v>
          </cell>
          <cell r="D68">
            <v>3036.21</v>
          </cell>
          <cell r="E68">
            <v>2942.1</v>
          </cell>
          <cell r="F68">
            <v>2928.75</v>
          </cell>
          <cell r="G68">
            <v>2918.32</v>
          </cell>
          <cell r="H68">
            <v>2913.47</v>
          </cell>
          <cell r="I68">
            <v>2912.73</v>
          </cell>
          <cell r="J68">
            <v>2912.17</v>
          </cell>
          <cell r="K68">
            <v>2906.44</v>
          </cell>
          <cell r="L68">
            <v>2901.36</v>
          </cell>
          <cell r="M68">
            <v>2896.15</v>
          </cell>
          <cell r="O68">
            <v>92.736448083407254</v>
          </cell>
          <cell r="P68">
            <v>95.387012097318703</v>
          </cell>
          <cell r="R68">
            <v>77</v>
          </cell>
          <cell r="S68">
            <v>76</v>
          </cell>
        </row>
        <row r="69">
          <cell r="A69" t="str">
            <v>Alföld és Észak</v>
          </cell>
          <cell r="C69">
            <v>4250.0600000000004</v>
          </cell>
          <cell r="D69">
            <v>4002.47</v>
          </cell>
          <cell r="E69">
            <v>3890.38</v>
          </cell>
          <cell r="F69">
            <v>3862.49</v>
          </cell>
          <cell r="G69">
            <v>3834.85</v>
          </cell>
          <cell r="H69">
            <v>3808.37</v>
          </cell>
          <cell r="I69">
            <v>3783.26</v>
          </cell>
          <cell r="J69">
            <v>3760.37</v>
          </cell>
          <cell r="K69">
            <v>3734.85</v>
          </cell>
          <cell r="L69">
            <v>3709.62</v>
          </cell>
          <cell r="M69">
            <v>3686.41</v>
          </cell>
          <cell r="O69">
            <v>86.737834289398251</v>
          </cell>
          <cell r="P69">
            <v>92.103376165217981</v>
          </cell>
          <cell r="R69">
            <v>86</v>
          </cell>
          <cell r="S69">
            <v>86</v>
          </cell>
        </row>
        <row r="70">
          <cell r="A70" t="str">
            <v>Malta</v>
          </cell>
          <cell r="C70">
            <v>386.2</v>
          </cell>
          <cell r="D70">
            <v>414.57</v>
          </cell>
          <cell r="E70">
            <v>444.4</v>
          </cell>
          <cell r="F70">
            <v>454.58</v>
          </cell>
          <cell r="G70">
            <v>467.39</v>
          </cell>
          <cell r="H70">
            <v>484.38</v>
          </cell>
          <cell r="I70">
            <v>504.56</v>
          </cell>
          <cell r="J70">
            <v>515.35</v>
          </cell>
          <cell r="K70">
            <v>518.16999999999996</v>
          </cell>
          <cell r="L70">
            <v>532</v>
          </cell>
          <cell r="M70">
            <v>553.58000000000004</v>
          </cell>
          <cell r="O70">
            <v>143.34023821853964</v>
          </cell>
          <cell r="P70">
            <v>133.53112863931304</v>
          </cell>
          <cell r="R70">
            <v>2</v>
          </cell>
          <cell r="S70">
            <v>1</v>
          </cell>
        </row>
        <row r="71">
          <cell r="A71" t="str">
            <v>Noord-Nederland</v>
          </cell>
          <cell r="C71">
            <v>1664</v>
          </cell>
          <cell r="D71">
            <v>1714</v>
          </cell>
          <cell r="E71">
            <v>1719</v>
          </cell>
          <cell r="F71">
            <v>1721</v>
          </cell>
          <cell r="G71">
            <v>1723</v>
          </cell>
          <cell r="H71">
            <v>1722</v>
          </cell>
          <cell r="I71">
            <v>1727</v>
          </cell>
          <cell r="J71">
            <v>1732</v>
          </cell>
          <cell r="K71">
            <v>1736</v>
          </cell>
          <cell r="L71">
            <v>1750</v>
          </cell>
          <cell r="M71">
            <v>1764</v>
          </cell>
          <cell r="O71">
            <v>106.00961538461537</v>
          </cell>
          <cell r="P71">
            <v>102.9171528588098</v>
          </cell>
          <cell r="R71">
            <v>45</v>
          </cell>
          <cell r="S71">
            <v>48</v>
          </cell>
        </row>
        <row r="72">
          <cell r="A72" t="str">
            <v>Oost-Nederland</v>
          </cell>
          <cell r="C72">
            <v>3332</v>
          </cell>
          <cell r="D72">
            <v>3524</v>
          </cell>
          <cell r="E72">
            <v>3576</v>
          </cell>
          <cell r="F72">
            <v>3593</v>
          </cell>
          <cell r="G72">
            <v>3613</v>
          </cell>
          <cell r="H72">
            <v>3635</v>
          </cell>
          <cell r="I72">
            <v>3658</v>
          </cell>
          <cell r="J72">
            <v>3682</v>
          </cell>
          <cell r="K72">
            <v>3706</v>
          </cell>
          <cell r="L72">
            <v>3740</v>
          </cell>
          <cell r="M72">
            <v>3775</v>
          </cell>
          <cell r="O72">
            <v>113.29531812725091</v>
          </cell>
          <cell r="P72">
            <v>107.12258796821794</v>
          </cell>
          <cell r="R72">
            <v>26</v>
          </cell>
          <cell r="S72">
            <v>28</v>
          </cell>
        </row>
        <row r="73">
          <cell r="A73" t="str">
            <v>West-Nederland</v>
          </cell>
          <cell r="C73">
            <v>7422</v>
          </cell>
          <cell r="D73">
            <v>7805</v>
          </cell>
          <cell r="E73">
            <v>8034</v>
          </cell>
          <cell r="F73">
            <v>8094</v>
          </cell>
          <cell r="G73">
            <v>8158</v>
          </cell>
          <cell r="H73">
            <v>8221</v>
          </cell>
          <cell r="I73">
            <v>8290</v>
          </cell>
          <cell r="J73">
            <v>8343</v>
          </cell>
          <cell r="K73">
            <v>8390</v>
          </cell>
          <cell r="L73">
            <v>8478</v>
          </cell>
          <cell r="M73">
            <v>8571</v>
          </cell>
          <cell r="O73">
            <v>115.4810024252223</v>
          </cell>
          <cell r="P73">
            <v>109.81422165278667</v>
          </cell>
          <cell r="R73">
            <v>20</v>
          </cell>
          <cell r="S73">
            <v>14</v>
          </cell>
        </row>
        <row r="74">
          <cell r="A74" t="str">
            <v>Zuid-Nederland</v>
          </cell>
          <cell r="C74">
            <v>3507</v>
          </cell>
          <cell r="D74">
            <v>3572</v>
          </cell>
          <cell r="E74">
            <v>3611</v>
          </cell>
          <cell r="F74">
            <v>3622</v>
          </cell>
          <cell r="G74">
            <v>3637</v>
          </cell>
          <cell r="H74">
            <v>3654</v>
          </cell>
          <cell r="I74">
            <v>3670</v>
          </cell>
          <cell r="J74">
            <v>3685</v>
          </cell>
          <cell r="K74">
            <v>3701</v>
          </cell>
          <cell r="L74">
            <v>3733</v>
          </cell>
          <cell r="M74">
            <v>3767</v>
          </cell>
          <cell r="O74">
            <v>107.41374394069005</v>
          </cell>
          <cell r="P74">
            <v>105.45912653975364</v>
          </cell>
          <cell r="R74">
            <v>39</v>
          </cell>
          <cell r="S74">
            <v>35</v>
          </cell>
        </row>
        <row r="75">
          <cell r="A75" t="str">
            <v>Ostösterreich</v>
          </cell>
          <cell r="C75">
            <v>3364.59</v>
          </cell>
          <cell r="D75">
            <v>3587.09</v>
          </cell>
          <cell r="E75">
            <v>3746.51</v>
          </cell>
          <cell r="F75">
            <v>3805.9</v>
          </cell>
          <cell r="G75">
            <v>3837.49</v>
          </cell>
          <cell r="H75">
            <v>3858.7</v>
          </cell>
          <cell r="I75">
            <v>3877.72</v>
          </cell>
          <cell r="J75">
            <v>3897.92</v>
          </cell>
          <cell r="K75">
            <v>3915.52</v>
          </cell>
          <cell r="L75">
            <v>3971.99</v>
          </cell>
          <cell r="M75">
            <v>4015.71</v>
          </cell>
          <cell r="O75">
            <v>119.35213502982533</v>
          </cell>
          <cell r="P75">
            <v>111.94896141440553</v>
          </cell>
          <cell r="R75">
            <v>16</v>
          </cell>
          <cell r="S75">
            <v>10</v>
          </cell>
        </row>
        <row r="76">
          <cell r="A76" t="str">
            <v>Südösterreich</v>
          </cell>
          <cell r="C76">
            <v>1742.79</v>
          </cell>
          <cell r="D76">
            <v>1762.99</v>
          </cell>
          <cell r="E76">
            <v>1783.8</v>
          </cell>
          <cell r="F76">
            <v>1796.7</v>
          </cell>
          <cell r="G76">
            <v>1798.89</v>
          </cell>
          <cell r="H76">
            <v>1802</v>
          </cell>
          <cell r="I76">
            <v>1805.51</v>
          </cell>
          <cell r="J76">
            <v>1808.71</v>
          </cell>
          <cell r="K76">
            <v>1812.51</v>
          </cell>
          <cell r="L76">
            <v>1827.19</v>
          </cell>
          <cell r="M76">
            <v>1836.41</v>
          </cell>
          <cell r="O76">
            <v>105.37184629243914</v>
          </cell>
          <cell r="P76">
            <v>104.16451596435601</v>
          </cell>
          <cell r="R76">
            <v>47</v>
          </cell>
          <cell r="S76">
            <v>41</v>
          </cell>
        </row>
        <row r="77">
          <cell r="A77" t="str">
            <v>Westösterreich</v>
          </cell>
          <cell r="C77">
            <v>2904.19</v>
          </cell>
          <cell r="D77">
            <v>3010.99</v>
          </cell>
          <cell r="E77">
            <v>3099.21</v>
          </cell>
          <cell r="F77">
            <v>3137.2</v>
          </cell>
          <cell r="G77">
            <v>3158.59</v>
          </cell>
          <cell r="H77">
            <v>3177</v>
          </cell>
          <cell r="I77">
            <v>3194.41</v>
          </cell>
          <cell r="J77">
            <v>3210.32</v>
          </cell>
          <cell r="K77">
            <v>3223.51</v>
          </cell>
          <cell r="L77">
            <v>3253.69</v>
          </cell>
          <cell r="M77">
            <v>3278.61</v>
          </cell>
          <cell r="O77">
            <v>112.89240717721636</v>
          </cell>
          <cell r="P77">
            <v>108.88810656960004</v>
          </cell>
          <cell r="R77">
            <v>27</v>
          </cell>
          <cell r="S77">
            <v>17</v>
          </cell>
        </row>
        <row r="78">
          <cell r="A78" t="str">
            <v>Makroregion południowy</v>
          </cell>
          <cell r="C78">
            <v>7991.11</v>
          </cell>
          <cell r="D78">
            <v>7875.04</v>
          </cell>
          <cell r="E78">
            <v>7854.66</v>
          </cell>
          <cell r="F78">
            <v>7847.85</v>
          </cell>
          <cell r="G78">
            <v>7847.7</v>
          </cell>
          <cell r="H78">
            <v>7846.6</v>
          </cell>
          <cell r="I78">
            <v>7844.36</v>
          </cell>
          <cell r="J78">
            <v>7653.24</v>
          </cell>
          <cell r="K78">
            <v>7613.58</v>
          </cell>
          <cell r="L78">
            <v>7761.18</v>
          </cell>
          <cell r="M78">
            <v>7729.33</v>
          </cell>
          <cell r="O78">
            <v>96.724109666867307</v>
          </cell>
          <cell r="P78">
            <v>98.149723683943193</v>
          </cell>
          <cell r="R78">
            <v>69</v>
          </cell>
          <cell r="S78">
            <v>69</v>
          </cell>
        </row>
        <row r="79">
          <cell r="A79" t="str">
            <v>Makroregion północno-zachodni</v>
          </cell>
          <cell r="C79">
            <v>6047.81</v>
          </cell>
          <cell r="D79">
            <v>6124.19</v>
          </cell>
          <cell r="E79">
            <v>6142.58</v>
          </cell>
          <cell r="F79">
            <v>6140.36</v>
          </cell>
          <cell r="G79">
            <v>6144.64</v>
          </cell>
          <cell r="H79">
            <v>6146.08</v>
          </cell>
          <cell r="I79">
            <v>6149.28</v>
          </cell>
          <cell r="J79">
            <v>6043.14</v>
          </cell>
          <cell r="K79">
            <v>6016.55</v>
          </cell>
          <cell r="L79">
            <v>6170.6</v>
          </cell>
          <cell r="M79">
            <v>6140.22</v>
          </cell>
          <cell r="O79">
            <v>101.5279911240598</v>
          </cell>
          <cell r="P79">
            <v>100.26174890067097</v>
          </cell>
          <cell r="R79">
            <v>61</v>
          </cell>
          <cell r="S79">
            <v>60</v>
          </cell>
        </row>
        <row r="80">
          <cell r="A80" t="str">
            <v>Makroregion południowo-zachodni</v>
          </cell>
          <cell r="C80">
            <v>3987.11</v>
          </cell>
          <cell r="D80">
            <v>3851.08</v>
          </cell>
          <cell r="E80">
            <v>3820.17</v>
          </cell>
          <cell r="F80">
            <v>3815.26</v>
          </cell>
          <cell r="G80">
            <v>3813.71</v>
          </cell>
          <cell r="H80">
            <v>3810.57</v>
          </cell>
          <cell r="I80">
            <v>3807.71</v>
          </cell>
          <cell r="J80">
            <v>3754.47</v>
          </cell>
          <cell r="K80">
            <v>3733.24</v>
          </cell>
          <cell r="L80">
            <v>3846.81</v>
          </cell>
          <cell r="M80">
            <v>3831.43</v>
          </cell>
          <cell r="O80">
            <v>96.095417482838442</v>
          </cell>
          <cell r="P80">
            <v>99.489753523686858</v>
          </cell>
          <cell r="R80">
            <v>72</v>
          </cell>
          <cell r="S80">
            <v>64</v>
          </cell>
        </row>
        <row r="81">
          <cell r="A81" t="str">
            <v>Makroregion północny</v>
          </cell>
          <cell r="C81">
            <v>5663.21</v>
          </cell>
          <cell r="D81">
            <v>5744.31</v>
          </cell>
          <cell r="E81">
            <v>5754.59</v>
          </cell>
          <cell r="F81">
            <v>5754.01</v>
          </cell>
          <cell r="G81">
            <v>5758.56</v>
          </cell>
          <cell r="H81">
            <v>5761.38</v>
          </cell>
          <cell r="I81">
            <v>5762.92</v>
          </cell>
          <cell r="J81">
            <v>5599.3</v>
          </cell>
          <cell r="K81">
            <v>5573.73</v>
          </cell>
          <cell r="L81">
            <v>5676.33</v>
          </cell>
          <cell r="M81">
            <v>5649.13</v>
          </cell>
          <cell r="O81">
            <v>99.751377752193548</v>
          </cell>
          <cell r="P81">
            <v>98.343055998022393</v>
          </cell>
          <cell r="R81">
            <v>66</v>
          </cell>
          <cell r="S81">
            <v>68</v>
          </cell>
        </row>
        <row r="82">
          <cell r="A82" t="str">
            <v>Makroregion centralny</v>
          </cell>
          <cell r="C82">
            <v>3935.71</v>
          </cell>
          <cell r="D82">
            <v>3802.79</v>
          </cell>
          <cell r="E82">
            <v>3728.63</v>
          </cell>
          <cell r="F82">
            <v>3713.39</v>
          </cell>
          <cell r="G82">
            <v>3700.59</v>
          </cell>
          <cell r="H82">
            <v>3685.41</v>
          </cell>
          <cell r="I82">
            <v>3669.08</v>
          </cell>
          <cell r="J82">
            <v>3552.2</v>
          </cell>
          <cell r="K82">
            <v>3517.97</v>
          </cell>
          <cell r="L82">
            <v>3565.41</v>
          </cell>
          <cell r="M82">
            <v>3537.75</v>
          </cell>
          <cell r="O82">
            <v>89.888482637186172</v>
          </cell>
          <cell r="P82">
            <v>93.030380326023788</v>
          </cell>
          <cell r="R82">
            <v>80</v>
          </cell>
          <cell r="S82">
            <v>83</v>
          </cell>
        </row>
        <row r="83">
          <cell r="A83" t="str">
            <v>Makroregion wschodni</v>
          </cell>
          <cell r="C83">
            <v>5519.61</v>
          </cell>
          <cell r="D83">
            <v>5417.13</v>
          </cell>
          <cell r="E83">
            <v>5364.89</v>
          </cell>
          <cell r="F83">
            <v>5354.91</v>
          </cell>
          <cell r="G83">
            <v>5348.96</v>
          </cell>
          <cell r="H83">
            <v>5339.21</v>
          </cell>
          <cell r="I83">
            <v>5326.44</v>
          </cell>
          <cell r="J83">
            <v>5075.47</v>
          </cell>
          <cell r="K83">
            <v>5040.05</v>
          </cell>
          <cell r="L83">
            <v>5081.08</v>
          </cell>
          <cell r="M83">
            <v>5060.57</v>
          </cell>
          <cell r="O83">
            <v>91.683470390118131</v>
          </cell>
          <cell r="P83">
            <v>93.417916867418711</v>
          </cell>
          <cell r="R83">
            <v>79</v>
          </cell>
          <cell r="S83">
            <v>82</v>
          </cell>
        </row>
        <row r="84">
          <cell r="A84" t="str">
            <v>Makroregion województwo mazowieckie</v>
          </cell>
          <cell r="C84">
            <v>5111.41</v>
          </cell>
          <cell r="D84">
            <v>5227.8500000000004</v>
          </cell>
          <cell r="E84">
            <v>5316.07</v>
          </cell>
          <cell r="F84">
            <v>5330.99</v>
          </cell>
          <cell r="G84">
            <v>5348.17</v>
          </cell>
          <cell r="H84">
            <v>5367.02</v>
          </cell>
          <cell r="I84">
            <v>5388.35</v>
          </cell>
          <cell r="J84">
            <v>5488.05</v>
          </cell>
          <cell r="K84">
            <v>5477.61</v>
          </cell>
          <cell r="L84">
            <v>5677.8</v>
          </cell>
          <cell r="M84">
            <v>5682.01</v>
          </cell>
          <cell r="O84">
            <v>111.16326023543405</v>
          </cell>
          <cell r="P84">
            <v>108.68731887869774</v>
          </cell>
          <cell r="R84">
            <v>30</v>
          </cell>
          <cell r="S84">
            <v>19</v>
          </cell>
        </row>
        <row r="85">
          <cell r="A85" t="str">
            <v>Continente</v>
          </cell>
          <cell r="C85">
            <v>9805.34</v>
          </cell>
          <cell r="D85">
            <v>10058.93</v>
          </cell>
          <cell r="E85">
            <v>9854.48</v>
          </cell>
          <cell r="F85">
            <v>9824.32</v>
          </cell>
          <cell r="G85">
            <v>9801.11</v>
          </cell>
          <cell r="H85">
            <v>9786.2900000000009</v>
          </cell>
          <cell r="I85">
            <v>9789.3799999999992</v>
          </cell>
          <cell r="J85">
            <v>9800.51</v>
          </cell>
          <cell r="K85">
            <v>9917.2099999999991</v>
          </cell>
          <cell r="L85">
            <v>9976.0300000000007</v>
          </cell>
          <cell r="M85">
            <v>10082.25</v>
          </cell>
          <cell r="O85">
            <v>102.82407341305858</v>
          </cell>
          <cell r="P85">
            <v>100.23183380339657</v>
          </cell>
          <cell r="R85">
            <v>56</v>
          </cell>
          <cell r="S85">
            <v>62</v>
          </cell>
        </row>
        <row r="86">
          <cell r="A86" t="str">
            <v>Região Autónoma dos Açores</v>
          </cell>
          <cell r="C86">
            <v>241.07</v>
          </cell>
          <cell r="D86">
            <v>246.83</v>
          </cell>
          <cell r="E86">
            <v>246.06</v>
          </cell>
          <cell r="F86">
            <v>245.53</v>
          </cell>
          <cell r="G86">
            <v>244.57</v>
          </cell>
          <cell r="H86">
            <v>243.35</v>
          </cell>
          <cell r="I86">
            <v>242.82</v>
          </cell>
          <cell r="J86">
            <v>242.5</v>
          </cell>
          <cell r="K86">
            <v>238.21</v>
          </cell>
          <cell r="L86">
            <v>239.46</v>
          </cell>
          <cell r="M86">
            <v>240.57</v>
          </cell>
          <cell r="O86">
            <v>99.792591363504386</v>
          </cell>
          <cell r="P86">
            <v>97.463841510351244</v>
          </cell>
          <cell r="R86">
            <v>65</v>
          </cell>
          <cell r="S86">
            <v>70</v>
          </cell>
        </row>
        <row r="87">
          <cell r="A87" t="str">
            <v>Região Autónoma da Madeira</v>
          </cell>
          <cell r="C87">
            <v>243.49</v>
          </cell>
          <cell r="D87">
            <v>267.33999999999997</v>
          </cell>
          <cell r="E87">
            <v>257.56</v>
          </cell>
          <cell r="F87">
            <v>255.65</v>
          </cell>
          <cell r="G87">
            <v>254.62</v>
          </cell>
          <cell r="H87">
            <v>254.16</v>
          </cell>
          <cell r="I87">
            <v>254.1</v>
          </cell>
          <cell r="J87">
            <v>254.09</v>
          </cell>
          <cell r="K87">
            <v>252.3</v>
          </cell>
          <cell r="L87">
            <v>253.38</v>
          </cell>
          <cell r="M87">
            <v>255.35</v>
          </cell>
          <cell r="O87">
            <v>104.87083658466464</v>
          </cell>
          <cell r="P87">
            <v>95.515074437046465</v>
          </cell>
          <cell r="R87">
            <v>50</v>
          </cell>
          <cell r="S87">
            <v>75</v>
          </cell>
        </row>
        <row r="88">
          <cell r="A88" t="str">
            <v>Macroregiunea Unu</v>
          </cell>
          <cell r="C88">
            <v>5486.3</v>
          </cell>
          <cell r="D88">
            <v>4950.3</v>
          </cell>
          <cell r="E88">
            <v>4928.75</v>
          </cell>
          <cell r="F88">
            <v>4911.07</v>
          </cell>
          <cell r="G88">
            <v>4894.75</v>
          </cell>
          <cell r="H88">
            <v>4879.62</v>
          </cell>
          <cell r="I88">
            <v>4869.0200000000004</v>
          </cell>
          <cell r="J88">
            <v>4855.05</v>
          </cell>
          <cell r="K88">
            <v>4821.18</v>
          </cell>
          <cell r="L88">
            <v>4806.05</v>
          </cell>
          <cell r="M88">
            <v>4822.25</v>
          </cell>
          <cell r="O88">
            <v>87.896214206295681</v>
          </cell>
          <cell r="P88">
            <v>97.413288083550484</v>
          </cell>
          <cell r="R88">
            <v>83</v>
          </cell>
          <cell r="S88">
            <v>71</v>
          </cell>
        </row>
        <row r="89">
          <cell r="A89" t="str">
            <v>Macroregiunea Doi</v>
          </cell>
          <cell r="C89">
            <v>6757.8</v>
          </cell>
          <cell r="D89">
            <v>6153.8</v>
          </cell>
          <cell r="E89">
            <v>5746.91</v>
          </cell>
          <cell r="F89">
            <v>5707.92</v>
          </cell>
          <cell r="G89">
            <v>5667.54</v>
          </cell>
          <cell r="H89">
            <v>5624.71</v>
          </cell>
          <cell r="I89">
            <v>5588.9</v>
          </cell>
          <cell r="J89">
            <v>5553.1</v>
          </cell>
          <cell r="K89">
            <v>5557.85</v>
          </cell>
          <cell r="L89">
            <v>5581.6</v>
          </cell>
          <cell r="M89">
            <v>5574.72</v>
          </cell>
          <cell r="O89">
            <v>82.493119062416767</v>
          </cell>
          <cell r="P89">
            <v>90.589879424095685</v>
          </cell>
          <cell r="R89">
            <v>88</v>
          </cell>
          <cell r="S89">
            <v>89</v>
          </cell>
        </row>
        <row r="90">
          <cell r="A90" t="str">
            <v>Macroregiunea Trei</v>
          </cell>
          <cell r="C90">
            <v>5750.2</v>
          </cell>
          <cell r="D90">
            <v>5216.8</v>
          </cell>
          <cell r="E90">
            <v>5333.86</v>
          </cell>
          <cell r="F90">
            <v>5305.94</v>
          </cell>
          <cell r="G90">
            <v>5279.93</v>
          </cell>
          <cell r="H90">
            <v>5259.1</v>
          </cell>
          <cell r="I90">
            <v>5240.83</v>
          </cell>
          <cell r="J90">
            <v>5218.22</v>
          </cell>
          <cell r="K90">
            <v>5164.2700000000004</v>
          </cell>
          <cell r="L90">
            <v>5128.03</v>
          </cell>
          <cell r="M90">
            <v>5134.17</v>
          </cell>
          <cell r="O90">
            <v>89.28680741539425</v>
          </cell>
          <cell r="P90">
            <v>98.416078822266513</v>
          </cell>
          <cell r="R90">
            <v>81</v>
          </cell>
          <cell r="S90">
            <v>67</v>
          </cell>
        </row>
        <row r="91">
          <cell r="A91" t="str">
            <v>Macroregiunea Patru</v>
          </cell>
          <cell r="C91">
            <v>4441</v>
          </cell>
          <cell r="D91">
            <v>3925.9</v>
          </cell>
          <cell r="E91">
            <v>3812.73</v>
          </cell>
          <cell r="F91">
            <v>3781.49</v>
          </cell>
          <cell r="G91">
            <v>3750.71</v>
          </cell>
          <cell r="H91">
            <v>3720.41</v>
          </cell>
          <cell r="I91">
            <v>3695.47</v>
          </cell>
          <cell r="J91">
            <v>3669.71</v>
          </cell>
          <cell r="K91">
            <v>3597.13</v>
          </cell>
          <cell r="L91">
            <v>3537.02</v>
          </cell>
          <cell r="M91">
            <v>3532.53</v>
          </cell>
          <cell r="O91">
            <v>79.543571267732489</v>
          </cell>
          <cell r="P91">
            <v>89.980131944267555</v>
          </cell>
          <cell r="R91">
            <v>90</v>
          </cell>
          <cell r="S91">
            <v>90</v>
          </cell>
        </row>
        <row r="92">
          <cell r="A92" t="str">
            <v>Slovenija</v>
          </cell>
          <cell r="C92">
            <v>1989.4</v>
          </cell>
          <cell r="D92">
            <v>2048.8200000000002</v>
          </cell>
          <cell r="E92">
            <v>2063.3000000000002</v>
          </cell>
          <cell r="F92">
            <v>2064.63</v>
          </cell>
          <cell r="G92">
            <v>2065.8200000000002</v>
          </cell>
          <cell r="H92">
            <v>2071.96</v>
          </cell>
          <cell r="I92">
            <v>2089.0100000000002</v>
          </cell>
          <cell r="J92">
            <v>2102.8000000000002</v>
          </cell>
          <cell r="K92">
            <v>2107.73</v>
          </cell>
          <cell r="L92">
            <v>2109.39</v>
          </cell>
          <cell r="M92">
            <v>2120.54</v>
          </cell>
          <cell r="O92">
            <v>106.59193726751784</v>
          </cell>
          <cell r="P92">
            <v>103.50055153698226</v>
          </cell>
          <cell r="R92">
            <v>41</v>
          </cell>
          <cell r="S92">
            <v>44</v>
          </cell>
        </row>
        <row r="93">
          <cell r="A93" t="str">
            <v>Slovensko</v>
          </cell>
          <cell r="C93">
            <v>5400.7</v>
          </cell>
          <cell r="D93">
            <v>5429.97</v>
          </cell>
          <cell r="E93">
            <v>5422.34</v>
          </cell>
          <cell r="F93">
            <v>5430.8</v>
          </cell>
          <cell r="G93">
            <v>5438.39</v>
          </cell>
          <cell r="H93">
            <v>5446.01</v>
          </cell>
          <cell r="I93">
            <v>5453.24</v>
          </cell>
          <cell r="J93">
            <v>5460.51</v>
          </cell>
          <cell r="K93">
            <v>5440.66</v>
          </cell>
          <cell r="L93">
            <v>5457.17</v>
          </cell>
          <cell r="M93">
            <v>5457.49</v>
          </cell>
          <cell r="O93">
            <v>101.05153035717591</v>
          </cell>
          <cell r="P93">
            <v>100.50681679640954</v>
          </cell>
          <cell r="R93">
            <v>62</v>
          </cell>
          <cell r="S93">
            <v>58</v>
          </cell>
        </row>
        <row r="94">
          <cell r="A94" t="str">
            <v>Manner-Suomi</v>
          </cell>
          <cell r="C94">
            <v>5150.46</v>
          </cell>
          <cell r="D94">
            <v>5335.53</v>
          </cell>
          <cell r="E94">
            <v>5451.54</v>
          </cell>
          <cell r="F94">
            <v>5466.2</v>
          </cell>
          <cell r="G94">
            <v>5478.85</v>
          </cell>
          <cell r="H94">
            <v>5486.56</v>
          </cell>
          <cell r="I94">
            <v>5491.76</v>
          </cell>
          <cell r="J94">
            <v>5500.69</v>
          </cell>
          <cell r="K94">
            <v>5511.26</v>
          </cell>
          <cell r="L94">
            <v>5526.54</v>
          </cell>
          <cell r="M94">
            <v>5546.99</v>
          </cell>
          <cell r="O94">
            <v>107.69892397960569</v>
          </cell>
          <cell r="P94">
            <v>103.96324263943788</v>
          </cell>
          <cell r="R94">
            <v>37</v>
          </cell>
          <cell r="S94">
            <v>42</v>
          </cell>
        </row>
        <row r="95">
          <cell r="A95" t="str">
            <v>Åland</v>
          </cell>
          <cell r="C95">
            <v>25.74</v>
          </cell>
          <cell r="D95">
            <v>27.87</v>
          </cell>
          <cell r="E95">
            <v>28.96</v>
          </cell>
          <cell r="F95">
            <v>29.1</v>
          </cell>
          <cell r="G95">
            <v>29.35</v>
          </cell>
          <cell r="H95">
            <v>29.64</v>
          </cell>
          <cell r="I95">
            <v>29.84</v>
          </cell>
          <cell r="J95">
            <v>30.01</v>
          </cell>
          <cell r="K95">
            <v>30.24</v>
          </cell>
          <cell r="L95">
            <v>30.36</v>
          </cell>
          <cell r="M95">
            <v>30.41</v>
          </cell>
          <cell r="O95">
            <v>118.14296814296814</v>
          </cell>
          <cell r="P95">
            <v>109.11374237531395</v>
          </cell>
          <cell r="R95">
            <v>17</v>
          </cell>
          <cell r="S95">
            <v>15</v>
          </cell>
        </row>
        <row r="96">
          <cell r="A96" t="str">
            <v>Östra Sverige</v>
          </cell>
          <cell r="C96">
            <v>3304.19</v>
          </cell>
          <cell r="D96">
            <v>3600.1</v>
          </cell>
          <cell r="E96">
            <v>3844.94</v>
          </cell>
          <cell r="F96">
            <v>3898.73</v>
          </cell>
          <cell r="G96">
            <v>3964.58</v>
          </cell>
          <cell r="H96">
            <v>4024.45</v>
          </cell>
          <cell r="I96">
            <v>4080.77</v>
          </cell>
          <cell r="J96">
            <v>4117.1099999999997</v>
          </cell>
          <cell r="K96">
            <v>4148.58</v>
          </cell>
          <cell r="L96">
            <v>4201.6099999999997</v>
          </cell>
          <cell r="M96">
            <v>4238.2299999999996</v>
          </cell>
          <cell r="O96">
            <v>128.26835018567334</v>
          </cell>
          <cell r="P96">
            <v>117.72534096275102</v>
          </cell>
          <cell r="R96">
            <v>11</v>
          </cell>
          <cell r="S96">
            <v>4</v>
          </cell>
        </row>
        <row r="97">
          <cell r="A97" t="str">
            <v>Södra Sverige</v>
          </cell>
          <cell r="C97">
            <v>3840.45</v>
          </cell>
          <cell r="D97">
            <v>4073.49</v>
          </cell>
          <cell r="E97">
            <v>4234.8100000000004</v>
          </cell>
          <cell r="F97">
            <v>4286.8999999999996</v>
          </cell>
          <cell r="G97">
            <v>4349.68</v>
          </cell>
          <cell r="H97">
            <v>4401.1000000000004</v>
          </cell>
          <cell r="I97">
            <v>4448.75</v>
          </cell>
          <cell r="J97">
            <v>4480.18</v>
          </cell>
          <cell r="K97">
            <v>4509.0200000000004</v>
          </cell>
          <cell r="L97">
            <v>4558.37</v>
          </cell>
          <cell r="M97">
            <v>4591</v>
          </cell>
          <cell r="O97">
            <v>119.54328268822665</v>
          </cell>
          <cell r="P97">
            <v>112.70433952212969</v>
          </cell>
          <cell r="R97">
            <v>15</v>
          </cell>
          <cell r="S97">
            <v>9</v>
          </cell>
        </row>
        <row r="98">
          <cell r="A98" t="str">
            <v>Norra Sverige</v>
          </cell>
          <cell r="C98">
            <v>1726.62</v>
          </cell>
          <cell r="D98">
            <v>1703.41</v>
          </cell>
          <cell r="E98">
            <v>1719.45</v>
          </cell>
          <cell r="F98">
            <v>1729.81</v>
          </cell>
          <cell r="G98">
            <v>1743.44</v>
          </cell>
          <cell r="H98">
            <v>1749.67</v>
          </cell>
          <cell r="I98">
            <v>1754.56</v>
          </cell>
          <cell r="J98">
            <v>1756.17</v>
          </cell>
          <cell r="K98">
            <v>1758.22</v>
          </cell>
          <cell r="L98">
            <v>1767.2</v>
          </cell>
          <cell r="M98">
            <v>1770.18</v>
          </cell>
          <cell r="O98">
            <v>102.52284810786394</v>
          </cell>
          <cell r="P98">
            <v>103.91978443240323</v>
          </cell>
          <cell r="R98">
            <v>57</v>
          </cell>
          <cell r="S98">
            <v>43</v>
          </cell>
        </row>
        <row r="100">
          <cell r="A100" t="str">
            <v>Länder</v>
          </cell>
        </row>
        <row r="101">
          <cell r="A101" t="str">
            <v>European Union - 27 countries (from 2020)</v>
          </cell>
          <cell r="C101">
            <v>428162.77</v>
          </cell>
          <cell r="D101">
            <v>440223.5</v>
          </cell>
          <cell r="E101">
            <v>443143.51</v>
          </cell>
          <cell r="F101">
            <v>444090.41</v>
          </cell>
          <cell r="G101">
            <v>444771.97</v>
          </cell>
          <cell r="H101">
            <v>445550.93</v>
          </cell>
          <cell r="I101">
            <v>446406.44</v>
          </cell>
          <cell r="J101">
            <v>445991.09</v>
          </cell>
          <cell r="K101">
            <v>445876.3</v>
          </cell>
          <cell r="L101">
            <v>448638.67</v>
          </cell>
          <cell r="M101">
            <v>450901.64</v>
          </cell>
          <cell r="O101">
            <v>105.31080037622141</v>
          </cell>
          <cell r="P101">
            <v>102.42561789636402</v>
          </cell>
        </row>
        <row r="102">
          <cell r="A102" t="str">
            <v>Belgium</v>
          </cell>
          <cell r="C102">
            <v>10251.200000000001</v>
          </cell>
          <cell r="D102">
            <v>10896</v>
          </cell>
          <cell r="E102">
            <v>11274</v>
          </cell>
          <cell r="F102">
            <v>11331</v>
          </cell>
          <cell r="G102">
            <v>11375</v>
          </cell>
          <cell r="H102">
            <v>11427</v>
          </cell>
          <cell r="I102">
            <v>11489</v>
          </cell>
          <cell r="J102">
            <v>11538.7</v>
          </cell>
          <cell r="K102">
            <v>11586.3</v>
          </cell>
          <cell r="L102">
            <v>11680.2</v>
          </cell>
          <cell r="M102">
            <v>11780</v>
          </cell>
          <cell r="O102">
            <v>114.91337599500547</v>
          </cell>
          <cell r="P102">
            <v>108.11306901615272</v>
          </cell>
          <cell r="R102">
            <v>7</v>
          </cell>
          <cell r="S102">
            <v>7</v>
          </cell>
        </row>
        <row r="103">
          <cell r="A103" t="str">
            <v>Bulgaria</v>
          </cell>
          <cell r="C103">
            <v>8170.17</v>
          </cell>
          <cell r="D103">
            <v>7534.29</v>
          </cell>
          <cell r="E103">
            <v>6984.23</v>
          </cell>
          <cell r="F103">
            <v>6894.14</v>
          </cell>
          <cell r="G103">
            <v>6803.47</v>
          </cell>
          <cell r="H103">
            <v>6710.8</v>
          </cell>
          <cell r="I103">
            <v>6616.73</v>
          </cell>
          <cell r="J103">
            <v>6550.7</v>
          </cell>
          <cell r="K103">
            <v>6507.3</v>
          </cell>
          <cell r="L103">
            <v>6465.1</v>
          </cell>
          <cell r="M103">
            <v>6446.6</v>
          </cell>
          <cell r="O103">
            <v>78.904110930372312</v>
          </cell>
          <cell r="P103">
            <v>85.563470479633779</v>
          </cell>
          <cell r="R103">
            <v>27</v>
          </cell>
          <cell r="S103">
            <v>27</v>
          </cell>
        </row>
        <row r="104">
          <cell r="A104" t="str">
            <v>Czechia</v>
          </cell>
          <cell r="C104">
            <v>10272.5</v>
          </cell>
          <cell r="D104">
            <v>10517.25</v>
          </cell>
          <cell r="E104">
            <v>10507.55</v>
          </cell>
          <cell r="F104">
            <v>10513.67</v>
          </cell>
          <cell r="G104">
            <v>10520.95</v>
          </cell>
          <cell r="H104">
            <v>10534.23</v>
          </cell>
          <cell r="I104">
            <v>10550.31</v>
          </cell>
          <cell r="J104">
            <v>10502.15</v>
          </cell>
          <cell r="K104">
            <v>10500.85</v>
          </cell>
          <cell r="L104">
            <v>10759.53</v>
          </cell>
          <cell r="M104">
            <v>10878.04</v>
          </cell>
          <cell r="O104">
            <v>105.89476758335363</v>
          </cell>
          <cell r="P104">
            <v>103.43045948322992</v>
          </cell>
          <cell r="R104">
            <v>14</v>
          </cell>
          <cell r="S104">
            <v>15</v>
          </cell>
        </row>
        <row r="105">
          <cell r="A105" t="str">
            <v>Denmark</v>
          </cell>
          <cell r="C105">
            <v>5338.49</v>
          </cell>
          <cell r="D105">
            <v>5547.36</v>
          </cell>
          <cell r="E105">
            <v>5682.45</v>
          </cell>
          <cell r="F105">
            <v>5728.75</v>
          </cell>
          <cell r="G105">
            <v>5765.1</v>
          </cell>
          <cell r="H105">
            <v>5793.87</v>
          </cell>
          <cell r="I105">
            <v>5816.94</v>
          </cell>
          <cell r="J105">
            <v>5829.7</v>
          </cell>
          <cell r="K105">
            <v>5854.42</v>
          </cell>
          <cell r="L105">
            <v>5906.39</v>
          </cell>
          <cell r="M105">
            <v>5947.99</v>
          </cell>
          <cell r="O105">
            <v>111.41708610487235</v>
          </cell>
          <cell r="P105">
            <v>107.22199388537972</v>
          </cell>
          <cell r="R105">
            <v>11</v>
          </cell>
          <cell r="S105">
            <v>9</v>
          </cell>
        </row>
        <row r="106">
          <cell r="A106" t="str">
            <v>Germany</v>
          </cell>
          <cell r="C106">
            <v>81457</v>
          </cell>
          <cell r="D106">
            <v>80284</v>
          </cell>
          <cell r="E106">
            <v>81687</v>
          </cell>
          <cell r="F106">
            <v>82349</v>
          </cell>
          <cell r="G106">
            <v>82657</v>
          </cell>
          <cell r="H106">
            <v>82906</v>
          </cell>
          <cell r="I106">
            <v>83093</v>
          </cell>
          <cell r="J106">
            <v>83161</v>
          </cell>
          <cell r="K106">
            <v>83196</v>
          </cell>
          <cell r="L106">
            <v>83798</v>
          </cell>
          <cell r="M106">
            <v>84514</v>
          </cell>
          <cell r="O106">
            <v>103.75290030322748</v>
          </cell>
          <cell r="P106">
            <v>105.26879577499875</v>
          </cell>
          <cell r="R106">
            <v>15</v>
          </cell>
          <cell r="S106">
            <v>11</v>
          </cell>
        </row>
        <row r="107">
          <cell r="A107" t="str">
            <v>Estonia</v>
          </cell>
          <cell r="C107">
            <v>1401.3</v>
          </cell>
          <cell r="D107">
            <v>1333.3</v>
          </cell>
          <cell r="E107">
            <v>1313.3</v>
          </cell>
          <cell r="F107">
            <v>1315.9</v>
          </cell>
          <cell r="G107">
            <v>1315.6</v>
          </cell>
          <cell r="H107">
            <v>1319.13</v>
          </cell>
          <cell r="I107">
            <v>1324.82</v>
          </cell>
          <cell r="J107">
            <v>1328.89</v>
          </cell>
          <cell r="K107">
            <v>1330.07</v>
          </cell>
          <cell r="L107">
            <v>1331.8</v>
          </cell>
          <cell r="M107">
            <v>1365.88</v>
          </cell>
          <cell r="O107">
            <v>97.472347106258482</v>
          </cell>
          <cell r="P107">
            <v>102.44356108902724</v>
          </cell>
          <cell r="R107">
            <v>21</v>
          </cell>
          <cell r="S107">
            <v>16</v>
          </cell>
        </row>
        <row r="108">
          <cell r="A108" t="str">
            <v>Ireland</v>
          </cell>
          <cell r="C108">
            <v>3804.25</v>
          </cell>
          <cell r="D108">
            <v>4559.7700000000004</v>
          </cell>
          <cell r="E108">
            <v>4695.7700000000004</v>
          </cell>
          <cell r="F108">
            <v>4752.46</v>
          </cell>
          <cell r="G108">
            <v>4821.08</v>
          </cell>
          <cell r="H108">
            <v>4890.41</v>
          </cell>
          <cell r="I108">
            <v>4967.46</v>
          </cell>
          <cell r="J108">
            <v>5034.43</v>
          </cell>
          <cell r="K108">
            <v>5091.8500000000004</v>
          </cell>
          <cell r="L108">
            <v>5199.75</v>
          </cell>
          <cell r="M108">
            <v>5295.87</v>
          </cell>
          <cell r="O108">
            <v>139.20930538213841</v>
          </cell>
          <cell r="P108">
            <v>116.14335810797473</v>
          </cell>
          <cell r="R108">
            <v>3</v>
          </cell>
          <cell r="S108">
            <v>3</v>
          </cell>
        </row>
        <row r="109">
          <cell r="A109" t="str">
            <v>Greece</v>
          </cell>
          <cell r="C109">
            <v>10805.8</v>
          </cell>
          <cell r="D109">
            <v>11121.38</v>
          </cell>
          <cell r="E109">
            <v>10820.91</v>
          </cell>
          <cell r="F109">
            <v>10775.98</v>
          </cell>
          <cell r="G109">
            <v>10754.69</v>
          </cell>
          <cell r="H109">
            <v>10732.89</v>
          </cell>
          <cell r="I109">
            <v>10721.57</v>
          </cell>
          <cell r="J109">
            <v>10698.59</v>
          </cell>
          <cell r="K109">
            <v>10640.41</v>
          </cell>
          <cell r="L109">
            <v>10579.18</v>
          </cell>
          <cell r="M109">
            <v>10548.14</v>
          </cell>
          <cell r="O109">
            <v>97.615539802698549</v>
          </cell>
          <cell r="P109">
            <v>94.845603693066877</v>
          </cell>
          <cell r="R109">
            <v>20</v>
          </cell>
          <cell r="S109">
            <v>22</v>
          </cell>
        </row>
        <row r="110">
          <cell r="A110" t="str">
            <v>Spain</v>
          </cell>
          <cell r="C110">
            <v>40554.39</v>
          </cell>
          <cell r="D110">
            <v>46562.48</v>
          </cell>
          <cell r="E110">
            <v>46384.38</v>
          </cell>
          <cell r="F110">
            <v>46427.1</v>
          </cell>
          <cell r="G110">
            <v>46510.46</v>
          </cell>
          <cell r="H110">
            <v>46715.38</v>
          </cell>
          <cell r="I110">
            <v>47087.78</v>
          </cell>
          <cell r="J110">
            <v>47344.85</v>
          </cell>
          <cell r="K110">
            <v>47346.84</v>
          </cell>
          <cell r="L110">
            <v>47781.35</v>
          </cell>
          <cell r="M110">
            <v>48382.51</v>
          </cell>
          <cell r="O110">
            <v>119.30276845490711</v>
          </cell>
          <cell r="P110">
            <v>103.90879094068872</v>
          </cell>
          <cell r="R110">
            <v>6</v>
          </cell>
          <cell r="S110">
            <v>13</v>
          </cell>
        </row>
        <row r="111">
          <cell r="A111" t="str">
            <v>France</v>
          </cell>
          <cell r="C111">
            <v>60745.8</v>
          </cell>
          <cell r="D111">
            <v>64748.2</v>
          </cell>
          <cell r="E111">
            <v>66313.899999999994</v>
          </cell>
          <cell r="F111">
            <v>66563.399999999994</v>
          </cell>
          <cell r="G111">
            <v>66830.3</v>
          </cell>
          <cell r="H111">
            <v>67134.5</v>
          </cell>
          <cell r="I111">
            <v>67396.3</v>
          </cell>
          <cell r="J111">
            <v>67627.3</v>
          </cell>
          <cell r="K111">
            <v>67871.3</v>
          </cell>
          <cell r="L111">
            <v>68077.5</v>
          </cell>
          <cell r="M111">
            <v>68287.5</v>
          </cell>
          <cell r="O111">
            <v>112.41517932103949</v>
          </cell>
          <cell r="P111">
            <v>105.46625234369451</v>
          </cell>
          <cell r="R111">
            <v>9</v>
          </cell>
          <cell r="S111">
            <v>10</v>
          </cell>
        </row>
        <row r="112">
          <cell r="A112" t="str">
            <v>Croatia</v>
          </cell>
          <cell r="C112">
            <v>4468.3</v>
          </cell>
          <cell r="D112">
            <v>4296.3500000000004</v>
          </cell>
          <cell r="E112">
            <v>4207.99</v>
          </cell>
          <cell r="F112">
            <v>4172.4399999999996</v>
          </cell>
          <cell r="G112">
            <v>4129.8500000000004</v>
          </cell>
          <cell r="H112">
            <v>4090.87</v>
          </cell>
          <cell r="I112">
            <v>3987.06</v>
          </cell>
          <cell r="J112">
            <v>3950.4</v>
          </cell>
          <cell r="K112">
            <v>3922.94</v>
          </cell>
          <cell r="L112">
            <v>3917.98</v>
          </cell>
          <cell r="M112">
            <v>3942.32</v>
          </cell>
          <cell r="O112">
            <v>88.228632813374219</v>
          </cell>
          <cell r="P112">
            <v>91.759749554854693</v>
          </cell>
          <cell r="R112">
            <v>23</v>
          </cell>
          <cell r="S112">
            <v>25</v>
          </cell>
        </row>
        <row r="113">
          <cell r="A113" t="str">
            <v>Italy</v>
          </cell>
          <cell r="C113">
            <v>56942.1</v>
          </cell>
          <cell r="D113">
            <v>59819.4</v>
          </cell>
          <cell r="E113">
            <v>60229.599999999999</v>
          </cell>
          <cell r="F113">
            <v>60115.199999999997</v>
          </cell>
          <cell r="G113">
            <v>60002.3</v>
          </cell>
          <cell r="H113">
            <v>59877.2</v>
          </cell>
          <cell r="I113">
            <v>59729.1</v>
          </cell>
          <cell r="J113">
            <v>59438.9</v>
          </cell>
          <cell r="K113">
            <v>59133.2</v>
          </cell>
          <cell r="L113">
            <v>59013.7</v>
          </cell>
          <cell r="M113">
            <v>58984.2</v>
          </cell>
          <cell r="O113">
            <v>103.58627447881268</v>
          </cell>
          <cell r="P113">
            <v>98.603797430265089</v>
          </cell>
          <cell r="R113">
            <v>16</v>
          </cell>
          <cell r="S113">
            <v>20</v>
          </cell>
        </row>
        <row r="114">
          <cell r="A114" t="str">
            <v>Cyprus</v>
          </cell>
          <cell r="C114">
            <v>694</v>
          </cell>
          <cell r="D114">
            <v>829.45</v>
          </cell>
          <cell r="E114">
            <v>845.66</v>
          </cell>
          <cell r="F114">
            <v>851.56</v>
          </cell>
          <cell r="G114">
            <v>859.52</v>
          </cell>
          <cell r="H114">
            <v>870.07</v>
          </cell>
          <cell r="I114">
            <v>881.95</v>
          </cell>
          <cell r="J114">
            <v>892</v>
          </cell>
          <cell r="K114">
            <v>900.35</v>
          </cell>
          <cell r="L114">
            <v>912.7</v>
          </cell>
          <cell r="M114">
            <v>927.11</v>
          </cell>
          <cell r="O114">
            <v>133.58933717579251</v>
          </cell>
          <cell r="P114">
            <v>111.77406715293266</v>
          </cell>
          <cell r="R114">
            <v>4</v>
          </cell>
          <cell r="S114">
            <v>5</v>
          </cell>
        </row>
        <row r="115">
          <cell r="A115" t="str">
            <v>Latvia</v>
          </cell>
          <cell r="C115">
            <v>2367.61</v>
          </cell>
          <cell r="D115">
            <v>2097.29</v>
          </cell>
          <cell r="E115">
            <v>1977.31</v>
          </cell>
          <cell r="F115">
            <v>1959.34</v>
          </cell>
          <cell r="G115">
            <v>1941.16</v>
          </cell>
          <cell r="H115">
            <v>1926.25</v>
          </cell>
          <cell r="I115">
            <v>1913.19</v>
          </cell>
          <cell r="J115">
            <v>1900.86</v>
          </cell>
          <cell r="K115">
            <v>1884.75</v>
          </cell>
          <cell r="L115">
            <v>1886.23</v>
          </cell>
          <cell r="M115">
            <v>1881.54</v>
          </cell>
          <cell r="O115">
            <v>79.470014064816411</v>
          </cell>
          <cell r="P115">
            <v>89.712915238236008</v>
          </cell>
          <cell r="R115">
            <v>26</v>
          </cell>
          <cell r="S115">
            <v>26</v>
          </cell>
        </row>
        <row r="116">
          <cell r="A116" t="str">
            <v>Lithuania</v>
          </cell>
          <cell r="C116">
            <v>3499.54</v>
          </cell>
          <cell r="D116">
            <v>3097.28</v>
          </cell>
          <cell r="E116">
            <v>2911.11</v>
          </cell>
          <cell r="F116">
            <v>2877.33</v>
          </cell>
          <cell r="G116">
            <v>2842.64</v>
          </cell>
          <cell r="H116">
            <v>2819.2</v>
          </cell>
          <cell r="I116">
            <v>2811.09</v>
          </cell>
          <cell r="J116">
            <v>2810.37</v>
          </cell>
          <cell r="K116">
            <v>2808.38</v>
          </cell>
          <cell r="L116">
            <v>2831.64</v>
          </cell>
          <cell r="M116">
            <v>2871.59</v>
          </cell>
          <cell r="O116">
            <v>82.056213102293455</v>
          </cell>
          <cell r="P116">
            <v>92.713283913627436</v>
          </cell>
          <cell r="R116">
            <v>25</v>
          </cell>
          <cell r="S116">
            <v>24</v>
          </cell>
        </row>
        <row r="117">
          <cell r="A117" t="str">
            <v>Luxembourg</v>
          </cell>
          <cell r="C117">
            <v>436.98</v>
          </cell>
          <cell r="D117">
            <v>507.54</v>
          </cell>
          <cell r="E117">
            <v>569.4</v>
          </cell>
          <cell r="F117">
            <v>584.13</v>
          </cell>
          <cell r="G117">
            <v>596.98</v>
          </cell>
          <cell r="H117">
            <v>608.80999999999995</v>
          </cell>
          <cell r="I117">
            <v>621.53</v>
          </cell>
          <cell r="J117">
            <v>631.15</v>
          </cell>
          <cell r="K117">
            <v>641.14</v>
          </cell>
          <cell r="L117">
            <v>655.28</v>
          </cell>
          <cell r="M117">
            <v>667.76</v>
          </cell>
          <cell r="O117">
            <v>152.81248569728592</v>
          </cell>
          <cell r="P117">
            <v>131.56795523505536</v>
          </cell>
          <cell r="R117">
            <v>1</v>
          </cell>
          <cell r="S117">
            <v>2</v>
          </cell>
        </row>
        <row r="118">
          <cell r="A118" t="str">
            <v>Hungary</v>
          </cell>
          <cell r="C118">
            <v>10210.969999999999</v>
          </cell>
          <cell r="D118">
            <v>10000.02</v>
          </cell>
          <cell r="E118">
            <v>9797.76</v>
          </cell>
          <cell r="F118">
            <v>9759.76</v>
          </cell>
          <cell r="G118">
            <v>9726.76</v>
          </cell>
          <cell r="H118">
            <v>9706.9599999999991</v>
          </cell>
          <cell r="I118">
            <v>9694.82</v>
          </cell>
          <cell r="J118">
            <v>9670.42</v>
          </cell>
          <cell r="K118">
            <v>9630.93</v>
          </cell>
          <cell r="L118">
            <v>9605.07</v>
          </cell>
          <cell r="M118">
            <v>9592.19</v>
          </cell>
          <cell r="O118">
            <v>93.940046831985612</v>
          </cell>
          <cell r="P118">
            <v>95.921708156583691</v>
          </cell>
          <cell r="R118">
            <v>22</v>
          </cell>
          <cell r="S118">
            <v>21</v>
          </cell>
        </row>
        <row r="119">
          <cell r="A119" t="str">
            <v>Malta</v>
          </cell>
          <cell r="C119">
            <v>386.2</v>
          </cell>
          <cell r="D119">
            <v>414.57</v>
          </cell>
          <cell r="E119">
            <v>444.4</v>
          </cell>
          <cell r="F119">
            <v>454.58</v>
          </cell>
          <cell r="G119">
            <v>467.39</v>
          </cell>
          <cell r="H119">
            <v>484.38</v>
          </cell>
          <cell r="I119">
            <v>504.56</v>
          </cell>
          <cell r="J119">
            <v>515.35</v>
          </cell>
          <cell r="K119">
            <v>518.16999999999996</v>
          </cell>
          <cell r="L119">
            <v>532</v>
          </cell>
          <cell r="M119">
            <v>553.58000000000004</v>
          </cell>
          <cell r="O119">
            <v>143.34023821853964</v>
          </cell>
          <cell r="P119">
            <v>133.53112863931304</v>
          </cell>
          <cell r="R119">
            <v>2</v>
          </cell>
          <cell r="S119">
            <v>1</v>
          </cell>
        </row>
        <row r="120">
          <cell r="A120" t="str">
            <v>Netherlands</v>
          </cell>
          <cell r="C120">
            <v>15926</v>
          </cell>
          <cell r="D120">
            <v>16615</v>
          </cell>
          <cell r="E120">
            <v>16940</v>
          </cell>
          <cell r="F120">
            <v>17030</v>
          </cell>
          <cell r="G120">
            <v>17131</v>
          </cell>
          <cell r="H120">
            <v>17232</v>
          </cell>
          <cell r="I120">
            <v>17345</v>
          </cell>
          <cell r="J120">
            <v>17442</v>
          </cell>
          <cell r="K120">
            <v>17533</v>
          </cell>
          <cell r="L120">
            <v>17701</v>
          </cell>
          <cell r="M120">
            <v>17877</v>
          </cell>
          <cell r="O120">
            <v>112.25040813763655</v>
          </cell>
          <cell r="P120">
            <v>107.59554619319891</v>
          </cell>
          <cell r="R120">
            <v>10</v>
          </cell>
          <cell r="S120">
            <v>8</v>
          </cell>
        </row>
        <row r="121">
          <cell r="A121" t="str">
            <v>Austria</v>
          </cell>
          <cell r="C121">
            <v>8011.57</v>
          </cell>
          <cell r="D121">
            <v>8361.07</v>
          </cell>
          <cell r="E121">
            <v>8629.52</v>
          </cell>
          <cell r="F121">
            <v>8739.81</v>
          </cell>
          <cell r="G121">
            <v>8795.07</v>
          </cell>
          <cell r="H121">
            <v>8837.7099999999991</v>
          </cell>
          <cell r="I121">
            <v>8877.64</v>
          </cell>
          <cell r="J121">
            <v>8916.85</v>
          </cell>
          <cell r="K121">
            <v>8951.5400000000009</v>
          </cell>
          <cell r="L121">
            <v>9052.8700000000008</v>
          </cell>
          <cell r="M121">
            <v>9130.73</v>
          </cell>
          <cell r="O121">
            <v>113.96929690435206</v>
          </cell>
          <cell r="P121">
            <v>109.20528114224615</v>
          </cell>
          <cell r="R121">
            <v>8</v>
          </cell>
          <cell r="S121">
            <v>6</v>
          </cell>
        </row>
        <row r="122">
          <cell r="A122" t="str">
            <v>Poland</v>
          </cell>
          <cell r="C122">
            <v>38255.949999999997</v>
          </cell>
          <cell r="D122">
            <v>38042.400000000001</v>
          </cell>
          <cell r="E122">
            <v>37981.589999999997</v>
          </cell>
          <cell r="F122">
            <v>37956.78</v>
          </cell>
          <cell r="G122">
            <v>37962.32</v>
          </cell>
          <cell r="H122">
            <v>37956.269999999997</v>
          </cell>
          <cell r="I122">
            <v>37948.14</v>
          </cell>
          <cell r="J122">
            <v>37165.86</v>
          </cell>
          <cell r="K122">
            <v>36972.730000000003</v>
          </cell>
          <cell r="L122">
            <v>37779.21</v>
          </cell>
          <cell r="M122">
            <v>37630.449999999997</v>
          </cell>
          <cell r="O122">
            <v>98.364960221873986</v>
          </cell>
          <cell r="P122">
            <v>98.917129308350667</v>
          </cell>
          <cell r="R122">
            <v>19</v>
          </cell>
          <cell r="S122">
            <v>19</v>
          </cell>
        </row>
        <row r="123">
          <cell r="A123" t="str">
            <v>Portugal</v>
          </cell>
          <cell r="C123">
            <v>10289.9</v>
          </cell>
          <cell r="D123">
            <v>10573.1</v>
          </cell>
          <cell r="E123">
            <v>10358.1</v>
          </cell>
          <cell r="F123">
            <v>10325.5</v>
          </cell>
          <cell r="G123">
            <v>10300.299999999999</v>
          </cell>
          <cell r="H123">
            <v>10283.799999999999</v>
          </cell>
          <cell r="I123">
            <v>10286.299999999999</v>
          </cell>
          <cell r="J123">
            <v>10297.1</v>
          </cell>
          <cell r="K123">
            <v>10407.709999999999</v>
          </cell>
          <cell r="L123">
            <v>10468.870000000001</v>
          </cell>
          <cell r="M123">
            <v>10578.17</v>
          </cell>
          <cell r="O123">
            <v>102.80148495126289</v>
          </cell>
          <cell r="P123">
            <v>100.04795187787876</v>
          </cell>
          <cell r="R123">
            <v>17</v>
          </cell>
          <cell r="S123">
            <v>18</v>
          </cell>
        </row>
        <row r="124">
          <cell r="A124" t="str">
            <v>Romania</v>
          </cell>
          <cell r="C124">
            <v>22435.21</v>
          </cell>
          <cell r="D124">
            <v>20246.8</v>
          </cell>
          <cell r="E124">
            <v>19822.25</v>
          </cell>
          <cell r="F124">
            <v>19706.419999999998</v>
          </cell>
          <cell r="G124">
            <v>19592.93</v>
          </cell>
          <cell r="H124">
            <v>19483.84</v>
          </cell>
          <cell r="I124">
            <v>19394.23</v>
          </cell>
          <cell r="J124">
            <v>19296.080000000002</v>
          </cell>
          <cell r="K124">
            <v>19140.43</v>
          </cell>
          <cell r="L124">
            <v>19052.689999999999</v>
          </cell>
          <cell r="M124">
            <v>19063.66</v>
          </cell>
          <cell r="O124">
            <v>84.972059543904436</v>
          </cell>
          <cell r="P124">
            <v>94.156409901811642</v>
          </cell>
          <cell r="R124">
            <v>24</v>
          </cell>
          <cell r="S124">
            <v>23</v>
          </cell>
        </row>
        <row r="125">
          <cell r="A125" t="str">
            <v>Slovenia</v>
          </cell>
          <cell r="C125">
            <v>1989.4</v>
          </cell>
          <cell r="D125">
            <v>2048.8200000000002</v>
          </cell>
          <cell r="E125">
            <v>2063.3000000000002</v>
          </cell>
          <cell r="F125">
            <v>2064.63</v>
          </cell>
          <cell r="G125">
            <v>2065.8200000000002</v>
          </cell>
          <cell r="H125">
            <v>2071.96</v>
          </cell>
          <cell r="I125">
            <v>2089.0100000000002</v>
          </cell>
          <cell r="J125">
            <v>2102.8000000000002</v>
          </cell>
          <cell r="K125">
            <v>2107.73</v>
          </cell>
          <cell r="L125">
            <v>2109.39</v>
          </cell>
          <cell r="M125">
            <v>2120.54</v>
          </cell>
          <cell r="O125">
            <v>106.59193726751784</v>
          </cell>
          <cell r="P125">
            <v>103.50055153698226</v>
          </cell>
          <cell r="R125">
            <v>13</v>
          </cell>
          <cell r="S125">
            <v>14</v>
          </cell>
        </row>
        <row r="126">
          <cell r="A126" t="str">
            <v>Slovakia</v>
          </cell>
          <cell r="C126">
            <v>5400.7</v>
          </cell>
          <cell r="D126">
            <v>5429.97</v>
          </cell>
          <cell r="E126">
            <v>5422.34</v>
          </cell>
          <cell r="F126">
            <v>5430.8</v>
          </cell>
          <cell r="G126">
            <v>5438.39</v>
          </cell>
          <cell r="H126">
            <v>5446.01</v>
          </cell>
          <cell r="I126">
            <v>5453.24</v>
          </cell>
          <cell r="J126">
            <v>5460.51</v>
          </cell>
          <cell r="K126">
            <v>5440.66</v>
          </cell>
          <cell r="L126">
            <v>5457.17</v>
          </cell>
          <cell r="M126">
            <v>5457.49</v>
          </cell>
          <cell r="O126">
            <v>101.05153035717591</v>
          </cell>
          <cell r="P126">
            <v>100.50681679640954</v>
          </cell>
          <cell r="R126">
            <v>18</v>
          </cell>
          <cell r="S126">
            <v>17</v>
          </cell>
        </row>
        <row r="127">
          <cell r="A127" t="str">
            <v>Finland</v>
          </cell>
          <cell r="C127">
            <v>5176.2</v>
          </cell>
          <cell r="D127">
            <v>5363.4</v>
          </cell>
          <cell r="E127">
            <v>5480.5</v>
          </cell>
          <cell r="F127">
            <v>5495.3</v>
          </cell>
          <cell r="G127">
            <v>5508.2</v>
          </cell>
          <cell r="H127">
            <v>5516.2</v>
          </cell>
          <cell r="I127">
            <v>5521.6</v>
          </cell>
          <cell r="J127">
            <v>5530.7</v>
          </cell>
          <cell r="K127">
            <v>5541.5</v>
          </cell>
          <cell r="L127">
            <v>5556.9</v>
          </cell>
          <cell r="M127">
            <v>5577.4</v>
          </cell>
          <cell r="O127">
            <v>107.75085970402998</v>
          </cell>
          <cell r="P127">
            <v>103.99000633926241</v>
          </cell>
          <cell r="R127">
            <v>12</v>
          </cell>
          <cell r="S127">
            <v>12</v>
          </cell>
        </row>
        <row r="128">
          <cell r="A128" t="str">
            <v>Sweden</v>
          </cell>
          <cell r="C128">
            <v>8871.25</v>
          </cell>
          <cell r="D128">
            <v>9377</v>
          </cell>
          <cell r="E128">
            <v>9799.19</v>
          </cell>
          <cell r="F128">
            <v>9915.44</v>
          </cell>
          <cell r="G128">
            <v>10057.700000000001</v>
          </cell>
          <cell r="H128">
            <v>10175.209999999999</v>
          </cell>
          <cell r="I128">
            <v>10284.07</v>
          </cell>
          <cell r="J128">
            <v>10353.44</v>
          </cell>
          <cell r="K128">
            <v>10415.81</v>
          </cell>
          <cell r="L128">
            <v>10527.18</v>
          </cell>
          <cell r="M128">
            <v>10599.41</v>
          </cell>
          <cell r="O128">
            <v>119.48045653092856</v>
          </cell>
          <cell r="P128">
            <v>113.03625893142797</v>
          </cell>
          <cell r="R128">
            <v>5</v>
          </cell>
          <cell r="S128">
            <v>4</v>
          </cell>
        </row>
      </sheetData>
      <sheetData sheetId="6"/>
      <sheetData sheetId="7"/>
      <sheetData sheetId="8">
        <row r="4">
          <cell r="A4" t="str">
            <v>European Union - 27 countries (from 2020)</v>
          </cell>
          <cell r="B4">
            <v>37.833996774711409</v>
          </cell>
          <cell r="C4">
            <v>38.253371329002817</v>
          </cell>
          <cell r="D4">
            <v>39.446531147630637</v>
          </cell>
          <cell r="E4">
            <v>40.295906412453363</v>
          </cell>
          <cell r="F4">
            <v>41.482010804734443</v>
          </cell>
          <cell r="G4">
            <v>42.790941975478539</v>
          </cell>
          <cell r="H4">
            <v>44.129854151138012</v>
          </cell>
          <cell r="I4">
            <v>46.755832582660545</v>
          </cell>
          <cell r="J4">
            <v>49.306124399347787</v>
          </cell>
          <cell r="L4">
            <v>100</v>
          </cell>
          <cell r="M4">
            <v>100</v>
          </cell>
        </row>
        <row r="6">
          <cell r="A6" t="str">
            <v>Baden-Württemberg</v>
          </cell>
          <cell r="B6">
            <v>50.437632188603878</v>
          </cell>
          <cell r="C6">
            <v>51.206857317481173</v>
          </cell>
          <cell r="D6">
            <v>53.020581627446113</v>
          </cell>
          <cell r="E6">
            <v>54.345279525518563</v>
          </cell>
          <cell r="F6">
            <v>55.361793668415189</v>
          </cell>
          <cell r="G6">
            <v>57.422839327869831</v>
          </cell>
          <cell r="H6">
            <v>59.33793216377466</v>
          </cell>
          <cell r="I6">
            <v>62.042791635839748</v>
          </cell>
          <cell r="J6" t="e">
            <v>#VALUE!</v>
          </cell>
          <cell r="L6">
            <v>133.45976386973172</v>
          </cell>
          <cell r="M6">
            <v>132.69529855158305</v>
          </cell>
          <cell r="O6">
            <v>9</v>
          </cell>
          <cell r="P6">
            <v>9</v>
          </cell>
        </row>
        <row r="7">
          <cell r="A7" t="str">
            <v>Bayern</v>
          </cell>
          <cell r="B7">
            <v>49.944611410207344</v>
          </cell>
          <cell r="C7">
            <v>51.487632400336096</v>
          </cell>
          <cell r="D7">
            <v>53.390556204897173</v>
          </cell>
          <cell r="E7">
            <v>53.886377765980683</v>
          </cell>
          <cell r="F7">
            <v>55.751097974769991</v>
          </cell>
          <cell r="G7">
            <v>57.161983209407474</v>
          </cell>
          <cell r="H7">
            <v>59.471955210973277</v>
          </cell>
          <cell r="I7">
            <v>63.104255145102236</v>
          </cell>
          <cell r="J7" t="e">
            <v>#VALUE!</v>
          </cell>
          <cell r="L7">
            <v>134.39825334698332</v>
          </cell>
          <cell r="M7">
            <v>134.96552549575284</v>
          </cell>
          <cell r="O7">
            <v>7</v>
          </cell>
          <cell r="P7">
            <v>7</v>
          </cell>
        </row>
        <row r="8">
          <cell r="A8" t="str">
            <v>Berlin</v>
          </cell>
          <cell r="B8">
            <v>43.676559454541398</v>
          </cell>
          <cell r="C8">
            <v>45.413052904663168</v>
          </cell>
          <cell r="D8">
            <v>46.838351745618304</v>
          </cell>
          <cell r="E8">
            <v>48.547484891443268</v>
          </cell>
          <cell r="F8">
            <v>50.456953773164251</v>
          </cell>
          <cell r="G8">
            <v>52.325444682436213</v>
          </cell>
          <cell r="H8">
            <v>54.020892282646614</v>
          </cell>
          <cell r="I8">
            <v>56.317001641369778</v>
          </cell>
          <cell r="J8" t="e">
            <v>#VALUE!</v>
          </cell>
          <cell r="L8">
            <v>121.63574714513472</v>
          </cell>
          <cell r="M8">
            <v>120.44914726265617</v>
          </cell>
          <cell r="O8">
            <v>16</v>
          </cell>
          <cell r="P8">
            <v>16</v>
          </cell>
        </row>
        <row r="9">
          <cell r="A9" t="str">
            <v>Brandenburg</v>
          </cell>
          <cell r="B9">
            <v>37.645619446848094</v>
          </cell>
          <cell r="C9">
            <v>38.707843967424722</v>
          </cell>
          <cell r="D9">
            <v>40.146415076667495</v>
          </cell>
          <cell r="E9">
            <v>41.442534413325895</v>
          </cell>
          <cell r="F9">
            <v>42.672400208380068</v>
          </cell>
          <cell r="G9">
            <v>44.181191041851406</v>
          </cell>
          <cell r="H9">
            <v>45.983982721229253</v>
          </cell>
          <cell r="I9">
            <v>51.244504393304105</v>
          </cell>
          <cell r="J9" t="e">
            <v>#VALUE!</v>
          </cell>
          <cell r="L9">
            <v>102.86965212281794</v>
          </cell>
          <cell r="M9">
            <v>109.60023929144657</v>
          </cell>
          <cell r="O9">
            <v>45</v>
          </cell>
          <cell r="P9">
            <v>28</v>
          </cell>
        </row>
        <row r="10">
          <cell r="A10" t="str">
            <v>Bremen</v>
          </cell>
          <cell r="B10">
            <v>49.291365717214511</v>
          </cell>
          <cell r="C10">
            <v>50.275648607948476</v>
          </cell>
          <cell r="D10">
            <v>51.400557187425257</v>
          </cell>
          <cell r="E10">
            <v>51.848024523742431</v>
          </cell>
          <cell r="F10">
            <v>51.816425596005367</v>
          </cell>
          <cell r="G10">
            <v>52.251645418877395</v>
          </cell>
          <cell r="H10">
            <v>55.901808020752632</v>
          </cell>
          <cell r="I10">
            <v>57.942914990759867</v>
          </cell>
          <cell r="J10" t="e">
            <v>#VALUE!</v>
          </cell>
          <cell r="L10">
            <v>124.91300347014864</v>
          </cell>
          <cell r="M10">
            <v>123.92660292878213</v>
          </cell>
          <cell r="O10">
            <v>12</v>
          </cell>
          <cell r="P10">
            <v>14</v>
          </cell>
        </row>
        <row r="11">
          <cell r="A11" t="str">
            <v>Hamburg</v>
          </cell>
          <cell r="B11">
            <v>57.586713111854472</v>
          </cell>
          <cell r="C11">
            <v>57.539463184518688</v>
          </cell>
          <cell r="D11">
            <v>59.956016161607153</v>
          </cell>
          <cell r="E11">
            <v>60.977623146636247</v>
          </cell>
          <cell r="F11">
            <v>63.863266458193735</v>
          </cell>
          <cell r="G11">
            <v>63.411297995553809</v>
          </cell>
          <cell r="H11">
            <v>68.888610778701761</v>
          </cell>
          <cell r="I11">
            <v>73.771302997171162</v>
          </cell>
          <cell r="J11" t="e">
            <v>#VALUE!</v>
          </cell>
          <cell r="L11">
            <v>153.9541242559651</v>
          </cell>
          <cell r="M11">
            <v>157.7798938062956</v>
          </cell>
          <cell r="O11">
            <v>5</v>
          </cell>
          <cell r="P11">
            <v>4</v>
          </cell>
        </row>
        <row r="12">
          <cell r="A12" t="str">
            <v>Hessen</v>
          </cell>
          <cell r="B12">
            <v>51.525981573358308</v>
          </cell>
          <cell r="C12">
            <v>52.846983414831087</v>
          </cell>
          <cell r="D12">
            <v>53.931832658867037</v>
          </cell>
          <cell r="E12">
            <v>54.603402286060366</v>
          </cell>
          <cell r="F12">
            <v>56.498828878010073</v>
          </cell>
          <cell r="G12">
            <v>57.579513377089299</v>
          </cell>
          <cell r="H12">
            <v>59.863886571790303</v>
          </cell>
          <cell r="I12">
            <v>61.61396491787054</v>
          </cell>
          <cell r="J12" t="e">
            <v>#VALUE!</v>
          </cell>
          <cell r="L12">
            <v>136.20079591600157</v>
          </cell>
          <cell r="M12">
            <v>131.77813657567111</v>
          </cell>
          <cell r="O12">
            <v>6</v>
          </cell>
          <cell r="P12">
            <v>11</v>
          </cell>
        </row>
        <row r="13">
          <cell r="A13" t="str">
            <v>Mecklenburg-Vorpommern</v>
          </cell>
          <cell r="B13">
            <v>34.199352351466636</v>
          </cell>
          <cell r="C13">
            <v>35.21092382751754</v>
          </cell>
          <cell r="D13">
            <v>37.464753768271308</v>
          </cell>
          <cell r="E13">
            <v>37.618359982218735</v>
          </cell>
          <cell r="F13">
            <v>40.156410579611602</v>
          </cell>
          <cell r="G13">
            <v>40.944932307059254</v>
          </cell>
          <cell r="H13">
            <v>42.701327620044857</v>
          </cell>
          <cell r="I13">
            <v>47.621996595399814</v>
          </cell>
          <cell r="J13" t="e">
            <v>#VALUE!</v>
          </cell>
          <cell r="L13">
            <v>96.804397377545769</v>
          </cell>
          <cell r="M13">
            <v>101.85252612325525</v>
          </cell>
          <cell r="O13">
            <v>52</v>
          </cell>
          <cell r="P13">
            <v>43</v>
          </cell>
        </row>
        <row r="14">
          <cell r="A14" t="str">
            <v>Niedersachsen</v>
          </cell>
          <cell r="B14">
            <v>44.022976166869825</v>
          </cell>
          <cell r="C14">
            <v>46.619963482707199</v>
          </cell>
          <cell r="D14">
            <v>47.559189188850318</v>
          </cell>
          <cell r="E14">
            <v>48.863339761229881</v>
          </cell>
          <cell r="F14">
            <v>50.660328572639564</v>
          </cell>
          <cell r="G14">
            <v>51.223395629545166</v>
          </cell>
          <cell r="H14">
            <v>52.277129531802558</v>
          </cell>
          <cell r="I14">
            <v>55.455238814140401</v>
          </cell>
          <cell r="J14" t="e">
            <v>#VALUE!</v>
          </cell>
          <cell r="L14">
            <v>122.12601942347881</v>
          </cell>
          <cell r="M14">
            <v>118.60603426556465</v>
          </cell>
          <cell r="O14">
            <v>15</v>
          </cell>
          <cell r="P14">
            <v>22</v>
          </cell>
        </row>
        <row r="15">
          <cell r="A15" t="str">
            <v>Nordrhein-Westfalen</v>
          </cell>
          <cell r="B15">
            <v>46.7135549172176</v>
          </cell>
          <cell r="C15">
            <v>47.494582684167675</v>
          </cell>
          <cell r="D15">
            <v>48.936872857293352</v>
          </cell>
          <cell r="E15">
            <v>50.261377104245263</v>
          </cell>
          <cell r="F15">
            <v>50.954473507497866</v>
          </cell>
          <cell r="G15">
            <v>52.110577668670075</v>
          </cell>
          <cell r="H15">
            <v>53.813153817667491</v>
          </cell>
          <cell r="I15">
            <v>56.300287746495684</v>
          </cell>
          <cell r="J15" t="e">
            <v>#VALUE!</v>
          </cell>
          <cell r="L15">
            <v>122.8351097716852</v>
          </cell>
          <cell r="M15">
            <v>120.41340007572599</v>
          </cell>
          <cell r="O15">
            <v>13</v>
          </cell>
          <cell r="P15">
            <v>17</v>
          </cell>
        </row>
        <row r="16">
          <cell r="A16" t="str">
            <v>Rheinland-Pfalz</v>
          </cell>
          <cell r="B16">
            <v>45.167162298767053</v>
          </cell>
          <cell r="C16">
            <v>46.043719842831379</v>
          </cell>
          <cell r="D16">
            <v>47.196934224991509</v>
          </cell>
          <cell r="E16">
            <v>47.932937729241232</v>
          </cell>
          <cell r="F16">
            <v>49.360240595022766</v>
          </cell>
          <cell r="G16">
            <v>50.672118192408192</v>
          </cell>
          <cell r="H16">
            <v>56.219753352478733</v>
          </cell>
          <cell r="I16">
            <v>58.294428074024282</v>
          </cell>
          <cell r="J16" t="e">
            <v>#VALUE!</v>
          </cell>
          <cell r="L16">
            <v>118.99191875575414</v>
          </cell>
          <cell r="M16">
            <v>124.67840877598411</v>
          </cell>
          <cell r="O16">
            <v>18</v>
          </cell>
          <cell r="P16">
            <v>12</v>
          </cell>
        </row>
        <row r="17">
          <cell r="A17" t="str">
            <v>Saarland</v>
          </cell>
          <cell r="B17">
            <v>44.024897543278165</v>
          </cell>
          <cell r="C17">
            <v>44.061518227958501</v>
          </cell>
          <cell r="D17">
            <v>45.334506136355735</v>
          </cell>
          <cell r="E17">
            <v>46.140528082457422</v>
          </cell>
          <cell r="F17">
            <v>46.302125170380286</v>
          </cell>
          <cell r="G17">
            <v>47.128110519738428</v>
          </cell>
          <cell r="H17">
            <v>49.094750594551563</v>
          </cell>
          <cell r="I17">
            <v>51.751538713076343</v>
          </cell>
          <cell r="J17" t="e">
            <v>#VALUE!</v>
          </cell>
          <cell r="L17">
            <v>111.61977028629411</v>
          </cell>
          <cell r="M17">
            <v>110.68466938661352</v>
          </cell>
          <cell r="O17">
            <v>27</v>
          </cell>
          <cell r="P17">
            <v>27</v>
          </cell>
        </row>
        <row r="18">
          <cell r="A18" t="str">
            <v>Sachsen</v>
          </cell>
          <cell r="B18">
            <v>35.892448989920403</v>
          </cell>
          <cell r="C18">
            <v>36.970637965959703</v>
          </cell>
          <cell r="D18">
            <v>38.150877032163223</v>
          </cell>
          <cell r="E18">
            <v>39.405190067813813</v>
          </cell>
          <cell r="F18">
            <v>40.811822594837146</v>
          </cell>
          <cell r="G18">
            <v>42.156751807478678</v>
          </cell>
          <cell r="H18">
            <v>43.626212580586611</v>
          </cell>
          <cell r="I18">
            <v>47.443635362621514</v>
          </cell>
          <cell r="J18" t="e">
            <v>#VALUE!</v>
          </cell>
          <cell r="L18">
            <v>98.384388324249684</v>
          </cell>
          <cell r="M18">
            <v>101.47105236281482</v>
          </cell>
          <cell r="O18">
            <v>50</v>
          </cell>
          <cell r="P18">
            <v>44</v>
          </cell>
        </row>
        <row r="19">
          <cell r="A19" t="str">
            <v>Sachsen-Anhalt</v>
          </cell>
          <cell r="B19">
            <v>36.03149002892745</v>
          </cell>
          <cell r="C19">
            <v>37.257355094578209</v>
          </cell>
          <cell r="D19">
            <v>38.529875966365566</v>
          </cell>
          <cell r="E19">
            <v>39.552435105683401</v>
          </cell>
          <cell r="F19">
            <v>41.135370966542212</v>
          </cell>
          <cell r="G19">
            <v>42.37369044762881</v>
          </cell>
          <cell r="H19">
            <v>43.976357431364264</v>
          </cell>
          <cell r="I19">
            <v>49.671387709236313</v>
          </cell>
          <cell r="J19" t="e">
            <v>#VALUE!</v>
          </cell>
          <cell r="L19">
            <v>99.164361053219068</v>
          </cell>
          <cell r="M19">
            <v>106.23570358076995</v>
          </cell>
          <cell r="O19">
            <v>49</v>
          </cell>
          <cell r="P19">
            <v>37</v>
          </cell>
        </row>
        <row r="20">
          <cell r="A20" t="str">
            <v>Schleswig-Holstein</v>
          </cell>
          <cell r="B20">
            <v>41.435671627111077</v>
          </cell>
          <cell r="C20">
            <v>42.093464879276091</v>
          </cell>
          <cell r="D20">
            <v>44.100281476647559</v>
          </cell>
          <cell r="E20">
            <v>44.897003332591851</v>
          </cell>
          <cell r="F20">
            <v>46.477599658661468</v>
          </cell>
          <cell r="G20">
            <v>47.905126618117649</v>
          </cell>
          <cell r="H20">
            <v>49.153879996529639</v>
          </cell>
          <cell r="I20">
            <v>52.98233371547385</v>
          </cell>
          <cell r="J20" t="e">
            <v>#VALUE!</v>
          </cell>
          <cell r="L20">
            <v>112.04278374412087</v>
          </cell>
          <cell r="M20">
            <v>113.31705754956958</v>
          </cell>
          <cell r="O20">
            <v>26</v>
          </cell>
          <cell r="P20">
            <v>25</v>
          </cell>
        </row>
        <row r="21">
          <cell r="A21" t="str">
            <v>Thüringen</v>
          </cell>
          <cell r="B21">
            <v>34.440936895901686</v>
          </cell>
          <cell r="C21">
            <v>35.660761310378874</v>
          </cell>
          <cell r="D21">
            <v>37.036295311705153</v>
          </cell>
          <cell r="E21">
            <v>38.155933393486563</v>
          </cell>
          <cell r="F21">
            <v>39.52828722778105</v>
          </cell>
          <cell r="G21">
            <v>41.060432412230433</v>
          </cell>
          <cell r="H21">
            <v>42.564664158404426</v>
          </cell>
          <cell r="I21">
            <v>46.287446694812232</v>
          </cell>
          <cell r="J21" t="e">
            <v>#VALUE!</v>
          </cell>
          <cell r="L21">
            <v>95.290190762087136</v>
          </cell>
          <cell r="M21">
            <v>98.998230034680176</v>
          </cell>
          <cell r="O21">
            <v>53</v>
          </cell>
          <cell r="P21">
            <v>48</v>
          </cell>
        </row>
        <row r="22">
          <cell r="L22" t="str">
            <v/>
          </cell>
          <cell r="M22" t="str">
            <v/>
          </cell>
          <cell r="O22" t="str">
            <v/>
          </cell>
          <cell r="P22" t="str">
            <v/>
          </cell>
        </row>
        <row r="23">
          <cell r="A23" t="str">
            <v>Région de Bruxelles-Capitale/Brussels Hoofdstedelijk Gewest</v>
          </cell>
          <cell r="B23">
            <v>66.940384955467692</v>
          </cell>
          <cell r="C23">
            <v>67.146982266814518</v>
          </cell>
          <cell r="D23">
            <v>67.996798684824768</v>
          </cell>
          <cell r="E23">
            <v>68.819080280822675</v>
          </cell>
          <cell r="F23">
            <v>70.445042698025219</v>
          </cell>
          <cell r="G23">
            <v>74.995071324125689</v>
          </cell>
          <cell r="H23">
            <v>75.457580839759387</v>
          </cell>
          <cell r="I23">
            <v>77.980020945564547</v>
          </cell>
          <cell r="J23" t="e">
            <v>#VALUE!</v>
          </cell>
          <cell r="L23">
            <v>169.82070379766924</v>
          </cell>
          <cell r="M23">
            <v>166.78137600844164</v>
          </cell>
          <cell r="O23">
            <v>4</v>
          </cell>
          <cell r="P23">
            <v>3</v>
          </cell>
        </row>
        <row r="24">
          <cell r="A24" t="str">
            <v>Vlaams Gewest</v>
          </cell>
          <cell r="B24">
            <v>50.767059171749757</v>
          </cell>
          <cell r="C24">
            <v>51.438966329031722</v>
          </cell>
          <cell r="D24">
            <v>52.024315971039726</v>
          </cell>
          <cell r="E24">
            <v>52.656312985738985</v>
          </cell>
          <cell r="F24">
            <v>53.790454667424044</v>
          </cell>
          <cell r="G24">
            <v>56.508467136608594</v>
          </cell>
          <cell r="H24">
            <v>57.335816676590468</v>
          </cell>
          <cell r="I24">
            <v>61.636770011922088</v>
          </cell>
          <cell r="J24" t="e">
            <v>#VALUE!</v>
          </cell>
          <cell r="L24">
            <v>129.67176282902085</v>
          </cell>
          <cell r="M24">
            <v>131.82691144030693</v>
          </cell>
          <cell r="O24">
            <v>11</v>
          </cell>
          <cell r="P24">
            <v>10</v>
          </cell>
        </row>
        <row r="25">
          <cell r="A25" t="str">
            <v>Région wallonne</v>
          </cell>
          <cell r="B25">
            <v>44.571262049026387</v>
          </cell>
          <cell r="C25">
            <v>44.930912461573485</v>
          </cell>
          <cell r="D25">
            <v>45.556943265126776</v>
          </cell>
          <cell r="E25">
            <v>47.020760335584576</v>
          </cell>
          <cell r="F25">
            <v>48.598074104766845</v>
          </cell>
          <cell r="G25">
            <v>52.805866276368327</v>
          </cell>
          <cell r="H25">
            <v>51.45002493187517</v>
          </cell>
          <cell r="I25">
            <v>54.733623893658226</v>
          </cell>
          <cell r="J25" t="e">
            <v>#VALUE!</v>
          </cell>
          <cell r="L25">
            <v>117.15457655495385</v>
          </cell>
          <cell r="M25">
            <v>117.06266549075688</v>
          </cell>
          <cell r="O25">
            <v>20</v>
          </cell>
          <cell r="P25">
            <v>23</v>
          </cell>
        </row>
        <row r="26">
          <cell r="A26" t="str">
            <v>Severna i Yugoiztochna Bulgaria</v>
          </cell>
          <cell r="B26">
            <v>13.926404476294886</v>
          </cell>
          <cell r="C26">
            <v>14.769999305889012</v>
          </cell>
          <cell r="D26">
            <v>15.310317946318344</v>
          </cell>
          <cell r="E26">
            <v>15.96329416488609</v>
          </cell>
          <cell r="F26">
            <v>15.980199833251742</v>
          </cell>
          <cell r="G26">
            <v>16.351604933070906</v>
          </cell>
          <cell r="H26">
            <v>18.976832355906343</v>
          </cell>
          <cell r="I26">
            <v>20.656547967821194</v>
          </cell>
          <cell r="J26" t="e">
            <v>#VALUE!</v>
          </cell>
          <cell r="L26">
            <v>38.523204452345119</v>
          </cell>
          <cell r="M26">
            <v>44.179617444095513</v>
          </cell>
          <cell r="O26">
            <v>92</v>
          </cell>
          <cell r="P26">
            <v>91</v>
          </cell>
        </row>
        <row r="27">
          <cell r="A27" t="str">
            <v>Yugozapadna i Yuzhna tsentralna Bulgaria</v>
          </cell>
          <cell r="B27">
            <v>19.092134426131103</v>
          </cell>
          <cell r="C27">
            <v>19.646007418308262</v>
          </cell>
          <cell r="D27">
            <v>20.166879514904345</v>
          </cell>
          <cell r="E27">
            <v>21.224647814220539</v>
          </cell>
          <cell r="F27">
            <v>23.597582226469026</v>
          </cell>
          <cell r="G27">
            <v>24.527840881934655</v>
          </cell>
          <cell r="H27">
            <v>26.663027395516085</v>
          </cell>
          <cell r="I27">
            <v>30.864905679857625</v>
          </cell>
          <cell r="J27" t="e">
            <v>#VALUE!</v>
          </cell>
          <cell r="L27">
            <v>56.886302685634938</v>
          </cell>
          <cell r="M27">
            <v>66.01295276966988</v>
          </cell>
          <cell r="O27">
            <v>83</v>
          </cell>
          <cell r="P27">
            <v>76</v>
          </cell>
        </row>
        <row r="28">
          <cell r="A28" t="str">
            <v>Česko</v>
          </cell>
          <cell r="B28">
            <v>28.550606198283859</v>
          </cell>
          <cell r="C28">
            <v>28.854007481264482</v>
          </cell>
          <cell r="D28">
            <v>30.435634974272865</v>
          </cell>
          <cell r="E28">
            <v>31.398766897048716</v>
          </cell>
          <cell r="F28">
            <v>33.175042953413303</v>
          </cell>
          <cell r="G28">
            <v>35.040805070320033</v>
          </cell>
          <cell r="H28">
            <v>35.24117778573887</v>
          </cell>
          <cell r="I28">
            <v>36.453090971397572</v>
          </cell>
          <cell r="J28">
            <v>39.24249756720549</v>
          </cell>
          <cell r="L28">
            <v>79.974529464292402</v>
          </cell>
          <cell r="M28">
            <v>77.964799165861166</v>
          </cell>
          <cell r="O28">
            <v>64</v>
          </cell>
          <cell r="P28">
            <v>65</v>
          </cell>
        </row>
        <row r="29">
          <cell r="A29" t="str">
            <v>Denmark</v>
          </cell>
          <cell r="B29">
            <v>50.237988865862128</v>
          </cell>
          <cell r="C29">
            <v>50.821687883120504</v>
          </cell>
          <cell r="D29">
            <v>53.445030499269876</v>
          </cell>
          <cell r="E29">
            <v>54.978361064930496</v>
          </cell>
          <cell r="F29">
            <v>55.573382496008279</v>
          </cell>
          <cell r="G29">
            <v>58.625332656741932</v>
          </cell>
          <cell r="H29">
            <v>61.698721456643952</v>
          </cell>
          <cell r="I29">
            <v>65.431191625161901</v>
          </cell>
          <cell r="J29">
            <v>64.383210117920214</v>
          </cell>
          <cell r="L29">
            <v>133.96983757032712</v>
          </cell>
          <cell r="M29">
            <v>139.9423088220808</v>
          </cell>
          <cell r="O29">
            <v>8</v>
          </cell>
          <cell r="P29">
            <v>6</v>
          </cell>
        </row>
        <row r="30">
          <cell r="A30" t="str">
            <v>Eesti</v>
          </cell>
          <cell r="B30">
            <v>24.365597191053951</v>
          </cell>
          <cell r="C30">
            <v>25.196627410213029</v>
          </cell>
          <cell r="D30">
            <v>26.215726169708404</v>
          </cell>
          <cell r="E30">
            <v>28.6706091973582</v>
          </cell>
          <cell r="F30">
            <v>30.023889899293039</v>
          </cell>
          <cell r="G30">
            <v>31.497225737288144</v>
          </cell>
          <cell r="H30">
            <v>34.457696147443841</v>
          </cell>
          <cell r="I30">
            <v>35.969359263305201</v>
          </cell>
          <cell r="J30">
            <v>35.780199554236461</v>
          </cell>
          <cell r="L30">
            <v>72.378096714314381</v>
          </cell>
          <cell r="M30">
            <v>76.930208011405369</v>
          </cell>
          <cell r="O30">
            <v>68</v>
          </cell>
          <cell r="P30">
            <v>67</v>
          </cell>
        </row>
        <row r="31">
          <cell r="A31" t="str">
            <v>Ireland</v>
          </cell>
          <cell r="B31">
            <v>70.073058615367273</v>
          </cell>
          <cell r="C31">
            <v>66.480391264430068</v>
          </cell>
          <cell r="D31">
            <v>70.264946388631998</v>
          </cell>
          <cell r="E31">
            <v>72.693931568956415</v>
          </cell>
          <cell r="F31">
            <v>73.202812939613068</v>
          </cell>
          <cell r="G31">
            <v>85.356566155974193</v>
          </cell>
          <cell r="H31">
            <v>96.228316725426453</v>
          </cell>
          <cell r="I31">
            <v>103.17708581336332</v>
          </cell>
          <cell r="J31" t="e">
            <v>#VALUE!</v>
          </cell>
          <cell r="L31">
            <v>176.46881508274967</v>
          </cell>
          <cell r="M31">
            <v>220.67211749668783</v>
          </cell>
          <cell r="O31">
            <v>1</v>
          </cell>
          <cell r="P31">
            <v>1</v>
          </cell>
        </row>
        <row r="32">
          <cell r="A32" t="str">
            <v>Attiki</v>
          </cell>
          <cell r="B32">
            <v>30.074322584512633</v>
          </cell>
          <cell r="C32">
            <v>28.970385650113069</v>
          </cell>
          <cell r="D32">
            <v>30.284969432976609</v>
          </cell>
          <cell r="E32">
            <v>29.098095476543627</v>
          </cell>
          <cell r="F32">
            <v>29.427097943244643</v>
          </cell>
          <cell r="G32">
            <v>30.863028088876014</v>
          </cell>
          <cell r="H32">
            <v>30.472752725887613</v>
          </cell>
          <cell r="I32">
            <v>32.446795881201957</v>
          </cell>
          <cell r="J32" t="e">
            <v>#VALUE!</v>
          </cell>
          <cell r="L32">
            <v>70.939420178459756</v>
          </cell>
          <cell r="M32">
            <v>69.396253021136218</v>
          </cell>
          <cell r="O32">
            <v>69</v>
          </cell>
          <cell r="P32">
            <v>72</v>
          </cell>
        </row>
        <row r="33">
          <cell r="A33" t="str">
            <v>Nisia Aigaiou, Kriti</v>
          </cell>
          <cell r="B33">
            <v>18.926755690663793</v>
          </cell>
          <cell r="C33">
            <v>17.523124645582087</v>
          </cell>
          <cell r="D33">
            <v>18.141596830648655</v>
          </cell>
          <cell r="E33">
            <v>17.664989986859506</v>
          </cell>
          <cell r="F33">
            <v>18.162262160458244</v>
          </cell>
          <cell r="G33">
            <v>17.62838124618586</v>
          </cell>
          <cell r="H33">
            <v>18.233891746837703</v>
          </cell>
          <cell r="I33">
            <v>20.138678218411872</v>
          </cell>
          <cell r="J33" t="e">
            <v>#VALUE!</v>
          </cell>
          <cell r="L33">
            <v>43.783466153442447</v>
          </cell>
          <cell r="M33">
            <v>43.072012850607059</v>
          </cell>
          <cell r="O33">
            <v>91</v>
          </cell>
          <cell r="P33">
            <v>92</v>
          </cell>
        </row>
        <row r="34">
          <cell r="A34" t="str">
            <v>Voreia Elláda</v>
          </cell>
          <cell r="B34">
            <v>20.080217626625572</v>
          </cell>
          <cell r="C34">
            <v>19.230199567102527</v>
          </cell>
          <cell r="D34">
            <v>19.590758091463975</v>
          </cell>
          <cell r="E34">
            <v>19.194167211861334</v>
          </cell>
          <cell r="F34">
            <v>19.762448009766626</v>
          </cell>
          <cell r="G34">
            <v>20.291345354752998</v>
          </cell>
          <cell r="H34">
            <v>20.092065656411645</v>
          </cell>
          <cell r="I34">
            <v>22.053614417116354</v>
          </cell>
          <cell r="J34" t="e">
            <v>#VALUE!</v>
          </cell>
          <cell r="L34">
            <v>47.641007816118425</v>
          </cell>
          <cell r="M34">
            <v>47.167622088917653</v>
          </cell>
          <cell r="O34">
            <v>88</v>
          </cell>
          <cell r="P34">
            <v>89</v>
          </cell>
        </row>
        <row r="35">
          <cell r="A35" t="str">
            <v>Kentriki Elláda</v>
          </cell>
          <cell r="B35">
            <v>19.374218433949093</v>
          </cell>
          <cell r="C35">
            <v>18.664652628102395</v>
          </cell>
          <cell r="D35">
            <v>19.080997951295643</v>
          </cell>
          <cell r="E35">
            <v>18.673812093264694</v>
          </cell>
          <cell r="F35">
            <v>19.50577098726551</v>
          </cell>
          <cell r="G35">
            <v>19.833903971143901</v>
          </cell>
          <cell r="H35">
            <v>19.903604141267841</v>
          </cell>
          <cell r="I35">
            <v>21.971559095197126</v>
          </cell>
          <cell r="J35" t="e">
            <v>#VALUE!</v>
          </cell>
          <cell r="L35">
            <v>47.022240746919792</v>
          </cell>
          <cell r="M35">
            <v>46.992124579009861</v>
          </cell>
          <cell r="O35">
            <v>89</v>
          </cell>
          <cell r="P35">
            <v>90</v>
          </cell>
        </row>
        <row r="36">
          <cell r="A36" t="str">
            <v>Noroeste</v>
          </cell>
          <cell r="B36">
            <v>35.205147153609985</v>
          </cell>
          <cell r="C36">
            <v>35.398790743224993</v>
          </cell>
          <cell r="D36">
            <v>36.552951030631021</v>
          </cell>
          <cell r="E36">
            <v>36.641058512975725</v>
          </cell>
          <cell r="F36">
            <v>37.410219208292517</v>
          </cell>
          <cell r="G36">
            <v>37.552224107427435</v>
          </cell>
          <cell r="H36">
            <v>39.537733756001195</v>
          </cell>
          <cell r="I36">
            <v>43.105319343880403</v>
          </cell>
          <cell r="J36">
            <v>46.509102663567894</v>
          </cell>
          <cell r="L36">
            <v>90.184199084251716</v>
          </cell>
          <cell r="M36">
            <v>92.192389618287024</v>
          </cell>
          <cell r="O36">
            <v>54</v>
          </cell>
          <cell r="P36">
            <v>54</v>
          </cell>
        </row>
        <row r="37">
          <cell r="A37" t="str">
            <v>Noreste</v>
          </cell>
          <cell r="B37">
            <v>41.762943300052527</v>
          </cell>
          <cell r="C37">
            <v>41.974781403168414</v>
          </cell>
          <cell r="D37">
            <v>43.021933188591788</v>
          </cell>
          <cell r="E37">
            <v>43.111679508978753</v>
          </cell>
          <cell r="F37">
            <v>44.26702538087423</v>
          </cell>
          <cell r="G37">
            <v>44.046643857479332</v>
          </cell>
          <cell r="H37">
            <v>46.103570466473343</v>
          </cell>
          <cell r="I37">
            <v>50.532062403349137</v>
          </cell>
          <cell r="J37">
            <v>53.849218855138552</v>
          </cell>
          <cell r="L37">
            <v>106.71378875351417</v>
          </cell>
          <cell r="M37">
            <v>108.0764893107454</v>
          </cell>
          <cell r="O37">
            <v>40</v>
          </cell>
          <cell r="P37">
            <v>31</v>
          </cell>
        </row>
        <row r="38">
          <cell r="A38" t="str">
            <v>Comunidad de Madrid</v>
          </cell>
          <cell r="B38">
            <v>41.761352244277049</v>
          </cell>
          <cell r="C38">
            <v>42.507266388770759</v>
          </cell>
          <cell r="D38">
            <v>43.563631112712628</v>
          </cell>
          <cell r="E38">
            <v>43.263991969361221</v>
          </cell>
          <cell r="F38">
            <v>44.282963386696231</v>
          </cell>
          <cell r="G38">
            <v>43.633662734387762</v>
          </cell>
          <cell r="H38">
            <v>45.450636079016604</v>
          </cell>
          <cell r="I38">
            <v>48.600554473307298</v>
          </cell>
          <cell r="J38">
            <v>52.595079113964815</v>
          </cell>
          <cell r="L38">
            <v>106.75221024155874</v>
          </cell>
          <cell r="M38">
            <v>103.94543694069705</v>
          </cell>
          <cell r="O38">
            <v>39</v>
          </cell>
          <cell r="P38">
            <v>40</v>
          </cell>
        </row>
        <row r="39">
          <cell r="A39" t="str">
            <v>Centro (ES)</v>
          </cell>
          <cell r="B39">
            <v>34.919131563532972</v>
          </cell>
          <cell r="C39">
            <v>35.268786373202765</v>
          </cell>
          <cell r="D39">
            <v>35.875257351484272</v>
          </cell>
          <cell r="E39">
            <v>36.240092642610428</v>
          </cell>
          <cell r="F39">
            <v>36.726456430939862</v>
          </cell>
          <cell r="G39">
            <v>36.672618519649241</v>
          </cell>
          <cell r="H39">
            <v>38.715977723496778</v>
          </cell>
          <cell r="I39">
            <v>41.933772233130952</v>
          </cell>
          <cell r="J39">
            <v>45.349628655585349</v>
          </cell>
          <cell r="L39">
            <v>88.535863422387862</v>
          </cell>
          <cell r="M39">
            <v>89.686719103965089</v>
          </cell>
          <cell r="O39">
            <v>57</v>
          </cell>
          <cell r="P39">
            <v>57</v>
          </cell>
        </row>
        <row r="40">
          <cell r="A40" t="str">
            <v>Este</v>
          </cell>
          <cell r="B40">
            <v>38.42811039375804</v>
          </cell>
          <cell r="C40">
            <v>38.746841877413026</v>
          </cell>
          <cell r="D40">
            <v>39.567713756910166</v>
          </cell>
          <cell r="E40">
            <v>39.346025868341293</v>
          </cell>
          <cell r="F40">
            <v>40.161926044491096</v>
          </cell>
          <cell r="G40">
            <v>39.653582542373982</v>
          </cell>
          <cell r="H40">
            <v>41.643329431699911</v>
          </cell>
          <cell r="I40">
            <v>44.61026887450862</v>
          </cell>
          <cell r="J40">
            <v>48.447619833863534</v>
          </cell>
          <cell r="L40">
            <v>96.817693417859388</v>
          </cell>
          <cell r="M40">
            <v>95.411131425456404</v>
          </cell>
          <cell r="O40">
            <v>51</v>
          </cell>
          <cell r="P40">
            <v>52</v>
          </cell>
        </row>
        <row r="41">
          <cell r="A41" t="str">
            <v>Sur</v>
          </cell>
          <cell r="B41">
            <v>32.687445771490573</v>
          </cell>
          <cell r="C41">
            <v>32.505548627495138</v>
          </cell>
          <cell r="D41">
            <v>33.926909708687234</v>
          </cell>
          <cell r="E41">
            <v>33.634656989977167</v>
          </cell>
          <cell r="F41">
            <v>34.07999531433034</v>
          </cell>
          <cell r="G41">
            <v>33.725626564928291</v>
          </cell>
          <cell r="H41">
            <v>35.668921759022268</v>
          </cell>
          <cell r="I41">
            <v>38.406762467533717</v>
          </cell>
          <cell r="J41">
            <v>41.58612397749534</v>
          </cell>
          <cell r="L41">
            <v>82.156083210992051</v>
          </cell>
          <cell r="M41">
            <v>82.14325431941279</v>
          </cell>
          <cell r="O41">
            <v>60</v>
          </cell>
          <cell r="P41">
            <v>61</v>
          </cell>
        </row>
        <row r="42">
          <cell r="A42" t="str">
            <v>Canarias</v>
          </cell>
          <cell r="B42">
            <v>32.779321760471582</v>
          </cell>
          <cell r="C42">
            <v>32.582055869146636</v>
          </cell>
          <cell r="D42">
            <v>33.657770234574734</v>
          </cell>
          <cell r="E42">
            <v>33.247317207283075</v>
          </cell>
          <cell r="F42">
            <v>33.608889246661171</v>
          </cell>
          <cell r="G42">
            <v>32.403997551504204</v>
          </cell>
          <cell r="H42">
            <v>33.791145376830642</v>
          </cell>
          <cell r="I42">
            <v>36.587990414725539</v>
          </cell>
          <cell r="J42">
            <v>40.404164743568344</v>
          </cell>
          <cell r="L42">
            <v>81.020395575484756</v>
          </cell>
          <cell r="M42">
            <v>78.253318128900645</v>
          </cell>
          <cell r="O42">
            <v>63</v>
          </cell>
          <cell r="P42">
            <v>64</v>
          </cell>
        </row>
        <row r="43">
          <cell r="A43" t="str">
            <v>Ile de France</v>
          </cell>
          <cell r="B43">
            <v>63.784478258446391</v>
          </cell>
          <cell r="C43">
            <v>64.565424715690341</v>
          </cell>
          <cell r="D43">
            <v>66.293002915143973</v>
          </cell>
          <cell r="E43">
            <v>67.227553758691883</v>
          </cell>
          <cell r="F43">
            <v>70.472726340545876</v>
          </cell>
          <cell r="G43">
            <v>71.192897583436732</v>
          </cell>
          <cell r="H43">
            <v>69.757321581641463</v>
          </cell>
          <cell r="I43">
            <v>69.902808296966427</v>
          </cell>
          <cell r="J43">
            <v>77.024578298402176</v>
          </cell>
          <cell r="L43">
            <v>169.88744029858515</v>
          </cell>
          <cell r="M43">
            <v>149.50607108403833</v>
          </cell>
          <cell r="O43">
            <v>3</v>
          </cell>
          <cell r="P43">
            <v>5</v>
          </cell>
        </row>
        <row r="44">
          <cell r="A44" t="str">
            <v>Centre — Val de Loire</v>
          </cell>
          <cell r="B44">
            <v>41.844357903237871</v>
          </cell>
          <cell r="C44">
            <v>41.799810228112364</v>
          </cell>
          <cell r="D44">
            <v>43.066169934677049</v>
          </cell>
          <cell r="E44">
            <v>43.913281136160222</v>
          </cell>
          <cell r="F44">
            <v>45.906743903085001</v>
          </cell>
          <cell r="G44">
            <v>47.988046412458388</v>
          </cell>
          <cell r="H44">
            <v>47.66379397906762</v>
          </cell>
          <cell r="I44">
            <v>46.751537556287303</v>
          </cell>
          <cell r="J44">
            <v>51.776276334091598</v>
          </cell>
          <cell r="L44">
            <v>110.66663117942575</v>
          </cell>
          <cell r="M44">
            <v>99.990813923876459</v>
          </cell>
          <cell r="O44">
            <v>29</v>
          </cell>
          <cell r="P44">
            <v>47</v>
          </cell>
        </row>
        <row r="45">
          <cell r="A45" t="str">
            <v>Bourgogne-Franche-Comté</v>
          </cell>
          <cell r="B45">
            <v>40.736192227628763</v>
          </cell>
          <cell r="C45">
            <v>40.597794750660995</v>
          </cell>
          <cell r="D45">
            <v>41.935774028176581</v>
          </cell>
          <cell r="E45">
            <v>42.65584722751364</v>
          </cell>
          <cell r="F45">
            <v>44.741875136574855</v>
          </cell>
          <cell r="G45">
            <v>47.199922427422109</v>
          </cell>
          <cell r="H45">
            <v>47.301676697489874</v>
          </cell>
          <cell r="I45">
            <v>48.975169766944418</v>
          </cell>
          <cell r="J45">
            <v>51.229967600919139</v>
          </cell>
          <cell r="L45">
            <v>107.85850123607884</v>
          </cell>
          <cell r="M45">
            <v>104.74665311618665</v>
          </cell>
          <cell r="O45">
            <v>35</v>
          </cell>
          <cell r="P45">
            <v>39</v>
          </cell>
        </row>
        <row r="46">
          <cell r="A46" t="str">
            <v>Normandie</v>
          </cell>
          <cell r="B46">
            <v>43.105879073429712</v>
          </cell>
          <cell r="C46">
            <v>42.791462713778955</v>
          </cell>
          <cell r="D46">
            <v>43.370337647127009</v>
          </cell>
          <cell r="E46">
            <v>43.787575559644139</v>
          </cell>
          <cell r="F46">
            <v>45.130049499844787</v>
          </cell>
          <cell r="G46">
            <v>46.944097394846899</v>
          </cell>
          <cell r="H46">
            <v>47.789045632278956</v>
          </cell>
          <cell r="I46">
            <v>50.577554591230637</v>
          </cell>
          <cell r="J46">
            <v>54.04712195206902</v>
          </cell>
          <cell r="L46">
            <v>108.79426677815238</v>
          </cell>
          <cell r="M46">
            <v>108.17378666461256</v>
          </cell>
          <cell r="O46">
            <v>32</v>
          </cell>
          <cell r="P46">
            <v>30</v>
          </cell>
        </row>
        <row r="47">
          <cell r="A47" t="str">
            <v>Hauts-de-France</v>
          </cell>
          <cell r="B47">
            <v>43.076204866287092</v>
          </cell>
          <cell r="C47">
            <v>42.902749923750903</v>
          </cell>
          <cell r="D47">
            <v>44.490812047811218</v>
          </cell>
          <cell r="E47">
            <v>45.189003295335084</v>
          </cell>
          <cell r="F47">
            <v>46.885647155438662</v>
          </cell>
          <cell r="G47">
            <v>48.913467173471872</v>
          </cell>
          <cell r="H47">
            <v>49.0350095418923</v>
          </cell>
          <cell r="I47">
            <v>50.181885137227653</v>
          </cell>
          <cell r="J47">
            <v>52.371566759991289</v>
          </cell>
          <cell r="L47">
            <v>113.02645712171572</v>
          </cell>
          <cell r="M47">
            <v>107.32754046997263</v>
          </cell>
          <cell r="O47">
            <v>25</v>
          </cell>
          <cell r="P47">
            <v>33</v>
          </cell>
        </row>
        <row r="48">
          <cell r="A48" t="str">
            <v>Grand Est</v>
          </cell>
          <cell r="B48">
            <v>42.921430175251842</v>
          </cell>
          <cell r="C48">
            <v>42.873494828902878</v>
          </cell>
          <cell r="D48">
            <v>44.147164511705547</v>
          </cell>
          <cell r="E48">
            <v>45.249968490508337</v>
          </cell>
          <cell r="F48">
            <v>47.190145788889176</v>
          </cell>
          <cell r="G48">
            <v>49.100872042534547</v>
          </cell>
          <cell r="H48">
            <v>48.58043933309861</v>
          </cell>
          <cell r="I48">
            <v>50.368007028355748</v>
          </cell>
          <cell r="J48">
            <v>53.071639176918239</v>
          </cell>
          <cell r="L48">
            <v>113.76050696053348</v>
          </cell>
          <cell r="M48">
            <v>107.72561249831061</v>
          </cell>
          <cell r="O48">
            <v>24</v>
          </cell>
          <cell r="P48">
            <v>32</v>
          </cell>
        </row>
        <row r="49">
          <cell r="A49" t="str">
            <v>Pays de la Loire</v>
          </cell>
          <cell r="B49">
            <v>41.331579547161056</v>
          </cell>
          <cell r="C49">
            <v>41.407952763429996</v>
          </cell>
          <cell r="D49">
            <v>42.265210527280054</v>
          </cell>
          <cell r="E49">
            <v>42.851642090474598</v>
          </cell>
          <cell r="F49">
            <v>44.946689681004152</v>
          </cell>
          <cell r="G49">
            <v>47.681509907373922</v>
          </cell>
          <cell r="H49">
            <v>46.541481747752812</v>
          </cell>
          <cell r="I49">
            <v>48.278317463347946</v>
          </cell>
          <cell r="J49">
            <v>51.82633230839506</v>
          </cell>
          <cell r="L49">
            <v>108.35224428386263</v>
          </cell>
          <cell r="M49">
            <v>103.25624589829681</v>
          </cell>
          <cell r="O49">
            <v>34</v>
          </cell>
          <cell r="P49">
            <v>42</v>
          </cell>
        </row>
        <row r="50">
          <cell r="A50" t="str">
            <v>Bretagne</v>
          </cell>
          <cell r="B50">
            <v>40.391874957306889</v>
          </cell>
          <cell r="C50">
            <v>40.853402601755292</v>
          </cell>
          <cell r="D50">
            <v>42.193563599793187</v>
          </cell>
          <cell r="E50">
            <v>42.507175929209133</v>
          </cell>
          <cell r="F50">
            <v>44.651520320496971</v>
          </cell>
          <cell r="G50">
            <v>46.976959330885762</v>
          </cell>
          <cell r="H50">
            <v>45.162987452203673</v>
          </cell>
          <cell r="I50">
            <v>44.814264471591656</v>
          </cell>
          <cell r="J50">
            <v>47.898392276633544</v>
          </cell>
          <cell r="L50">
            <v>107.64068436962266</v>
          </cell>
          <cell r="M50">
            <v>95.847431210563187</v>
          </cell>
          <cell r="O50">
            <v>37</v>
          </cell>
          <cell r="P50">
            <v>51</v>
          </cell>
        </row>
        <row r="51">
          <cell r="A51" t="str">
            <v>Nouvelle-Aquitaine</v>
          </cell>
          <cell r="B51">
            <v>40.759999637763691</v>
          </cell>
          <cell r="C51">
            <v>40.956562371674487</v>
          </cell>
          <cell r="D51">
            <v>41.949168458280575</v>
          </cell>
          <cell r="E51">
            <v>42.687925542228143</v>
          </cell>
          <cell r="F51">
            <v>44.540172230623334</v>
          </cell>
          <cell r="G51">
            <v>46.335333761797735</v>
          </cell>
          <cell r="H51">
            <v>45.264452854465425</v>
          </cell>
          <cell r="I51">
            <v>46.283568593440769</v>
          </cell>
          <cell r="J51">
            <v>49.826223654929869</v>
          </cell>
          <cell r="L51">
            <v>107.37225936390686</v>
          </cell>
          <cell r="M51">
            <v>98.989935665491885</v>
          </cell>
          <cell r="O51">
            <v>38</v>
          </cell>
          <cell r="P51">
            <v>49</v>
          </cell>
        </row>
        <row r="52">
          <cell r="A52" t="str">
            <v>Occitanie</v>
          </cell>
          <cell r="B52">
            <v>41.948049677705356</v>
          </cell>
          <cell r="C52">
            <v>42.136463083995352</v>
          </cell>
          <cell r="D52">
            <v>43.029421205755519</v>
          </cell>
          <cell r="E52">
            <v>43.84076445106529</v>
          </cell>
          <cell r="F52">
            <v>45.719588391635668</v>
          </cell>
          <cell r="G52">
            <v>47.014405198878883</v>
          </cell>
          <cell r="H52">
            <v>45.750565634913457</v>
          </cell>
          <cell r="I52">
            <v>44.588833689893868</v>
          </cell>
          <cell r="J52">
            <v>49.214586271871902</v>
          </cell>
          <cell r="L52">
            <v>110.21545847150105</v>
          </cell>
          <cell r="M52">
            <v>95.365286482845534</v>
          </cell>
          <cell r="O52">
            <v>30</v>
          </cell>
          <cell r="P52">
            <v>53</v>
          </cell>
        </row>
        <row r="53">
          <cell r="A53" t="str">
            <v>Auvergne-Rhône-Alpes</v>
          </cell>
          <cell r="B53">
            <v>44.596454955689353</v>
          </cell>
          <cell r="C53">
            <v>45.156509872341211</v>
          </cell>
          <cell r="D53">
            <v>46.358124553136122</v>
          </cell>
          <cell r="E53">
            <v>47.468177772200029</v>
          </cell>
          <cell r="F53">
            <v>49.38961115472825</v>
          </cell>
          <cell r="G53">
            <v>51.916840242427284</v>
          </cell>
          <cell r="H53">
            <v>49.704878585815173</v>
          </cell>
          <cell r="I53">
            <v>49.885624636536733</v>
          </cell>
          <cell r="J53">
            <v>54.43390095757028</v>
          </cell>
          <cell r="L53">
            <v>119.06272188013433</v>
          </cell>
          <cell r="M53">
            <v>106.69390722182727</v>
          </cell>
          <cell r="O53">
            <v>17</v>
          </cell>
          <cell r="P53">
            <v>36</v>
          </cell>
        </row>
        <row r="54">
          <cell r="A54" t="str">
            <v>Provence-Alpes-Côte d’Azur</v>
          </cell>
          <cell r="B54">
            <v>44.763367544845664</v>
          </cell>
          <cell r="C54">
            <v>44.880676376786212</v>
          </cell>
          <cell r="D54">
            <v>46.070034013153375</v>
          </cell>
          <cell r="E54">
            <v>46.68031933642601</v>
          </cell>
          <cell r="F54">
            <v>48.271959959089735</v>
          </cell>
          <cell r="G54">
            <v>49.896038631796003</v>
          </cell>
          <cell r="H54">
            <v>52.370079406448333</v>
          </cell>
          <cell r="I54">
            <v>56.742386049991694</v>
          </cell>
          <cell r="J54">
            <v>52.466196733538716</v>
          </cell>
          <cell r="L54">
            <v>116.36841855694308</v>
          </cell>
          <cell r="M54">
            <v>121.35894692854785</v>
          </cell>
          <cell r="O54">
            <v>22</v>
          </cell>
          <cell r="P54">
            <v>15</v>
          </cell>
        </row>
        <row r="55">
          <cell r="A55" t="str">
            <v>Corse</v>
          </cell>
          <cell r="B55">
            <v>40.226161420459789</v>
          </cell>
          <cell r="C55">
            <v>40.327238377627197</v>
          </cell>
          <cell r="D55">
            <v>41.660593769155469</v>
          </cell>
          <cell r="E55">
            <v>42.185029966288866</v>
          </cell>
          <cell r="F55">
            <v>43.043923621154939</v>
          </cell>
          <cell r="G55">
            <v>43.251441600585203</v>
          </cell>
          <cell r="H55">
            <v>43.571791879843225</v>
          </cell>
          <cell r="I55">
            <v>45.717287763706622</v>
          </cell>
          <cell r="J55">
            <v>46.608537081617207</v>
          </cell>
          <cell r="L55">
            <v>103.76527749286983</v>
          </cell>
          <cell r="M55">
            <v>97.778790876800542</v>
          </cell>
          <cell r="O55">
            <v>44</v>
          </cell>
          <cell r="P55">
            <v>50</v>
          </cell>
        </row>
        <row r="56">
          <cell r="A56" t="str">
            <v>RUP FR — Régions Ultrapériphériques Françaises</v>
          </cell>
          <cell r="B56">
            <v>37.590834589478412</v>
          </cell>
          <cell r="C56">
            <v>38.169225325680493</v>
          </cell>
          <cell r="D56">
            <v>39.242722579411307</v>
          </cell>
          <cell r="E56">
            <v>40.69847605357117</v>
          </cell>
          <cell r="F56">
            <v>44.125001913572063</v>
          </cell>
          <cell r="G56">
            <v>45.924980229813229</v>
          </cell>
          <cell r="H56">
            <v>40.405014977148383</v>
          </cell>
          <cell r="I56">
            <v>36.648280797047825</v>
          </cell>
          <cell r="J56">
            <v>38.358242953586483</v>
          </cell>
          <cell r="L56">
            <v>106.37141512083106</v>
          </cell>
          <cell r="M56">
            <v>78.38226542593722</v>
          </cell>
          <cell r="O56">
            <v>41</v>
          </cell>
          <cell r="P56">
            <v>63</v>
          </cell>
        </row>
        <row r="57">
          <cell r="A57" t="str">
            <v>Hrvatska</v>
          </cell>
          <cell r="B57">
            <v>24.855600973952516</v>
          </cell>
          <cell r="C57">
            <v>25.634989748816277</v>
          </cell>
          <cell r="D57">
            <v>26.470153799335453</v>
          </cell>
          <cell r="E57">
            <v>27.038441362123812</v>
          </cell>
          <cell r="F57">
            <v>26.149460980260809</v>
          </cell>
          <cell r="G57">
            <v>24.82157938840556</v>
          </cell>
          <cell r="H57">
            <v>28.442374289232514</v>
          </cell>
          <cell r="I57">
            <v>31.005444532592858</v>
          </cell>
          <cell r="J57">
            <v>33.969225955067785</v>
          </cell>
          <cell r="L57">
            <v>63.038074753300791</v>
          </cell>
          <cell r="M57">
            <v>66.313533135738155</v>
          </cell>
          <cell r="O57">
            <v>76</v>
          </cell>
          <cell r="P57">
            <v>75</v>
          </cell>
        </row>
        <row r="58">
          <cell r="A58" t="str">
            <v>Nord-Ovest</v>
          </cell>
          <cell r="B58">
            <v>42.89534228792278</v>
          </cell>
          <cell r="C58">
            <v>44.218725827119016</v>
          </cell>
          <cell r="D58">
            <v>45.049728176245303</v>
          </cell>
          <cell r="E58">
            <v>45.354690317414608</v>
          </cell>
          <cell r="F58">
            <v>46.278161173129725</v>
          </cell>
          <cell r="G58">
            <v>49.112331437231958</v>
          </cell>
          <cell r="H58">
            <v>51.159807629412462</v>
          </cell>
          <cell r="I58">
            <v>54.198361778710407</v>
          </cell>
          <cell r="J58" t="e">
            <v>#VALUE!</v>
          </cell>
          <cell r="L58">
            <v>111.56200067294687</v>
          </cell>
          <cell r="M58">
            <v>115.91786261722979</v>
          </cell>
          <cell r="O58">
            <v>28</v>
          </cell>
          <cell r="P58">
            <v>24</v>
          </cell>
        </row>
        <row r="59">
          <cell r="A59" t="str">
            <v>Sud</v>
          </cell>
          <cell r="B59">
            <v>31.029343154377628</v>
          </cell>
          <cell r="C59">
            <v>31.53109041624986</v>
          </cell>
          <cell r="D59">
            <v>31.976868319067986</v>
          </cell>
          <cell r="E59">
            <v>32.841478868568331</v>
          </cell>
          <cell r="F59">
            <v>33.736464102219529</v>
          </cell>
          <cell r="G59">
            <v>35.441012680381</v>
          </cell>
          <cell r="H59">
            <v>36.796005566011189</v>
          </cell>
          <cell r="I59">
            <v>38.530506614765834</v>
          </cell>
          <cell r="J59" t="e">
            <v>#VALUE!</v>
          </cell>
          <cell r="L59">
            <v>81.327938177888669</v>
          </cell>
          <cell r="M59">
            <v>82.40791466315352</v>
          </cell>
          <cell r="O59">
            <v>62</v>
          </cell>
          <cell r="P59">
            <v>60</v>
          </cell>
        </row>
        <row r="60">
          <cell r="A60" t="str">
            <v>Isole</v>
          </cell>
          <cell r="B60">
            <v>32.065237969288148</v>
          </cell>
          <cell r="C60">
            <v>32.349418107077049</v>
          </cell>
          <cell r="D60">
            <v>33.107321205818465</v>
          </cell>
          <cell r="E60">
            <v>33.624437764377781</v>
          </cell>
          <cell r="F60">
            <v>33.945683914423007</v>
          </cell>
          <cell r="G60">
            <v>35.465176424122816</v>
          </cell>
          <cell r="H60">
            <v>37.750814259458885</v>
          </cell>
          <cell r="I60">
            <v>40.490909288536919</v>
          </cell>
          <cell r="J60" t="e">
            <v>#VALUE!</v>
          </cell>
          <cell r="L60">
            <v>81.832300932115615</v>
          </cell>
          <cell r="M60">
            <v>86.600766261518828</v>
          </cell>
          <cell r="O60">
            <v>61</v>
          </cell>
          <cell r="P60">
            <v>58</v>
          </cell>
        </row>
        <row r="61">
          <cell r="A61" t="str">
            <v>Nord-Est</v>
          </cell>
          <cell r="B61">
            <v>40.029475809130979</v>
          </cell>
          <cell r="C61">
            <v>41.378583591673348</v>
          </cell>
          <cell r="D61">
            <v>42.175374506974784</v>
          </cell>
          <cell r="E61">
            <v>42.175396180122007</v>
          </cell>
          <cell r="F61">
            <v>43.333007835985221</v>
          </cell>
          <cell r="G61">
            <v>45.862890930029465</v>
          </cell>
          <cell r="H61">
            <v>47.358655212212611</v>
          </cell>
          <cell r="I61">
            <v>50.161906028354615</v>
          </cell>
          <cell r="J61" t="e">
            <v>#VALUE!</v>
          </cell>
          <cell r="L61">
            <v>104.46216804668379</v>
          </cell>
          <cell r="M61">
            <v>107.28480973934622</v>
          </cell>
          <cell r="O61">
            <v>43</v>
          </cell>
          <cell r="P61">
            <v>34</v>
          </cell>
        </row>
        <row r="62">
          <cell r="A62" t="str">
            <v>Centro (IT)</v>
          </cell>
          <cell r="B62">
            <v>39.101847066545538</v>
          </cell>
          <cell r="C62">
            <v>40.227591196460438</v>
          </cell>
          <cell r="D62">
            <v>40.790045600675761</v>
          </cell>
          <cell r="E62">
            <v>41.037883367169243</v>
          </cell>
          <cell r="F62">
            <v>42.215592243964402</v>
          </cell>
          <cell r="G62">
            <v>44.029201409226566</v>
          </cell>
          <cell r="H62">
            <v>45.515706838763442</v>
          </cell>
          <cell r="I62">
            <v>49.089364862126203</v>
          </cell>
          <cell r="J62" t="e">
            <v>#VALUE!</v>
          </cell>
          <cell r="L62">
            <v>101.76843268925198</v>
          </cell>
          <cell r="M62">
            <v>104.99089022816599</v>
          </cell>
          <cell r="O62">
            <v>46</v>
          </cell>
          <cell r="P62">
            <v>38</v>
          </cell>
        </row>
        <row r="63">
          <cell r="A63" t="str">
            <v>Kýpros</v>
          </cell>
          <cell r="B63">
            <v>28.89291161083284</v>
          </cell>
          <cell r="C63">
            <v>29.864145155730036</v>
          </cell>
          <cell r="D63">
            <v>30.582763721586272</v>
          </cell>
          <cell r="E63">
            <v>30.976816688904854</v>
          </cell>
          <cell r="F63">
            <v>31.574136664576098</v>
          </cell>
          <cell r="G63">
            <v>31.785400877542877</v>
          </cell>
          <cell r="H63">
            <v>33.240100845321074</v>
          </cell>
          <cell r="I63">
            <v>36.17340034468787</v>
          </cell>
          <cell r="J63">
            <v>38.225682481078906</v>
          </cell>
          <cell r="L63">
            <v>76.115251049914065</v>
          </cell>
          <cell r="M63">
            <v>77.366605076994858</v>
          </cell>
          <cell r="O63">
            <v>66</v>
          </cell>
          <cell r="P63">
            <v>66</v>
          </cell>
        </row>
        <row r="64">
          <cell r="A64" t="str">
            <v>Latvija</v>
          </cell>
          <cell r="B64">
            <v>20.264005280815404</v>
          </cell>
          <cell r="C64">
            <v>20.800161549355582</v>
          </cell>
          <cell r="D64">
            <v>22.034755888524128</v>
          </cell>
          <cell r="E64">
            <v>22.662937401819935</v>
          </cell>
          <cell r="F64">
            <v>22.853567094499091</v>
          </cell>
          <cell r="G64">
            <v>24.126698119917496</v>
          </cell>
          <cell r="H64">
            <v>26.826709964808153</v>
          </cell>
          <cell r="I64">
            <v>27.838977607031616</v>
          </cell>
          <cell r="J64">
            <v>29.926733431852309</v>
          </cell>
          <cell r="L64">
            <v>55.092717665197554</v>
          </cell>
          <cell r="M64">
            <v>59.541186776675502</v>
          </cell>
          <cell r="O64">
            <v>85</v>
          </cell>
          <cell r="P64">
            <v>82</v>
          </cell>
        </row>
        <row r="65">
          <cell r="A65" t="str">
            <v>Lietuva</v>
          </cell>
          <cell r="B65">
            <v>23.722088293323413</v>
          </cell>
          <cell r="C65">
            <v>23.335637325384486</v>
          </cell>
          <cell r="D65">
            <v>25.629408034516533</v>
          </cell>
          <cell r="E65">
            <v>26.773453293440195</v>
          </cell>
          <cell r="F65">
            <v>28.285747194194592</v>
          </cell>
          <cell r="G65">
            <v>29.961039191536205</v>
          </cell>
          <cell r="H65">
            <v>32.332498568281444</v>
          </cell>
          <cell r="I65">
            <v>33.492551808298664</v>
          </cell>
          <cell r="J65" t="e">
            <v>#VALUE!</v>
          </cell>
          <cell r="L65">
            <v>68.187984732327081</v>
          </cell>
          <cell r="M65">
            <v>71.632885050408476</v>
          </cell>
          <cell r="O65">
            <v>71</v>
          </cell>
          <cell r="P65">
            <v>71</v>
          </cell>
        </row>
        <row r="66">
          <cell r="A66" t="str">
            <v>Luxembourg</v>
          </cell>
          <cell r="B66">
            <v>71.742956860108393</v>
          </cell>
          <cell r="C66">
            <v>72.318841494393965</v>
          </cell>
          <cell r="D66">
            <v>72.262929612644768</v>
          </cell>
          <cell r="E66">
            <v>71.575640240312751</v>
          </cell>
          <cell r="F66">
            <v>70.748944903740536</v>
          </cell>
          <cell r="G66">
            <v>74.046770064749282</v>
          </cell>
          <cell r="H66">
            <v>77.711369545704201</v>
          </cell>
          <cell r="I66">
            <v>81.069890841691745</v>
          </cell>
          <cell r="J66">
            <v>81.02065548309433</v>
          </cell>
          <cell r="L66">
            <v>170.55331583797232</v>
          </cell>
          <cell r="M66">
            <v>173.3898988930776</v>
          </cell>
          <cell r="O66">
            <v>2</v>
          </cell>
          <cell r="P66">
            <v>2</v>
          </cell>
        </row>
        <row r="67">
          <cell r="A67" t="str">
            <v>Közép-Magyarország</v>
          </cell>
          <cell r="B67">
            <v>27.275553146547036</v>
          </cell>
          <cell r="C67">
            <v>26.206809189003863</v>
          </cell>
          <cell r="D67">
            <v>26.707186830631901</v>
          </cell>
          <cell r="E67">
            <v>28.830881271282887</v>
          </cell>
          <cell r="F67">
            <v>30.544601654215089</v>
          </cell>
          <cell r="G67">
            <v>30.950347173545904</v>
          </cell>
          <cell r="H67">
            <v>32.865418092795849</v>
          </cell>
          <cell r="I67">
            <v>35.658608503277556</v>
          </cell>
          <cell r="J67" t="e">
            <v>#VALUE!</v>
          </cell>
          <cell r="L67">
            <v>73.633367962791624</v>
          </cell>
          <cell r="M67">
            <v>76.265583422637178</v>
          </cell>
          <cell r="O67">
            <v>67</v>
          </cell>
          <cell r="P67">
            <v>69</v>
          </cell>
        </row>
        <row r="68">
          <cell r="A68" t="str">
            <v>Dunántúl</v>
          </cell>
          <cell r="B68">
            <v>25.320583073762833</v>
          </cell>
          <cell r="C68">
            <v>24.690588874946812</v>
          </cell>
          <cell r="D68">
            <v>25.311986376066681</v>
          </cell>
          <cell r="E68">
            <v>26.116676472213776</v>
          </cell>
          <cell r="F68">
            <v>27.046494235118892</v>
          </cell>
          <cell r="G68">
            <v>27.906522416600914</v>
          </cell>
          <cell r="H68">
            <v>28.560140489390427</v>
          </cell>
          <cell r="I68">
            <v>31.271875675510081</v>
          </cell>
          <cell r="J68" t="e">
            <v>#VALUE!</v>
          </cell>
          <cell r="L68">
            <v>65.200538041497282</v>
          </cell>
          <cell r="M68">
            <v>66.883368230528077</v>
          </cell>
          <cell r="O68">
            <v>73</v>
          </cell>
          <cell r="P68">
            <v>73</v>
          </cell>
        </row>
        <row r="69">
          <cell r="A69" t="str">
            <v>Alföld és Észak</v>
          </cell>
          <cell r="B69">
            <v>22.366236017234613</v>
          </cell>
          <cell r="C69">
            <v>21.628639270696944</v>
          </cell>
          <cell r="D69">
            <v>22.740171583783308</v>
          </cell>
          <cell r="E69">
            <v>24.01973270109189</v>
          </cell>
          <cell r="F69">
            <v>25.209074857960768</v>
          </cell>
          <cell r="G69">
            <v>26.100159349879583</v>
          </cell>
          <cell r="H69">
            <v>27.67157983659791</v>
          </cell>
          <cell r="I69">
            <v>29.77556662024363</v>
          </cell>
          <cell r="J69" t="e">
            <v>#VALUE!</v>
          </cell>
          <cell r="L69">
            <v>60.771101421832711</v>
          </cell>
          <cell r="M69">
            <v>63.683106418012827</v>
          </cell>
          <cell r="O69">
            <v>81</v>
          </cell>
          <cell r="P69">
            <v>80</v>
          </cell>
        </row>
        <row r="70">
          <cell r="A70" t="str">
            <v>Malta</v>
          </cell>
          <cell r="B70">
            <v>31.798068540352041</v>
          </cell>
          <cell r="C70">
            <v>30.906575303218411</v>
          </cell>
          <cell r="D70">
            <v>33.691522950262957</v>
          </cell>
          <cell r="E70">
            <v>33.472985677623718</v>
          </cell>
          <cell r="F70">
            <v>32.601842101187799</v>
          </cell>
          <cell r="G70">
            <v>33.570343484599782</v>
          </cell>
          <cell r="H70">
            <v>37.104918220765384</v>
          </cell>
          <cell r="I70">
            <v>37.814116312525591</v>
          </cell>
          <cell r="J70">
            <v>39.914684769396601</v>
          </cell>
          <cell r="L70">
            <v>78.592723613742635</v>
          </cell>
          <cell r="M70">
            <v>80.875720148225966</v>
          </cell>
          <cell r="O70">
            <v>65</v>
          </cell>
          <cell r="P70">
            <v>62</v>
          </cell>
        </row>
        <row r="71">
          <cell r="A71" t="str">
            <v>Noord-Nederland</v>
          </cell>
          <cell r="B71">
            <v>47.053966561025327</v>
          </cell>
          <cell r="C71">
            <v>44.692741115501121</v>
          </cell>
          <cell r="D71">
            <v>45.723921193378139</v>
          </cell>
          <cell r="E71">
            <v>46.173818931978822</v>
          </cell>
          <cell r="F71">
            <v>45.286998075022971</v>
          </cell>
          <cell r="G71">
            <v>46.037582728535568</v>
          </cell>
          <cell r="H71">
            <v>49.182213493025003</v>
          </cell>
          <cell r="I71">
            <v>56.246409731589338</v>
          </cell>
          <cell r="J71" t="e">
            <v>#VALUE!</v>
          </cell>
          <cell r="L71">
            <v>109.17262012248996</v>
          </cell>
          <cell r="M71">
            <v>120.29816736158043</v>
          </cell>
          <cell r="O71">
            <v>31</v>
          </cell>
          <cell r="P71">
            <v>18</v>
          </cell>
        </row>
        <row r="72">
          <cell r="A72" t="str">
            <v>Oost-Nederland</v>
          </cell>
          <cell r="B72">
            <v>43.302055823439154</v>
          </cell>
          <cell r="C72">
            <v>43.133345081187748</v>
          </cell>
          <cell r="D72">
            <v>44.166757874080005</v>
          </cell>
          <cell r="E72">
            <v>44.958963855556661</v>
          </cell>
          <cell r="F72">
            <v>45.043654347118206</v>
          </cell>
          <cell r="G72">
            <v>47.091910913412889</v>
          </cell>
          <cell r="H72">
            <v>49.023829038275558</v>
          </cell>
          <cell r="I72">
            <v>52.324840753273037</v>
          </cell>
          <cell r="J72" t="e">
            <v>#VALUE!</v>
          </cell>
          <cell r="L72">
            <v>108.58599540689879</v>
          </cell>
          <cell r="M72">
            <v>111.9108309338026</v>
          </cell>
          <cell r="O72">
            <v>33</v>
          </cell>
          <cell r="P72">
            <v>26</v>
          </cell>
        </row>
        <row r="73">
          <cell r="A73" t="str">
            <v>West-Nederland</v>
          </cell>
          <cell r="B73">
            <v>52.644588899824768</v>
          </cell>
          <cell r="C73">
            <v>52.18608994540196</v>
          </cell>
          <cell r="D73">
            <v>53.388565248607236</v>
          </cell>
          <cell r="E73">
            <v>54.125455276616236</v>
          </cell>
          <cell r="F73">
            <v>54.047205959100161</v>
          </cell>
          <cell r="G73">
            <v>55.709504768499855</v>
          </cell>
          <cell r="H73">
            <v>58.301914402461939</v>
          </cell>
          <cell r="I73">
            <v>62.212474671854395</v>
          </cell>
          <cell r="J73" t="e">
            <v>#VALUE!</v>
          </cell>
          <cell r="L73">
            <v>130.290708937696</v>
          </cell>
          <cell r="M73">
            <v>133.05821163994406</v>
          </cell>
          <cell r="O73">
            <v>10</v>
          </cell>
          <cell r="P73">
            <v>8</v>
          </cell>
        </row>
        <row r="74">
          <cell r="A74" t="str">
            <v>Zuid-Nederland</v>
          </cell>
          <cell r="B74">
            <v>46.277317766183529</v>
          </cell>
          <cell r="C74">
            <v>46.474990701197775</v>
          </cell>
          <cell r="D74">
            <v>47.834347867589905</v>
          </cell>
          <cell r="E74">
            <v>48.663680948431946</v>
          </cell>
          <cell r="F74">
            <v>48.508907575144519</v>
          </cell>
          <cell r="G74">
            <v>51.019991938819217</v>
          </cell>
          <cell r="H74">
            <v>53.73919858519853</v>
          </cell>
          <cell r="I74">
            <v>55.825681216366277</v>
          </cell>
          <cell r="J74" t="e">
            <v>#VALUE!</v>
          </cell>
          <cell r="L74">
            <v>116.9396242710782</v>
          </cell>
          <cell r="M74">
            <v>119.39832558359637</v>
          </cell>
          <cell r="O74">
            <v>21</v>
          </cell>
          <cell r="P74">
            <v>21</v>
          </cell>
        </row>
        <row r="75">
          <cell r="A75" t="str">
            <v>Ostösterreich</v>
          </cell>
          <cell r="B75">
            <v>46.135119130073413</v>
          </cell>
          <cell r="C75">
            <v>47.03173400387373</v>
          </cell>
          <cell r="D75">
            <v>47.162377833753155</v>
          </cell>
          <cell r="E75">
            <v>48.010173941581883</v>
          </cell>
          <cell r="F75">
            <v>48.259069185617598</v>
          </cell>
          <cell r="G75">
            <v>50.481365346082185</v>
          </cell>
          <cell r="H75">
            <v>52.245647153328648</v>
          </cell>
          <cell r="I75">
            <v>55.892080277632267</v>
          </cell>
          <cell r="J75" t="e">
            <v>#VALUE!</v>
          </cell>
          <cell r="L75">
            <v>116.33734298171889</v>
          </cell>
          <cell r="M75">
            <v>119.54033794354871</v>
          </cell>
          <cell r="O75">
            <v>23</v>
          </cell>
          <cell r="P75">
            <v>20</v>
          </cell>
        </row>
        <row r="76">
          <cell r="A76" t="str">
            <v>Südösterreich</v>
          </cell>
          <cell r="B76">
            <v>40.525150905432596</v>
          </cell>
          <cell r="C76">
            <v>40.804027222339158</v>
          </cell>
          <cell r="D76">
            <v>41.874378040305771</v>
          </cell>
          <cell r="E76">
            <v>42.542629563790506</v>
          </cell>
          <cell r="F76">
            <v>43.4113342801109</v>
          </cell>
          <cell r="G76">
            <v>45.208703322552189</v>
          </cell>
          <cell r="H76">
            <v>46.107126933259025</v>
          </cell>
          <cell r="I76">
            <v>50.78064493996569</v>
          </cell>
          <cell r="J76" t="e">
            <v>#VALUE!</v>
          </cell>
          <cell r="L76">
            <v>104.65098831505115</v>
          </cell>
          <cell r="M76">
            <v>108.60815033116906</v>
          </cell>
          <cell r="O76">
            <v>42</v>
          </cell>
          <cell r="P76">
            <v>29</v>
          </cell>
        </row>
        <row r="77">
          <cell r="A77" t="str">
            <v>Westösterreich</v>
          </cell>
          <cell r="B77">
            <v>45.772837832603898</v>
          </cell>
          <cell r="C77">
            <v>45.951562440816637</v>
          </cell>
          <cell r="D77">
            <v>46.858988616297857</v>
          </cell>
          <cell r="E77">
            <v>48.229511700755481</v>
          </cell>
          <cell r="F77">
            <v>48.723203292900592</v>
          </cell>
          <cell r="G77">
            <v>51.458429403494677</v>
          </cell>
          <cell r="H77">
            <v>52.747222649047323</v>
          </cell>
          <cell r="I77">
            <v>58.10166803187132</v>
          </cell>
          <cell r="J77" t="e">
            <v>#VALUE!</v>
          </cell>
          <cell r="L77">
            <v>117.45622342719146</v>
          </cell>
          <cell r="M77">
            <v>124.2661392654109</v>
          </cell>
          <cell r="O77">
            <v>19</v>
          </cell>
          <cell r="P77">
            <v>13</v>
          </cell>
        </row>
        <row r="78">
          <cell r="A78" t="str">
            <v>Makroregion południowy</v>
          </cell>
          <cell r="B78">
            <v>22.716740363103291</v>
          </cell>
          <cell r="C78">
            <v>22.729589511333298</v>
          </cell>
          <cell r="D78">
            <v>24.044072977276077</v>
          </cell>
          <cell r="E78">
            <v>25.901652333656642</v>
          </cell>
          <cell r="F78">
            <v>26.456476512559952</v>
          </cell>
          <cell r="G78">
            <v>26.178022933326719</v>
          </cell>
          <cell r="H78">
            <v>27.083336261465377</v>
          </cell>
          <cell r="I78">
            <v>29.788340518117536</v>
          </cell>
          <cell r="J78" t="e">
            <v>#VALUE!</v>
          </cell>
          <cell r="L78">
            <v>63.77819203870515</v>
          </cell>
          <cell r="M78">
            <v>63.710426855203892</v>
          </cell>
          <cell r="O78">
            <v>75</v>
          </cell>
          <cell r="P78">
            <v>79</v>
          </cell>
        </row>
        <row r="79">
          <cell r="A79" t="str">
            <v>Makroregion północno-zachodni</v>
          </cell>
          <cell r="B79">
            <v>21.922727269396244</v>
          </cell>
          <cell r="C79">
            <v>21.8401749256338</v>
          </cell>
          <cell r="D79">
            <v>22.733457037664664</v>
          </cell>
          <cell r="E79">
            <v>24.06421723564311</v>
          </cell>
          <cell r="F79">
            <v>25.081354807247646</v>
          </cell>
          <cell r="G79">
            <v>25.424764127101891</v>
          </cell>
          <cell r="H79">
            <v>25.796339653035698</v>
          </cell>
          <cell r="I79">
            <v>27.79687515230939</v>
          </cell>
          <cell r="J79" t="e">
            <v>#VALUE!</v>
          </cell>
          <cell r="L79">
            <v>60.463208799861377</v>
          </cell>
          <cell r="M79">
            <v>59.451139284423505</v>
          </cell>
          <cell r="O79">
            <v>82</v>
          </cell>
          <cell r="P79">
            <v>83</v>
          </cell>
        </row>
        <row r="80">
          <cell r="A80" t="str">
            <v>Makroregion południowo-zachodni</v>
          </cell>
          <cell r="B80">
            <v>24.212462881162782</v>
          </cell>
          <cell r="C80">
            <v>23.75199511633771</v>
          </cell>
          <cell r="D80">
            <v>25.108962107234966</v>
          </cell>
          <cell r="E80">
            <v>26.655419175395867</v>
          </cell>
          <cell r="F80">
            <v>26.073126883029214</v>
          </cell>
          <cell r="G80">
            <v>26.944111924499165</v>
          </cell>
          <cell r="H80">
            <v>28.536212827718753</v>
          </cell>
          <cell r="I80">
            <v>31.105224206707021</v>
          </cell>
          <cell r="J80" t="e">
            <v>#VALUE!</v>
          </cell>
          <cell r="L80">
            <v>62.854057402765598</v>
          </cell>
          <cell r="M80">
            <v>66.526938968984226</v>
          </cell>
          <cell r="O80">
            <v>77</v>
          </cell>
          <cell r="P80">
            <v>74</v>
          </cell>
        </row>
        <row r="81">
          <cell r="A81" t="str">
            <v>Makroregion północny</v>
          </cell>
          <cell r="B81">
            <v>19.363276286662668</v>
          </cell>
          <cell r="C81">
            <v>19.79214081977749</v>
          </cell>
          <cell r="D81">
            <v>20.589515304212981</v>
          </cell>
          <cell r="E81">
            <v>21.916742013515286</v>
          </cell>
          <cell r="F81">
            <v>22.261585803113729</v>
          </cell>
          <cell r="G81">
            <v>22.439037549869475</v>
          </cell>
          <cell r="H81">
            <v>23.694679304642023</v>
          </cell>
          <cell r="I81">
            <v>25.898869767258692</v>
          </cell>
          <cell r="J81" t="e">
            <v>#VALUE!</v>
          </cell>
          <cell r="L81">
            <v>53.665638119386827</v>
          </cell>
          <cell r="M81">
            <v>55.3917411725512</v>
          </cell>
          <cell r="O81">
            <v>86</v>
          </cell>
          <cell r="P81">
            <v>86</v>
          </cell>
        </row>
        <row r="82">
          <cell r="A82" t="str">
            <v>Makroregion centralny</v>
          </cell>
          <cell r="B82">
            <v>19.311408763308094</v>
          </cell>
          <cell r="C82">
            <v>19.362998339682331</v>
          </cell>
          <cell r="D82">
            <v>20.133654147943883</v>
          </cell>
          <cell r="E82">
            <v>21.173244946208751</v>
          </cell>
          <cell r="F82">
            <v>23.402069159875055</v>
          </cell>
          <cell r="G82">
            <v>23.851637526453189</v>
          </cell>
          <cell r="H82">
            <v>24.684204456004366</v>
          </cell>
          <cell r="I82">
            <v>26.161942774296204</v>
          </cell>
          <cell r="J82" t="e">
            <v>#VALUE!</v>
          </cell>
          <cell r="L82">
            <v>56.414982557220007</v>
          </cell>
          <cell r="M82">
            <v>55.954393985058438</v>
          </cell>
          <cell r="O82">
            <v>84</v>
          </cell>
          <cell r="P82">
            <v>85</v>
          </cell>
        </row>
        <row r="83">
          <cell r="A83" t="str">
            <v>Makroregion wschodni</v>
          </cell>
          <cell r="B83">
            <v>17.279760601501643</v>
          </cell>
          <cell r="C83">
            <v>17.202656984269858</v>
          </cell>
          <cell r="D83">
            <v>18.047582665508997</v>
          </cell>
          <cell r="E83">
            <v>19.180184729810865</v>
          </cell>
          <cell r="F83">
            <v>20.529102873604216</v>
          </cell>
          <cell r="G83">
            <v>20.7506511770085</v>
          </cell>
          <cell r="H83">
            <v>21.236776296328738</v>
          </cell>
          <cell r="I83">
            <v>22.779630795886565</v>
          </cell>
          <cell r="J83" t="e">
            <v>#VALUE!</v>
          </cell>
          <cell r="L83">
            <v>49.489170065162753</v>
          </cell>
          <cell r="M83">
            <v>48.720404573298978</v>
          </cell>
          <cell r="O83">
            <v>87</v>
          </cell>
          <cell r="P83">
            <v>87</v>
          </cell>
        </row>
        <row r="84">
          <cell r="A84" t="str">
            <v>Makroregion województwo mazowieckie</v>
          </cell>
          <cell r="B84">
            <v>31.09876431046305</v>
          </cell>
          <cell r="C84">
            <v>32.057930037428839</v>
          </cell>
          <cell r="D84">
            <v>33.747873605751288</v>
          </cell>
          <cell r="E84">
            <v>36.271985618364155</v>
          </cell>
          <cell r="F84">
            <v>36.779926567961525</v>
          </cell>
          <cell r="G84">
            <v>37.47895572094496</v>
          </cell>
          <cell r="H84">
            <v>37.969201100600415</v>
          </cell>
          <cell r="I84">
            <v>42.290303799924466</v>
          </cell>
          <cell r="J84" t="e">
            <v>#VALUE!</v>
          </cell>
          <cell r="L84">
            <v>88.664763000745722</v>
          </cell>
          <cell r="M84">
            <v>90.449258336184286</v>
          </cell>
          <cell r="O84">
            <v>56</v>
          </cell>
          <cell r="P84">
            <v>56</v>
          </cell>
        </row>
        <row r="85">
          <cell r="A85" t="str">
            <v>Continente</v>
          </cell>
          <cell r="B85">
            <v>25.769838414477302</v>
          </cell>
          <cell r="C85">
            <v>25.934712343119042</v>
          </cell>
          <cell r="D85">
            <v>26.042142119946835</v>
          </cell>
          <cell r="E85">
            <v>26.34189381941583</v>
          </cell>
          <cell r="F85">
            <v>27.057173982140082</v>
          </cell>
          <cell r="G85">
            <v>27.636516597053781</v>
          </cell>
          <cell r="H85">
            <v>28.530727865714894</v>
          </cell>
          <cell r="I85">
            <v>30.561433894344752</v>
          </cell>
          <cell r="J85" t="e">
            <v>#VALUE!</v>
          </cell>
          <cell r="L85">
            <v>65.226283531684487</v>
          </cell>
          <cell r="M85">
            <v>65.363896237575489</v>
          </cell>
          <cell r="O85">
            <v>72</v>
          </cell>
          <cell r="P85">
            <v>77</v>
          </cell>
        </row>
        <row r="86">
          <cell r="A86" t="str">
            <v>Região Autónoma dos Açores</v>
          </cell>
          <cell r="B86">
            <v>23.482418595153057</v>
          </cell>
          <cell r="C86">
            <v>23.719312595459623</v>
          </cell>
          <cell r="D86">
            <v>23.809327315092652</v>
          </cell>
          <cell r="E86">
            <v>24.524728240651246</v>
          </cell>
          <cell r="F86">
            <v>25.257931780281119</v>
          </cell>
          <cell r="G86">
            <v>25.239162341783512</v>
          </cell>
          <cell r="H86">
            <v>24.333533946245137</v>
          </cell>
          <cell r="I86">
            <v>26.89204277866174</v>
          </cell>
          <cell r="J86" t="e">
            <v>#VALUE!</v>
          </cell>
          <cell r="L86">
            <v>60.888879999516242</v>
          </cell>
          <cell r="M86">
            <v>57.515910407795168</v>
          </cell>
          <cell r="O86">
            <v>80</v>
          </cell>
          <cell r="P86">
            <v>84</v>
          </cell>
        </row>
        <row r="87">
          <cell r="A87" t="str">
            <v>Região Autónoma da Madeira</v>
          </cell>
          <cell r="B87">
            <v>24.70918940281733</v>
          </cell>
          <cell r="C87">
            <v>25.097303730659476</v>
          </cell>
          <cell r="D87">
            <v>25.439772658691808</v>
          </cell>
          <cell r="E87">
            <v>25.719091981296021</v>
          </cell>
          <cell r="F87">
            <v>26.816670191948848</v>
          </cell>
          <cell r="G87">
            <v>25.944693252319528</v>
          </cell>
          <cell r="H87">
            <v>28.85951145076287</v>
          </cell>
          <cell r="I87">
            <v>33.518725020103929</v>
          </cell>
          <cell r="J87" t="e">
            <v>#VALUE!</v>
          </cell>
          <cell r="L87">
            <v>64.646505007149258</v>
          </cell>
          <cell r="M87">
            <v>71.688863546265651</v>
          </cell>
          <cell r="O87">
            <v>74</v>
          </cell>
          <cell r="P87">
            <v>70</v>
          </cell>
        </row>
        <row r="88">
          <cell r="A88" t="str">
            <v>Macroregiunea Unu</v>
          </cell>
          <cell r="B88">
            <v>18.556597058894486</v>
          </cell>
          <cell r="C88">
            <v>19.762599629913616</v>
          </cell>
          <cell r="D88">
            <v>22.20759391821116</v>
          </cell>
          <cell r="E88">
            <v>24.26325137510625</v>
          </cell>
          <cell r="F88">
            <v>25.947881387863951</v>
          </cell>
          <cell r="G88">
            <v>27.308625261192798</v>
          </cell>
          <cell r="H88">
            <v>27.230590872873172</v>
          </cell>
          <cell r="I88">
            <v>29.353148995068405</v>
          </cell>
          <cell r="J88" t="e">
            <v>#VALUE!</v>
          </cell>
          <cell r="L88">
            <v>62.552130151083361</v>
          </cell>
          <cell r="M88">
            <v>62.779652021326761</v>
          </cell>
          <cell r="O88">
            <v>78</v>
          </cell>
          <cell r="P88">
            <v>81</v>
          </cell>
        </row>
        <row r="89">
          <cell r="A89" t="str">
            <v>Macroregiunea Doi</v>
          </cell>
          <cell r="B89">
            <v>14.376786987158496</v>
          </cell>
          <cell r="C89">
            <v>15.312432543753577</v>
          </cell>
          <cell r="D89">
            <v>17.129582818972946</v>
          </cell>
          <cell r="E89">
            <v>18.411103773181768</v>
          </cell>
          <cell r="F89">
            <v>19.423609374473045</v>
          </cell>
          <cell r="G89">
            <v>20.295874284380545</v>
          </cell>
          <cell r="H89">
            <v>21.096655015183973</v>
          </cell>
          <cell r="I89">
            <v>22.359596166879374</v>
          </cell>
          <cell r="J89" t="e">
            <v>#VALUE!</v>
          </cell>
          <cell r="L89">
            <v>46.824175100634662</v>
          </cell>
          <cell r="M89">
            <v>47.822046858751598</v>
          </cell>
          <cell r="O89">
            <v>90</v>
          </cell>
          <cell r="P89">
            <v>88</v>
          </cell>
        </row>
        <row r="90">
          <cell r="A90" t="str">
            <v>Macroregiunea Trei</v>
          </cell>
          <cell r="B90">
            <v>28.905675186799925</v>
          </cell>
          <cell r="C90">
            <v>29.939671424786511</v>
          </cell>
          <cell r="D90">
            <v>32.426829062756319</v>
          </cell>
          <cell r="E90">
            <v>34.382674735740963</v>
          </cell>
          <cell r="F90">
            <v>37.183862160878384</v>
          </cell>
          <cell r="G90">
            <v>39.207371199255171</v>
          </cell>
          <cell r="H90">
            <v>41.731519697552883</v>
          </cell>
          <cell r="I90">
            <v>47.285531007661362</v>
          </cell>
          <cell r="J90" t="e">
            <v>#VALUE!</v>
          </cell>
          <cell r="L90">
            <v>89.638523879451142</v>
          </cell>
          <cell r="M90">
            <v>101.13290341705358</v>
          </cell>
          <cell r="O90">
            <v>55</v>
          </cell>
          <cell r="P90">
            <v>45</v>
          </cell>
        </row>
        <row r="91">
          <cell r="A91" t="str">
            <v>Macroregiunea Patru</v>
          </cell>
          <cell r="B91">
            <v>18.597085030128657</v>
          </cell>
          <cell r="C91">
            <v>20.239359190835717</v>
          </cell>
          <cell r="D91">
            <v>21.390180655842542</v>
          </cell>
          <cell r="E91">
            <v>23.280627532796014</v>
          </cell>
          <cell r="F91">
            <v>25.262226353093272</v>
          </cell>
          <cell r="G91">
            <v>25.950692811952589</v>
          </cell>
          <cell r="H91">
            <v>27.425906762540862</v>
          </cell>
          <cell r="I91">
            <v>30.216297855353698</v>
          </cell>
          <cell r="J91" t="e">
            <v>#VALUE!</v>
          </cell>
          <cell r="L91">
            <v>60.899232855438221</v>
          </cell>
          <cell r="M91">
            <v>64.625729425165773</v>
          </cell>
          <cell r="O91">
            <v>79</v>
          </cell>
          <cell r="P91">
            <v>78</v>
          </cell>
        </row>
        <row r="92">
          <cell r="A92" t="str">
            <v>Slovenija</v>
          </cell>
          <cell r="B92">
            <v>29.186842378845238</v>
          </cell>
          <cell r="C92">
            <v>30.31229990903207</v>
          </cell>
          <cell r="D92">
            <v>32.004740480942829</v>
          </cell>
          <cell r="E92">
            <v>33.187929370564476</v>
          </cell>
          <cell r="F92">
            <v>34.364744490486899</v>
          </cell>
          <cell r="G92">
            <v>35.238708726399537</v>
          </cell>
          <cell r="H92">
            <v>36.8311290911969</v>
          </cell>
          <cell r="I92">
            <v>38.799162223761336</v>
          </cell>
          <cell r="J92">
            <v>42.497309473220348</v>
          </cell>
          <cell r="L92">
            <v>82.842523358498255</v>
          </cell>
          <cell r="M92">
            <v>82.982507380587307</v>
          </cell>
          <cell r="O92">
            <v>59</v>
          </cell>
          <cell r="P92">
            <v>59</v>
          </cell>
        </row>
        <row r="93">
          <cell r="A93" t="str">
            <v>Slovensko</v>
          </cell>
          <cell r="B93">
            <v>29.565505373942997</v>
          </cell>
          <cell r="C93">
            <v>27.900400925853475</v>
          </cell>
          <cell r="D93">
            <v>27.794946494113688</v>
          </cell>
          <cell r="E93">
            <v>28.22342093003008</v>
          </cell>
          <cell r="F93">
            <v>29.136714244416794</v>
          </cell>
          <cell r="G93">
            <v>32.664321050801973</v>
          </cell>
          <cell r="H93">
            <v>35.331505509980744</v>
          </cell>
          <cell r="I93">
            <v>35.818129898150204</v>
          </cell>
          <cell r="J93" t="e">
            <v>#VALUE!</v>
          </cell>
          <cell r="L93">
            <v>70.239396979982828</v>
          </cell>
          <cell r="M93">
            <v>76.606763091699065</v>
          </cell>
          <cell r="O93">
            <v>70</v>
          </cell>
          <cell r="P93">
            <v>68</v>
          </cell>
        </row>
        <row r="94">
          <cell r="A94" t="str">
            <v>Manner-Suomi</v>
          </cell>
          <cell r="B94">
            <v>41.258508540761262</v>
          </cell>
          <cell r="C94">
            <v>41.945417366088165</v>
          </cell>
          <cell r="D94">
            <v>43.978423127405222</v>
          </cell>
          <cell r="E94">
            <v>44.233689703797424</v>
          </cell>
          <cell r="F94">
            <v>44.722581324609941</v>
          </cell>
          <cell r="G94">
            <v>46.189567949768467</v>
          </cell>
          <cell r="H94">
            <v>48.174559319206843</v>
          </cell>
          <cell r="I94">
            <v>49.97915068510197</v>
          </cell>
          <cell r="J94" t="e">
            <v>#VALUE!</v>
          </cell>
          <cell r="L94">
            <v>107.81198996145491</v>
          </cell>
          <cell r="M94">
            <v>106.89393798462012</v>
          </cell>
          <cell r="O94">
            <v>36</v>
          </cell>
          <cell r="P94">
            <v>35</v>
          </cell>
        </row>
        <row r="95">
          <cell r="A95" t="str">
            <v>Åland</v>
          </cell>
          <cell r="B95">
            <v>36.927843718535421</v>
          </cell>
          <cell r="C95">
            <v>35.447848832425102</v>
          </cell>
          <cell r="D95">
            <v>36.618720390403432</v>
          </cell>
          <cell r="E95">
            <v>35.847006731249039</v>
          </cell>
          <cell r="F95">
            <v>36.646618095278576</v>
          </cell>
          <cell r="G95">
            <v>33.593985315344561</v>
          </cell>
          <cell r="H95">
            <v>40.549372291900788</v>
          </cell>
          <cell r="I95">
            <v>43.065186538367044</v>
          </cell>
          <cell r="J95" t="e">
            <v>#VALUE!</v>
          </cell>
          <cell r="L95">
            <v>88.34339846200514</v>
          </cell>
          <cell r="M95">
            <v>92.106554753850787</v>
          </cell>
          <cell r="O95">
            <v>58</v>
          </cell>
          <cell r="P95">
            <v>55</v>
          </cell>
        </row>
        <row r="96">
          <cell r="A96" t="str">
            <v>Östra Sverige</v>
          </cell>
          <cell r="B96">
            <v>49.183717891546166</v>
          </cell>
          <cell r="C96">
            <v>48.042882869816403</v>
          </cell>
          <cell r="D96">
            <v>47.997529500495887</v>
          </cell>
          <cell r="E96">
            <v>48.963022287576557</v>
          </cell>
          <cell r="F96">
            <v>50.929161551574673</v>
          </cell>
          <cell r="G96">
            <v>53.077577500625559</v>
          </cell>
          <cell r="H96">
            <v>56.009388281501892</v>
          </cell>
          <cell r="I96">
            <v>56.110079347393771</v>
          </cell>
          <cell r="J96" t="e">
            <v>#VALUE!</v>
          </cell>
          <cell r="L96">
            <v>122.77409065657446</v>
          </cell>
          <cell r="M96">
            <v>120.00658794428625</v>
          </cell>
          <cell r="O96">
            <v>14</v>
          </cell>
          <cell r="P96">
            <v>19</v>
          </cell>
        </row>
        <row r="97">
          <cell r="A97" t="str">
            <v>Södra Sverige</v>
          </cell>
          <cell r="B97">
            <v>40.457923112286629</v>
          </cell>
          <cell r="C97">
            <v>39.766561230150778</v>
          </cell>
          <cell r="D97">
            <v>40.251995562564694</v>
          </cell>
          <cell r="E97">
            <v>40.512874132999499</v>
          </cell>
          <cell r="F97">
            <v>42.189920481228107</v>
          </cell>
          <cell r="G97">
            <v>43.278930480660605</v>
          </cell>
          <cell r="H97">
            <v>46.209441385629141</v>
          </cell>
          <cell r="I97">
            <v>46.961351554270912</v>
          </cell>
          <cell r="J97" t="e">
            <v>#VALUE!</v>
          </cell>
          <cell r="L97">
            <v>101.70654619378496</v>
          </cell>
          <cell r="M97">
            <v>100.43955793375517</v>
          </cell>
          <cell r="O97">
            <v>47</v>
          </cell>
          <cell r="P97">
            <v>46</v>
          </cell>
        </row>
        <row r="98">
          <cell r="A98" t="str">
            <v>Norra Sverige</v>
          </cell>
          <cell r="B98">
            <v>37.64040094251412</v>
          </cell>
          <cell r="C98">
            <v>37.296566138267025</v>
          </cell>
          <cell r="D98">
            <v>38.448132326354468</v>
          </cell>
          <cell r="E98">
            <v>39.07056656184109</v>
          </cell>
          <cell r="F98">
            <v>41.238297841285593</v>
          </cell>
          <cell r="G98">
            <v>41.565916760404946</v>
          </cell>
          <cell r="H98">
            <v>46.171623551583501</v>
          </cell>
          <cell r="I98">
            <v>48.508780366953751</v>
          </cell>
          <cell r="J98" t="e">
            <v>#VALUE!</v>
          </cell>
          <cell r="L98">
            <v>99.412485174366154</v>
          </cell>
          <cell r="M98">
            <v>103.74915318039548</v>
          </cell>
          <cell r="O98">
            <v>48</v>
          </cell>
          <cell r="P98">
            <v>41</v>
          </cell>
        </row>
        <row r="100">
          <cell r="A100" t="str">
            <v>Länder</v>
          </cell>
          <cell r="L100" t="str">
            <v/>
          </cell>
          <cell r="M100" t="str">
            <v/>
          </cell>
          <cell r="O100" t="str">
            <v/>
          </cell>
          <cell r="P100" t="str">
            <v/>
          </cell>
        </row>
        <row r="101">
          <cell r="A101" t="str">
            <v>European Union - 27 countries (from 2020)</v>
          </cell>
          <cell r="B101">
            <v>37.833996774711409</v>
          </cell>
          <cell r="C101">
            <v>38.253371329002817</v>
          </cell>
          <cell r="D101">
            <v>39.446531147630637</v>
          </cell>
          <cell r="E101">
            <v>40.295906412453363</v>
          </cell>
          <cell r="F101">
            <v>41.482010804734443</v>
          </cell>
          <cell r="G101">
            <v>42.790941975478539</v>
          </cell>
          <cell r="H101">
            <v>44.129854151138012</v>
          </cell>
          <cell r="I101">
            <v>46.755832582660545</v>
          </cell>
          <cell r="J101">
            <v>49.306124399347787</v>
          </cell>
          <cell r="L101">
            <v>100</v>
          </cell>
          <cell r="M101">
            <v>100</v>
          </cell>
          <cell r="P101" t="str">
            <v/>
          </cell>
        </row>
        <row r="102">
          <cell r="A102" t="str">
            <v>Belgium</v>
          </cell>
          <cell r="B102">
            <v>51.485789012395493</v>
          </cell>
          <cell r="C102">
            <v>51.980456929965605</v>
          </cell>
          <cell r="D102">
            <v>52.597728035419003</v>
          </cell>
          <cell r="E102">
            <v>53.472454234683894</v>
          </cell>
          <cell r="F102">
            <v>54.797744948970092</v>
          </cell>
          <cell r="G102">
            <v>58.154416388477642</v>
          </cell>
          <cell r="H102">
            <v>58.312948049429934</v>
          </cell>
          <cell r="I102">
            <v>62.098180891874506</v>
          </cell>
          <cell r="J102" t="e">
            <v>#VALUE!</v>
          </cell>
          <cell r="L102">
            <v>132.10002091488749</v>
          </cell>
          <cell r="M102">
            <v>132.8137634638201</v>
          </cell>
          <cell r="O102">
            <v>4</v>
          </cell>
          <cell r="P102">
            <v>4</v>
          </cell>
        </row>
        <row r="103">
          <cell r="A103" t="str">
            <v>Bulgaria</v>
          </cell>
          <cell r="B103">
            <v>16.745212270770114</v>
          </cell>
          <cell r="C103">
            <v>17.454581364736381</v>
          </cell>
          <cell r="D103">
            <v>18.003028475571899</v>
          </cell>
          <cell r="E103">
            <v>18.898663640811922</v>
          </cell>
          <cell r="F103">
            <v>20.199538431342834</v>
          </cell>
          <cell r="G103">
            <v>20.901498345600533</v>
          </cell>
          <cell r="H103">
            <v>23.274242905599369</v>
          </cell>
          <cell r="I103">
            <v>26.029688247018498</v>
          </cell>
          <cell r="J103">
            <v>39.24249756720549</v>
          </cell>
          <cell r="L103">
            <v>48.694694494022485</v>
          </cell>
          <cell r="M103">
            <v>55.671531890700706</v>
          </cell>
          <cell r="O103">
            <v>27</v>
          </cell>
          <cell r="P103">
            <v>26</v>
          </cell>
        </row>
        <row r="104">
          <cell r="A104" t="str">
            <v>Czechia</v>
          </cell>
          <cell r="B104">
            <v>28.550606198283859</v>
          </cell>
          <cell r="C104">
            <v>28.854007481264482</v>
          </cell>
          <cell r="D104">
            <v>30.435634974272865</v>
          </cell>
          <cell r="E104">
            <v>31.398766897048716</v>
          </cell>
          <cell r="F104">
            <v>33.175042953413303</v>
          </cell>
          <cell r="G104">
            <v>35.040805070320033</v>
          </cell>
          <cell r="H104">
            <v>35.24117778573887</v>
          </cell>
          <cell r="I104">
            <v>36.453090971397572</v>
          </cell>
          <cell r="J104">
            <v>64.383210117920214</v>
          </cell>
          <cell r="L104">
            <v>79.974529464292402</v>
          </cell>
          <cell r="M104">
            <v>77.964799165861166</v>
          </cell>
          <cell r="O104">
            <v>14</v>
          </cell>
          <cell r="P104">
            <v>15</v>
          </cell>
        </row>
        <row r="105">
          <cell r="A105" t="str">
            <v>Denmark</v>
          </cell>
          <cell r="B105">
            <v>50.237988865862128</v>
          </cell>
          <cell r="C105">
            <v>50.821687883120504</v>
          </cell>
          <cell r="D105">
            <v>53.445030499269876</v>
          </cell>
          <cell r="E105">
            <v>54.978361064930496</v>
          </cell>
          <cell r="F105">
            <v>55.573382496008279</v>
          </cell>
          <cell r="G105">
            <v>58.625332656741932</v>
          </cell>
          <cell r="H105">
            <v>61.698721456643952</v>
          </cell>
          <cell r="I105">
            <v>65.431191625161901</v>
          </cell>
          <cell r="J105" t="e">
            <v>#VALUE!</v>
          </cell>
          <cell r="L105">
            <v>133.96983757032712</v>
          </cell>
          <cell r="M105">
            <v>139.9423088220808</v>
          </cell>
          <cell r="O105">
            <v>3</v>
          </cell>
          <cell r="P105">
            <v>3</v>
          </cell>
        </row>
        <row r="106">
          <cell r="A106" t="str">
            <v>Germany</v>
          </cell>
          <cell r="B106">
            <v>46.288078812626189</v>
          </cell>
          <cell r="C106">
            <v>47.484827354398412</v>
          </cell>
          <cell r="D106">
            <v>49.017809864113445</v>
          </cell>
          <cell r="E106">
            <v>50.090570140309367</v>
          </cell>
          <cell r="F106">
            <v>51.518561296185766</v>
          </cell>
          <cell r="G106">
            <v>52.779321158942551</v>
          </cell>
          <cell r="H106">
            <v>54.88938629289369</v>
          </cell>
          <cell r="I106">
            <v>58.00304501526437</v>
          </cell>
          <cell r="J106">
            <v>35.780199554236461</v>
          </cell>
          <cell r="L106">
            <v>124.19494691010935</v>
          </cell>
          <cell r="M106">
            <v>124.05520725723289</v>
          </cell>
          <cell r="O106">
            <v>6</v>
          </cell>
          <cell r="P106">
            <v>6</v>
          </cell>
        </row>
        <row r="107">
          <cell r="A107" t="str">
            <v>Estonia</v>
          </cell>
          <cell r="B107">
            <v>24.365597191053951</v>
          </cell>
          <cell r="C107">
            <v>25.196627410213029</v>
          </cell>
          <cell r="D107">
            <v>26.215726169708404</v>
          </cell>
          <cell r="E107">
            <v>28.6706091973582</v>
          </cell>
          <cell r="F107">
            <v>30.023889899293039</v>
          </cell>
          <cell r="G107">
            <v>31.497225737288144</v>
          </cell>
          <cell r="H107">
            <v>34.457696147443841</v>
          </cell>
          <cell r="I107">
            <v>35.969359263305201</v>
          </cell>
          <cell r="J107" t="e">
            <v>#VALUE!</v>
          </cell>
          <cell r="L107">
            <v>72.378096714314381</v>
          </cell>
          <cell r="M107">
            <v>76.930208011405369</v>
          </cell>
          <cell r="O107">
            <v>17</v>
          </cell>
          <cell r="P107">
            <v>17</v>
          </cell>
        </row>
        <row r="108">
          <cell r="A108" t="str">
            <v>Ireland</v>
          </cell>
          <cell r="B108">
            <v>70.073058615367273</v>
          </cell>
          <cell r="C108">
            <v>66.480391264430068</v>
          </cell>
          <cell r="D108">
            <v>70.264946388631998</v>
          </cell>
          <cell r="E108">
            <v>72.693931568956415</v>
          </cell>
          <cell r="F108">
            <v>73.202812939613068</v>
          </cell>
          <cell r="G108">
            <v>85.356566155974193</v>
          </cell>
          <cell r="H108">
            <v>96.228316725426453</v>
          </cell>
          <cell r="I108">
            <v>103.17708581336332</v>
          </cell>
          <cell r="J108" t="e">
            <v>#VALUE!</v>
          </cell>
          <cell r="L108">
            <v>176.46881508274967</v>
          </cell>
          <cell r="M108">
            <v>220.67211749668783</v>
          </cell>
          <cell r="O108">
            <v>1</v>
          </cell>
          <cell r="P108">
            <v>1</v>
          </cell>
        </row>
        <row r="109">
          <cell r="A109" t="str">
            <v>Greece</v>
          </cell>
          <cell r="B109">
            <v>23.462555985542181</v>
          </cell>
          <cell r="C109">
            <v>22.477442029954297</v>
          </cell>
          <cell r="D109">
            <v>23.199573796441957</v>
          </cell>
          <cell r="E109">
            <v>22.536619563455144</v>
          </cell>
          <cell r="F109">
            <v>23.15795726762703</v>
          </cell>
          <cell r="G109">
            <v>23.81183131368358</v>
          </cell>
          <cell r="H109">
            <v>23.757787658541751</v>
          </cell>
          <cell r="I109">
            <v>25.770700874838557</v>
          </cell>
          <cell r="J109">
            <v>47.637406409514647</v>
          </cell>
          <cell r="L109">
            <v>55.826506040502636</v>
          </cell>
          <cell r="M109">
            <v>55.117617313899892</v>
          </cell>
          <cell r="O109">
            <v>25</v>
          </cell>
          <cell r="P109">
            <v>27</v>
          </cell>
        </row>
        <row r="110">
          <cell r="A110" t="str">
            <v>Spain</v>
          </cell>
          <cell r="B110">
            <v>37.379442671720959</v>
          </cell>
          <cell r="C110">
            <v>37.626125306053183</v>
          </cell>
          <cell r="D110">
            <v>38.66095581564003</v>
          </cell>
          <cell r="E110">
            <v>38.53194191947285</v>
          </cell>
          <cell r="F110">
            <v>39.290296951529371</v>
          </cell>
          <cell r="G110">
            <v>38.909776084833481</v>
          </cell>
          <cell r="H110">
            <v>40.843744440502583</v>
          </cell>
          <cell r="I110">
            <v>44.013080673274196</v>
          </cell>
          <cell r="J110">
            <v>57.109521022554347</v>
          </cell>
          <cell r="L110">
            <v>94.716471524193977</v>
          </cell>
          <cell r="M110">
            <v>94.133882859347267</v>
          </cell>
          <cell r="O110">
            <v>12</v>
          </cell>
          <cell r="P110">
            <v>12</v>
          </cell>
        </row>
        <row r="111">
          <cell r="A111" t="str">
            <v>France</v>
          </cell>
          <cell r="B111">
            <v>47.277068252748165</v>
          </cell>
          <cell r="C111">
            <v>47.566161834264925</v>
          </cell>
          <cell r="D111">
            <v>48.844454443764455</v>
          </cell>
          <cell r="E111">
            <v>49.717142033321593</v>
          </cell>
          <cell r="F111">
            <v>51.962025821245405</v>
          </cell>
          <cell r="G111">
            <v>53.631233929944145</v>
          </cell>
          <cell r="H111">
            <v>52.645004491145954</v>
          </cell>
          <cell r="I111">
            <v>53.373393804183436</v>
          </cell>
          <cell r="J111">
            <v>33.969225955067785</v>
          </cell>
          <cell r="L111">
            <v>125.26399953426281</v>
          </cell>
          <cell r="M111">
            <v>114.15344536924582</v>
          </cell>
          <cell r="O111">
            <v>5</v>
          </cell>
          <cell r="P111">
            <v>8</v>
          </cell>
        </row>
        <row r="112">
          <cell r="A112" t="str">
            <v>Croatia</v>
          </cell>
          <cell r="B112">
            <v>24.855600973952516</v>
          </cell>
          <cell r="C112">
            <v>25.634989748816277</v>
          </cell>
          <cell r="D112">
            <v>26.470153799335453</v>
          </cell>
          <cell r="E112">
            <v>27.038441362123812</v>
          </cell>
          <cell r="F112">
            <v>26.149460980260809</v>
          </cell>
          <cell r="G112">
            <v>24.82157938840556</v>
          </cell>
          <cell r="H112">
            <v>28.442374289232514</v>
          </cell>
          <cell r="I112">
            <v>31.005444532592858</v>
          </cell>
          <cell r="J112" t="e">
            <v>#VALUE!</v>
          </cell>
          <cell r="L112">
            <v>63.038074753300791</v>
          </cell>
          <cell r="M112">
            <v>66.313533135738155</v>
          </cell>
          <cell r="O112">
            <v>24</v>
          </cell>
          <cell r="P112">
            <v>22</v>
          </cell>
        </row>
        <row r="113">
          <cell r="A113" t="str">
            <v>Italy</v>
          </cell>
          <cell r="B113">
            <v>38.267550010089586</v>
          </cell>
          <cell r="C113">
            <v>39.305384825108234</v>
          </cell>
          <cell r="D113">
            <v>40.007740156111971</v>
          </cell>
          <cell r="E113">
            <v>40.419605463282608</v>
          </cell>
          <cell r="F113">
            <v>41.384463576809644</v>
          </cell>
          <cell r="G113">
            <v>43.579785020121761</v>
          </cell>
          <cell r="H113">
            <v>45.351150826782529</v>
          </cell>
          <cell r="I113">
            <v>48.120157409886666</v>
          </cell>
          <cell r="J113">
            <v>38.225682481078906</v>
          </cell>
          <cell r="L113">
            <v>99.764844504804799</v>
          </cell>
          <cell r="M113">
            <v>102.91797782621902</v>
          </cell>
          <cell r="O113">
            <v>11</v>
          </cell>
          <cell r="P113">
            <v>11</v>
          </cell>
        </row>
        <row r="114">
          <cell r="A114" t="str">
            <v>Cyprus</v>
          </cell>
          <cell r="B114">
            <v>28.89291161083284</v>
          </cell>
          <cell r="C114">
            <v>29.864145155730036</v>
          </cell>
          <cell r="D114">
            <v>30.582763721586272</v>
          </cell>
          <cell r="E114">
            <v>30.976816688904854</v>
          </cell>
          <cell r="F114">
            <v>31.574136664576098</v>
          </cell>
          <cell r="G114">
            <v>31.785400877542877</v>
          </cell>
          <cell r="H114">
            <v>33.240100845321074</v>
          </cell>
          <cell r="I114">
            <v>36.17340034468787</v>
          </cell>
          <cell r="J114">
            <v>29.971772653631483</v>
          </cell>
          <cell r="L114">
            <v>76.115251049914065</v>
          </cell>
          <cell r="M114">
            <v>77.366605076994858</v>
          </cell>
          <cell r="O114">
            <v>16</v>
          </cell>
          <cell r="P114">
            <v>16</v>
          </cell>
        </row>
        <row r="115">
          <cell r="A115" t="str">
            <v>Latvia</v>
          </cell>
          <cell r="B115">
            <v>20.295336462705425</v>
          </cell>
          <cell r="C115">
            <v>20.829737417060656</v>
          </cell>
          <cell r="D115">
            <v>22.066130239453788</v>
          </cell>
          <cell r="E115">
            <v>22.695059791912147</v>
          </cell>
          <cell r="F115">
            <v>22.885901517639166</v>
          </cell>
          <cell r="G115">
            <v>24.16232771077599</v>
          </cell>
          <cell r="H115">
            <v>26.862997585063109</v>
          </cell>
          <cell r="I115">
            <v>27.875127956013326</v>
          </cell>
          <cell r="J115" t="e">
            <v>#VALUE!</v>
          </cell>
          <cell r="L115">
            <v>55.17066572632767</v>
          </cell>
          <cell r="M115">
            <v>59.618504080175114</v>
          </cell>
          <cell r="O115">
            <v>26</v>
          </cell>
          <cell r="P115">
            <v>25</v>
          </cell>
        </row>
        <row r="116">
          <cell r="A116" t="str">
            <v>Lithuania</v>
          </cell>
          <cell r="B116">
            <v>23.722088293323413</v>
          </cell>
          <cell r="C116">
            <v>23.335637325384486</v>
          </cell>
          <cell r="D116">
            <v>25.629408034516533</v>
          </cell>
          <cell r="E116">
            <v>26.773453293440195</v>
          </cell>
          <cell r="F116">
            <v>28.285747194194592</v>
          </cell>
          <cell r="G116">
            <v>29.961039191536205</v>
          </cell>
          <cell r="H116">
            <v>32.332498568281444</v>
          </cell>
          <cell r="I116">
            <v>33.492551808298664</v>
          </cell>
          <cell r="J116">
            <v>81.02065548309433</v>
          </cell>
          <cell r="L116">
            <v>68.187984732327081</v>
          </cell>
          <cell r="M116">
            <v>71.632885050408476</v>
          </cell>
          <cell r="O116">
            <v>19</v>
          </cell>
          <cell r="P116">
            <v>19</v>
          </cell>
        </row>
        <row r="117">
          <cell r="A117" t="str">
            <v>Luxembourg</v>
          </cell>
          <cell r="B117">
            <v>71.742956860108393</v>
          </cell>
          <cell r="C117">
            <v>72.318841494393965</v>
          </cell>
          <cell r="D117">
            <v>72.262929612644768</v>
          </cell>
          <cell r="E117">
            <v>71.575640240312751</v>
          </cell>
          <cell r="F117">
            <v>70.748944903740536</v>
          </cell>
          <cell r="G117">
            <v>74.046770064749282</v>
          </cell>
          <cell r="H117">
            <v>77.711369545704201</v>
          </cell>
          <cell r="I117">
            <v>81.069890841691745</v>
          </cell>
          <cell r="J117" t="e">
            <v>#VALUE!</v>
          </cell>
          <cell r="L117">
            <v>170.55331583797232</v>
          </cell>
          <cell r="M117">
            <v>173.3898988930776</v>
          </cell>
          <cell r="O117">
            <v>2</v>
          </cell>
          <cell r="P117">
            <v>2</v>
          </cell>
        </row>
        <row r="118">
          <cell r="A118" t="str">
            <v>Hungary</v>
          </cell>
          <cell r="B118">
            <v>25.279073144090258</v>
          </cell>
          <cell r="C118">
            <v>24.429295597141682</v>
          </cell>
          <cell r="D118">
            <v>25.163721931301783</v>
          </cell>
          <cell r="E118">
            <v>26.660499707054768</v>
          </cell>
          <cell r="F118">
            <v>28.055989735885408</v>
          </cell>
          <cell r="G118">
            <v>28.726870172899968</v>
          </cell>
          <cell r="H118">
            <v>30.205252135134817</v>
          </cell>
          <cell r="I118">
            <v>32.814425862897998</v>
          </cell>
          <cell r="J118">
            <v>39.914684769396601</v>
          </cell>
          <cell r="L118">
            <v>67.634112213006105</v>
          </cell>
          <cell r="M118">
            <v>70.182529216830304</v>
          </cell>
          <cell r="O118">
            <v>20</v>
          </cell>
          <cell r="P118">
            <v>20</v>
          </cell>
        </row>
        <row r="119">
          <cell r="A119" t="str">
            <v>Malta</v>
          </cell>
          <cell r="B119">
            <v>31.798068540352041</v>
          </cell>
          <cell r="C119">
            <v>30.906575303218411</v>
          </cell>
          <cell r="D119">
            <v>33.691522950262957</v>
          </cell>
          <cell r="E119">
            <v>33.472985677623718</v>
          </cell>
          <cell r="F119">
            <v>32.601842101187799</v>
          </cell>
          <cell r="G119">
            <v>33.570343484599782</v>
          </cell>
          <cell r="H119">
            <v>37.104918220765384</v>
          </cell>
          <cell r="I119">
            <v>37.814116312525591</v>
          </cell>
          <cell r="J119" t="e">
            <v>#VALUE!</v>
          </cell>
          <cell r="L119">
            <v>78.592723613742635</v>
          </cell>
          <cell r="M119">
            <v>80.875720148225966</v>
          </cell>
          <cell r="O119">
            <v>15</v>
          </cell>
          <cell r="P119">
            <v>14</v>
          </cell>
        </row>
        <row r="120">
          <cell r="A120" t="str">
            <v>Netherlands</v>
          </cell>
          <cell r="B120">
            <v>49.167467222116287</v>
          </cell>
          <cell r="C120">
            <v>48.64955434668429</v>
          </cell>
          <cell r="D120">
            <v>49.848139008313737</v>
          </cell>
          <cell r="E120">
            <v>50.596242227688798</v>
          </cell>
          <cell r="F120">
            <v>50.434390312419154</v>
          </cell>
          <cell r="G120">
            <v>52.22394314316179</v>
          </cell>
          <cell r="H120">
            <v>54.879087496658215</v>
          </cell>
          <cell r="I120">
            <v>58.933748929245269</v>
          </cell>
          <cell r="J120" t="e">
            <v>#VALUE!</v>
          </cell>
          <cell r="L120">
            <v>121.58135378206632</v>
          </cell>
          <cell r="M120">
            <v>126.04576942364388</v>
          </cell>
          <cell r="O120">
            <v>7</v>
          </cell>
          <cell r="P120">
            <v>5</v>
          </cell>
        </row>
        <row r="121">
          <cell r="A121" t="str">
            <v>Austria</v>
          </cell>
          <cell r="B121">
            <v>44.8610186777004</v>
          </cell>
          <cell r="C121">
            <v>45.358321209527887</v>
          </cell>
          <cell r="D121">
            <v>45.972245445558535</v>
          </cell>
          <cell r="E121">
            <v>46.985240388607494</v>
          </cell>
          <cell r="F121">
            <v>47.455363877731628</v>
          </cell>
          <cell r="G121">
            <v>49.77486896922457</v>
          </cell>
          <cell r="H121">
            <v>51.178318892540581</v>
          </cell>
          <cell r="I121">
            <v>55.683533104626456</v>
          </cell>
          <cell r="J121" t="e">
            <v>#VALUE!</v>
          </cell>
          <cell r="L121">
            <v>114.39986383764077</v>
          </cell>
          <cell r="M121">
            <v>119.09430338168497</v>
          </cell>
          <cell r="O121">
            <v>8</v>
          </cell>
          <cell r="P121">
            <v>7</v>
          </cell>
        </row>
        <row r="122">
          <cell r="A122" t="str">
            <v>Poland</v>
          </cell>
          <cell r="B122">
            <v>22.526651036791879</v>
          </cell>
          <cell r="C122">
            <v>22.64830119406713</v>
          </cell>
          <cell r="D122">
            <v>23.769009638889568</v>
          </cell>
          <cell r="E122">
            <v>25.359253205925508</v>
          </cell>
          <cell r="F122">
            <v>26.205569760319634</v>
          </cell>
          <cell r="G122">
            <v>26.494490254329119</v>
          </cell>
          <cell r="H122">
            <v>27.314612879765097</v>
          </cell>
          <cell r="I122">
            <v>29.814512350095708</v>
          </cell>
          <cell r="J122" t="e">
            <v>#VALUE!</v>
          </cell>
          <cell r="L122">
            <v>63.173335264954723</v>
          </cell>
          <cell r="M122">
            <v>63.766402399927436</v>
          </cell>
          <cell r="O122">
            <v>23</v>
          </cell>
          <cell r="P122">
            <v>24</v>
          </cell>
        </row>
        <row r="123">
          <cell r="A123" t="str">
            <v>Portugal</v>
          </cell>
          <cell r="B123">
            <v>25.698324386287691</v>
          </cell>
          <cell r="C123">
            <v>25.868317076572485</v>
          </cell>
          <cell r="D123">
            <v>25.982153909796349</v>
          </cell>
          <cell r="E123">
            <v>26.293057265435738</v>
          </cell>
          <cell r="F123">
            <v>27.018566262440821</v>
          </cell>
          <cell r="G123">
            <v>27.551743734401825</v>
          </cell>
          <cell r="H123">
            <v>28.450656512082592</v>
          </cell>
          <cell r="I123">
            <v>30.560757616107903</v>
          </cell>
          <cell r="J123" t="e">
            <v>#VALUE!</v>
          </cell>
          <cell r="L123">
            <v>65.13321253789637</v>
          </cell>
          <cell r="M123">
            <v>65.362449833566643</v>
          </cell>
          <cell r="O123">
            <v>22</v>
          </cell>
          <cell r="P123">
            <v>23</v>
          </cell>
        </row>
        <row r="124">
          <cell r="A124" t="str">
            <v>Romania</v>
          </cell>
          <cell r="B124">
            <v>20.238080216482086</v>
          </cell>
          <cell r="C124">
            <v>21.455230253498534</v>
          </cell>
          <cell r="D124">
            <v>23.51992386759806</v>
          </cell>
          <cell r="E124">
            <v>25.307440494927842</v>
          </cell>
          <cell r="F124">
            <v>27.171832879175778</v>
          </cell>
          <cell r="G124">
            <v>28.439298455148958</v>
          </cell>
          <cell r="H124">
            <v>29.567965595733266</v>
          </cell>
          <cell r="I124">
            <v>32.522481279978805</v>
          </cell>
          <cell r="J124">
            <v>42.497309473220348</v>
          </cell>
          <cell r="L124">
            <v>65.50268984567785</v>
          </cell>
          <cell r="M124">
            <v>69.558126726717305</v>
          </cell>
          <cell r="O124">
            <v>21</v>
          </cell>
          <cell r="P124">
            <v>21</v>
          </cell>
        </row>
        <row r="125">
          <cell r="A125" t="str">
            <v>Slovenia</v>
          </cell>
          <cell r="B125">
            <v>29.186842378845238</v>
          </cell>
          <cell r="C125">
            <v>30.31229990903207</v>
          </cell>
          <cell r="D125">
            <v>32.004740480942829</v>
          </cell>
          <cell r="E125">
            <v>33.187929370564476</v>
          </cell>
          <cell r="F125">
            <v>34.364744490486899</v>
          </cell>
          <cell r="G125">
            <v>35.238708726399537</v>
          </cell>
          <cell r="H125">
            <v>36.8311290911969</v>
          </cell>
          <cell r="I125">
            <v>38.799162223761336</v>
          </cell>
          <cell r="J125" t="e">
            <v>#VALUE!</v>
          </cell>
          <cell r="L125">
            <v>82.842523358498255</v>
          </cell>
          <cell r="M125">
            <v>82.982507380587307</v>
          </cell>
          <cell r="O125">
            <v>13</v>
          </cell>
          <cell r="P125">
            <v>13</v>
          </cell>
        </row>
        <row r="126">
          <cell r="A126" t="str">
            <v>Slovakia</v>
          </cell>
          <cell r="B126">
            <v>29.565505373942997</v>
          </cell>
          <cell r="C126">
            <v>27.900400925853475</v>
          </cell>
          <cell r="D126">
            <v>27.794946494113688</v>
          </cell>
          <cell r="E126">
            <v>28.22342093003008</v>
          </cell>
          <cell r="F126">
            <v>29.136714244416794</v>
          </cell>
          <cell r="G126">
            <v>32.664321050801973</v>
          </cell>
          <cell r="H126">
            <v>35.331505509980744</v>
          </cell>
          <cell r="I126">
            <v>35.818129898150204</v>
          </cell>
          <cell r="J126" t="e">
            <v>#VALUE!</v>
          </cell>
          <cell r="L126">
            <v>70.239396979982828</v>
          </cell>
          <cell r="M126">
            <v>76.606763091699065</v>
          </cell>
          <cell r="O126">
            <v>18</v>
          </cell>
          <cell r="P126">
            <v>18</v>
          </cell>
        </row>
        <row r="127">
          <cell r="A127" t="str">
            <v>Finland</v>
          </cell>
          <cell r="B127">
            <v>41.205957183516901</v>
          </cell>
          <cell r="C127">
            <v>41.875019692792435</v>
          </cell>
          <cell r="D127">
            <v>43.903242765194321</v>
          </cell>
          <cell r="E127">
            <v>44.150972025792839</v>
          </cell>
          <cell r="F127">
            <v>44.638395320079901</v>
          </cell>
          <cell r="G127">
            <v>46.069619695560661</v>
          </cell>
          <cell r="H127">
            <v>48.078121631655847</v>
          </cell>
          <cell r="I127">
            <v>49.904657355070768</v>
          </cell>
          <cell r="J127" t="e">
            <v>#VALUE!</v>
          </cell>
          <cell r="L127">
            <v>107.60904414736136</v>
          </cell>
          <cell r="M127">
            <v>106.73461384062269</v>
          </cell>
          <cell r="O127">
            <v>10</v>
          </cell>
          <cell r="P127">
            <v>10</v>
          </cell>
        </row>
        <row r="128">
          <cell r="A128" t="str">
            <v>Sweden</v>
          </cell>
          <cell r="B128">
            <v>43.529788799922983</v>
          </cell>
          <cell r="C128">
            <v>42.733540430095601</v>
          </cell>
          <cell r="D128">
            <v>43.1190628914269</v>
          </cell>
          <cell r="E128">
            <v>43.733715800765339</v>
          </cell>
          <cell r="F128">
            <v>45.633136399156093</v>
          </cell>
          <cell r="G128">
            <v>47.020246179493618</v>
          </cell>
          <cell r="H128">
            <v>50.236767754688778</v>
          </cell>
          <cell r="I128">
            <v>51.005916122222104</v>
          </cell>
          <cell r="L128">
            <v>110.0070500775914</v>
          </cell>
          <cell r="M128">
            <v>109.08995371229409</v>
          </cell>
          <cell r="O128">
            <v>9</v>
          </cell>
          <cell r="P128">
            <v>9</v>
          </cell>
        </row>
      </sheetData>
      <sheetData sheetId="9">
        <row r="4">
          <cell r="A4" t="str">
            <v>European Union - 27 countries (from 2020)</v>
          </cell>
          <cell r="B4">
            <v>9.9</v>
          </cell>
          <cell r="C4">
            <v>9</v>
          </cell>
          <cell r="D4">
            <v>8</v>
          </cell>
          <cell r="E4">
            <v>7.1</v>
          </cell>
          <cell r="F4">
            <v>6.6</v>
          </cell>
          <cell r="G4">
            <v>6.9</v>
          </cell>
          <cell r="H4">
            <v>6.9</v>
          </cell>
          <cell r="I4">
            <v>6</v>
          </cell>
          <cell r="J4">
            <v>5.8</v>
          </cell>
          <cell r="L4">
            <v>100</v>
          </cell>
          <cell r="M4">
            <v>100</v>
          </cell>
        </row>
        <row r="5">
          <cell r="A5" t="str">
            <v>NUTS 1-Regionen (92 Regionen)</v>
          </cell>
        </row>
        <row r="6">
          <cell r="A6" t="str">
            <v>Baden-Württemberg</v>
          </cell>
          <cell r="B6">
            <v>3.1</v>
          </cell>
          <cell r="C6">
            <v>3</v>
          </cell>
          <cell r="D6">
            <v>2.8</v>
          </cell>
          <cell r="E6">
            <v>2.4</v>
          </cell>
          <cell r="F6">
            <v>2.2999999999999998</v>
          </cell>
          <cell r="G6">
            <v>3.1</v>
          </cell>
          <cell r="H6">
            <v>3.2</v>
          </cell>
          <cell r="I6">
            <v>2.6</v>
          </cell>
          <cell r="J6">
            <v>2.6</v>
          </cell>
          <cell r="L6">
            <v>34.848484848484844</v>
          </cell>
          <cell r="M6">
            <v>44.827586206896555</v>
          </cell>
          <cell r="O6">
            <v>4</v>
          </cell>
          <cell r="P6">
            <v>9</v>
          </cell>
        </row>
        <row r="7">
          <cell r="A7" t="str">
            <v>Bayern</v>
          </cell>
          <cell r="B7">
            <v>2.9</v>
          </cell>
          <cell r="C7">
            <v>2.5</v>
          </cell>
          <cell r="D7">
            <v>2.2999999999999998</v>
          </cell>
          <cell r="E7">
            <v>2.1</v>
          </cell>
          <cell r="F7">
            <v>2</v>
          </cell>
          <cell r="G7">
            <v>2.6</v>
          </cell>
          <cell r="H7">
            <v>2.7</v>
          </cell>
          <cell r="I7">
            <v>2.2000000000000002</v>
          </cell>
          <cell r="J7">
            <v>2.1</v>
          </cell>
          <cell r="L7">
            <v>30.303030303030305</v>
          </cell>
          <cell r="M7">
            <v>36.206896551724135</v>
          </cell>
          <cell r="O7">
            <v>2</v>
          </cell>
          <cell r="P7">
            <v>1</v>
          </cell>
        </row>
        <row r="8">
          <cell r="A8" t="str">
            <v>Berlin</v>
          </cell>
          <cell r="B8">
            <v>9.5</v>
          </cell>
          <cell r="C8">
            <v>7.8</v>
          </cell>
          <cell r="D8">
            <v>6.9</v>
          </cell>
          <cell r="E8">
            <v>6.1</v>
          </cell>
          <cell r="F8">
            <v>5.2</v>
          </cell>
          <cell r="G8">
            <v>6.1</v>
          </cell>
          <cell r="H8">
            <v>5.9</v>
          </cell>
          <cell r="I8">
            <v>4.5999999999999996</v>
          </cell>
          <cell r="J8">
            <v>5</v>
          </cell>
          <cell r="L8">
            <v>78.787878787878796</v>
          </cell>
          <cell r="M8">
            <v>86.206896551724142</v>
          </cell>
          <cell r="O8">
            <v>44</v>
          </cell>
          <cell r="P8">
            <v>43</v>
          </cell>
        </row>
        <row r="9">
          <cell r="A9" t="str">
            <v>Brandenburg</v>
          </cell>
          <cell r="B9">
            <v>5.8</v>
          </cell>
          <cell r="C9">
            <v>4.5999999999999996</v>
          </cell>
          <cell r="D9">
            <v>4.5</v>
          </cell>
          <cell r="E9">
            <v>4</v>
          </cell>
          <cell r="F9">
            <v>3.3</v>
          </cell>
          <cell r="G9">
            <v>4</v>
          </cell>
          <cell r="H9">
            <v>3</v>
          </cell>
          <cell r="I9">
            <v>3.2</v>
          </cell>
          <cell r="J9">
            <v>3.1</v>
          </cell>
          <cell r="L9">
            <v>50</v>
          </cell>
          <cell r="M9">
            <v>53.448275862068975</v>
          </cell>
          <cell r="O9">
            <v>22</v>
          </cell>
          <cell r="P9">
            <v>20</v>
          </cell>
        </row>
        <row r="10">
          <cell r="A10" t="str">
            <v>Bremen</v>
          </cell>
          <cell r="B10">
            <v>5.6</v>
          </cell>
          <cell r="C10">
            <v>5.4</v>
          </cell>
          <cell r="D10">
            <v>4.2</v>
          </cell>
          <cell r="E10">
            <v>4.2</v>
          </cell>
          <cell r="F10">
            <v>4.9000000000000004</v>
          </cell>
          <cell r="G10" t="str">
            <v>:</v>
          </cell>
          <cell r="H10">
            <v>6.6</v>
          </cell>
          <cell r="I10">
            <v>5.4</v>
          </cell>
          <cell r="J10">
            <v>4.3</v>
          </cell>
          <cell r="L10">
            <v>74.242424242424249</v>
          </cell>
          <cell r="M10">
            <v>74.137931034482762</v>
          </cell>
          <cell r="O10">
            <v>43</v>
          </cell>
          <cell r="P10">
            <v>37</v>
          </cell>
        </row>
        <row r="11">
          <cell r="A11" t="str">
            <v>Hamburg</v>
          </cell>
          <cell r="B11">
            <v>4.3</v>
          </cell>
          <cell r="C11">
            <v>4.0999999999999996</v>
          </cell>
          <cell r="D11">
            <v>4.0999999999999996</v>
          </cell>
          <cell r="E11">
            <v>4</v>
          </cell>
          <cell r="F11">
            <v>3.5</v>
          </cell>
          <cell r="G11">
            <v>4.9000000000000004</v>
          </cell>
          <cell r="H11">
            <v>4.5</v>
          </cell>
          <cell r="I11">
            <v>4</v>
          </cell>
          <cell r="J11">
            <v>4.0999999999999996</v>
          </cell>
          <cell r="L11">
            <v>53.030303030303031</v>
          </cell>
          <cell r="M11">
            <v>70.689655172413794</v>
          </cell>
          <cell r="O11">
            <v>26</v>
          </cell>
          <cell r="P11">
            <v>35</v>
          </cell>
        </row>
        <row r="12">
          <cell r="A12" t="str">
            <v>Hessen</v>
          </cell>
          <cell r="B12">
            <v>4</v>
          </cell>
          <cell r="C12">
            <v>3.9</v>
          </cell>
          <cell r="D12">
            <v>3.1</v>
          </cell>
          <cell r="E12">
            <v>3.1</v>
          </cell>
          <cell r="F12">
            <v>3</v>
          </cell>
          <cell r="G12">
            <v>4</v>
          </cell>
          <cell r="H12">
            <v>3.8</v>
          </cell>
          <cell r="I12">
            <v>3.4</v>
          </cell>
          <cell r="J12">
            <v>2.8</v>
          </cell>
          <cell r="L12">
            <v>45.45454545454546</v>
          </cell>
          <cell r="M12">
            <v>48.275862068965516</v>
          </cell>
          <cell r="O12">
            <v>16</v>
          </cell>
          <cell r="P12">
            <v>12</v>
          </cell>
        </row>
        <row r="13">
          <cell r="A13" t="str">
            <v>Mecklenburg-Vorpommern</v>
          </cell>
          <cell r="B13">
            <v>7.8</v>
          </cell>
          <cell r="C13">
            <v>6.3</v>
          </cell>
          <cell r="D13">
            <v>5.0999999999999996</v>
          </cell>
          <cell r="E13">
            <v>4.8</v>
          </cell>
          <cell r="F13">
            <v>3.9</v>
          </cell>
          <cell r="G13">
            <v>4.5</v>
          </cell>
          <cell r="H13">
            <v>3.8</v>
          </cell>
          <cell r="I13">
            <v>3.9</v>
          </cell>
          <cell r="J13">
            <v>4.4000000000000004</v>
          </cell>
          <cell r="L13">
            <v>59.090909090909093</v>
          </cell>
          <cell r="M13">
            <v>75.862068965517253</v>
          </cell>
          <cell r="O13">
            <v>34</v>
          </cell>
          <cell r="P13">
            <v>38</v>
          </cell>
        </row>
        <row r="14">
          <cell r="A14" t="str">
            <v>Niedersachsen</v>
          </cell>
          <cell r="B14">
            <v>4.2</v>
          </cell>
          <cell r="C14">
            <v>4</v>
          </cell>
          <cell r="D14">
            <v>3.7</v>
          </cell>
          <cell r="E14">
            <v>3.2</v>
          </cell>
          <cell r="F14">
            <v>3.1</v>
          </cell>
          <cell r="G14">
            <v>3.6</v>
          </cell>
          <cell r="H14">
            <v>3.3</v>
          </cell>
          <cell r="I14">
            <v>2.8</v>
          </cell>
          <cell r="J14">
            <v>2.7</v>
          </cell>
          <cell r="L14">
            <v>46.969696969696969</v>
          </cell>
          <cell r="M14">
            <v>46.551724137931039</v>
          </cell>
          <cell r="O14">
            <v>18</v>
          </cell>
          <cell r="P14">
            <v>10</v>
          </cell>
        </row>
        <row r="15">
          <cell r="A15" t="str">
            <v>Nordrhein-Westfalen</v>
          </cell>
          <cell r="B15">
            <v>5.2</v>
          </cell>
          <cell r="C15">
            <v>4.4000000000000004</v>
          </cell>
          <cell r="D15">
            <v>4.0999999999999996</v>
          </cell>
          <cell r="E15">
            <v>3.8</v>
          </cell>
          <cell r="F15">
            <v>3.6</v>
          </cell>
          <cell r="G15">
            <v>4.4000000000000004</v>
          </cell>
          <cell r="H15">
            <v>4.0999999999999996</v>
          </cell>
          <cell r="I15">
            <v>3.5</v>
          </cell>
          <cell r="J15">
            <v>3.3</v>
          </cell>
          <cell r="L15">
            <v>54.545454545454554</v>
          </cell>
          <cell r="M15">
            <v>56.896551724137936</v>
          </cell>
          <cell r="O15">
            <v>27</v>
          </cell>
          <cell r="P15">
            <v>26</v>
          </cell>
        </row>
        <row r="16">
          <cell r="A16" t="str">
            <v>Rheinland-Pfalz</v>
          </cell>
          <cell r="B16">
            <v>3.6</v>
          </cell>
          <cell r="C16">
            <v>3.6</v>
          </cell>
          <cell r="D16">
            <v>3.2</v>
          </cell>
          <cell r="E16">
            <v>3</v>
          </cell>
          <cell r="F16">
            <v>2.6</v>
          </cell>
          <cell r="G16">
            <v>3.4</v>
          </cell>
          <cell r="H16">
            <v>3.6</v>
          </cell>
          <cell r="I16">
            <v>3</v>
          </cell>
          <cell r="J16">
            <v>3</v>
          </cell>
          <cell r="L16">
            <v>39.393939393939398</v>
          </cell>
          <cell r="M16">
            <v>51.724137931034484</v>
          </cell>
          <cell r="O16">
            <v>10</v>
          </cell>
          <cell r="P16">
            <v>19</v>
          </cell>
        </row>
        <row r="17">
          <cell r="A17" t="str">
            <v>Saarland</v>
          </cell>
          <cell r="B17">
            <v>5.7</v>
          </cell>
          <cell r="C17">
            <v>4.8</v>
          </cell>
          <cell r="D17">
            <v>4.3</v>
          </cell>
          <cell r="E17">
            <v>3.5</v>
          </cell>
          <cell r="F17">
            <v>3.7</v>
          </cell>
          <cell r="G17" t="str">
            <v>:</v>
          </cell>
          <cell r="H17">
            <v>3.3</v>
          </cell>
          <cell r="I17">
            <v>3.7</v>
          </cell>
          <cell r="J17">
            <v>3.3</v>
          </cell>
          <cell r="L17">
            <v>56.060606060606069</v>
          </cell>
          <cell r="M17">
            <v>56.896551724137936</v>
          </cell>
          <cell r="O17">
            <v>29</v>
          </cell>
          <cell r="P17">
            <v>26</v>
          </cell>
        </row>
        <row r="18">
          <cell r="A18" t="str">
            <v>Sachsen</v>
          </cell>
          <cell r="B18">
            <v>6.3</v>
          </cell>
          <cell r="C18">
            <v>5.0999999999999996</v>
          </cell>
          <cell r="D18">
            <v>4.4000000000000004</v>
          </cell>
          <cell r="E18">
            <v>4</v>
          </cell>
          <cell r="F18">
            <v>3.9</v>
          </cell>
          <cell r="G18">
            <v>3.8</v>
          </cell>
          <cell r="H18">
            <v>3.3</v>
          </cell>
          <cell r="I18">
            <v>3.2</v>
          </cell>
          <cell r="J18">
            <v>3.4</v>
          </cell>
          <cell r="L18">
            <v>59.090909090909093</v>
          </cell>
          <cell r="M18">
            <v>58.620689655172406</v>
          </cell>
          <cell r="O18">
            <v>34</v>
          </cell>
          <cell r="P18">
            <v>29</v>
          </cell>
        </row>
        <row r="19">
          <cell r="A19" t="str">
            <v>Sachsen-Anhalt</v>
          </cell>
          <cell r="B19">
            <v>8</v>
          </cell>
          <cell r="C19">
            <v>7.4</v>
          </cell>
          <cell r="D19">
            <v>7</v>
          </cell>
          <cell r="E19">
            <v>5.3</v>
          </cell>
          <cell r="F19">
            <v>4.5999999999999996</v>
          </cell>
          <cell r="G19">
            <v>4.8</v>
          </cell>
          <cell r="H19">
            <v>4.0999999999999996</v>
          </cell>
          <cell r="I19">
            <v>3.8</v>
          </cell>
          <cell r="J19">
            <v>3.6</v>
          </cell>
          <cell r="L19">
            <v>69.696969696969688</v>
          </cell>
          <cell r="M19">
            <v>62.068965517241381</v>
          </cell>
          <cell r="O19">
            <v>40</v>
          </cell>
          <cell r="P19">
            <v>31</v>
          </cell>
        </row>
        <row r="20">
          <cell r="A20" t="str">
            <v>Schleswig-Holstein</v>
          </cell>
          <cell r="B20">
            <v>4.0999999999999996</v>
          </cell>
          <cell r="C20">
            <v>3.9</v>
          </cell>
          <cell r="D20">
            <v>3.5</v>
          </cell>
          <cell r="E20">
            <v>2.9</v>
          </cell>
          <cell r="F20">
            <v>2.7</v>
          </cell>
          <cell r="G20">
            <v>3.4</v>
          </cell>
          <cell r="H20">
            <v>3.2</v>
          </cell>
          <cell r="I20">
            <v>2.9</v>
          </cell>
          <cell r="J20">
            <v>3</v>
          </cell>
          <cell r="L20">
            <v>40.909090909090914</v>
          </cell>
          <cell r="M20">
            <v>51.724137931034484</v>
          </cell>
          <cell r="O20">
            <v>12</v>
          </cell>
          <cell r="P20">
            <v>19</v>
          </cell>
        </row>
        <row r="21">
          <cell r="A21" t="str">
            <v>Thüringen</v>
          </cell>
          <cell r="B21">
            <v>5.9</v>
          </cell>
          <cell r="C21">
            <v>5.0999999999999996</v>
          </cell>
          <cell r="D21">
            <v>4.4000000000000004</v>
          </cell>
          <cell r="E21">
            <v>4.0999999999999996</v>
          </cell>
          <cell r="F21">
            <v>3.7</v>
          </cell>
          <cell r="G21">
            <v>4.0999999999999996</v>
          </cell>
          <cell r="H21">
            <v>3.5</v>
          </cell>
          <cell r="I21">
            <v>3</v>
          </cell>
          <cell r="J21">
            <v>3</v>
          </cell>
          <cell r="L21">
            <v>56.060606060606069</v>
          </cell>
          <cell r="M21">
            <v>51.724137931034484</v>
          </cell>
          <cell r="O21">
            <v>29</v>
          </cell>
          <cell r="P21">
            <v>19</v>
          </cell>
        </row>
        <row r="22">
          <cell r="L22" t="str">
            <v/>
          </cell>
          <cell r="M22" t="str">
            <v/>
          </cell>
        </row>
        <row r="23">
          <cell r="A23" t="str">
            <v>Région de Bruxelles-Capitale/Brussels Hoofdstedelijk Gewest</v>
          </cell>
          <cell r="B23">
            <v>17.3</v>
          </cell>
          <cell r="C23">
            <v>16.8</v>
          </cell>
          <cell r="D23">
            <v>14.9</v>
          </cell>
          <cell r="E23">
            <v>13.1</v>
          </cell>
          <cell r="F23">
            <v>12.5</v>
          </cell>
          <cell r="G23">
            <v>12.2</v>
          </cell>
          <cell r="H23">
            <v>12.3</v>
          </cell>
          <cell r="I23">
            <v>11.3</v>
          </cell>
          <cell r="J23">
            <v>10.4</v>
          </cell>
          <cell r="L23">
            <v>189.39393939393941</v>
          </cell>
          <cell r="M23">
            <v>179.31034482758622</v>
          </cell>
          <cell r="O23">
            <v>81</v>
          </cell>
          <cell r="P23">
            <v>83</v>
          </cell>
        </row>
        <row r="24">
          <cell r="A24" t="str">
            <v>Vlaams Gewest</v>
          </cell>
          <cell r="B24">
            <v>5</v>
          </cell>
          <cell r="C24">
            <v>4.7</v>
          </cell>
          <cell r="D24">
            <v>4.2</v>
          </cell>
          <cell r="E24">
            <v>3.2</v>
          </cell>
          <cell r="F24">
            <v>3</v>
          </cell>
          <cell r="G24">
            <v>3.3</v>
          </cell>
          <cell r="H24">
            <v>3.6</v>
          </cell>
          <cell r="I24">
            <v>2.9</v>
          </cell>
          <cell r="J24">
            <v>3</v>
          </cell>
          <cell r="L24">
            <v>45.45454545454546</v>
          </cell>
          <cell r="M24">
            <v>51.724137931034484</v>
          </cell>
          <cell r="O24">
            <v>16</v>
          </cell>
          <cell r="P24">
            <v>19</v>
          </cell>
        </row>
        <row r="25">
          <cell r="A25" t="str">
            <v>Région wallonne</v>
          </cell>
          <cell r="B25">
            <v>11.7</v>
          </cell>
          <cell r="C25">
            <v>10.4</v>
          </cell>
          <cell r="D25">
            <v>9.6</v>
          </cell>
          <cell r="E25">
            <v>8.4</v>
          </cell>
          <cell r="F25">
            <v>7.1</v>
          </cell>
          <cell r="G25">
            <v>7.2</v>
          </cell>
          <cell r="H25">
            <v>8.6</v>
          </cell>
          <cell r="I25">
            <v>8</v>
          </cell>
          <cell r="J25">
            <v>7.9</v>
          </cell>
          <cell r="L25">
            <v>107.57575757575756</v>
          </cell>
          <cell r="M25">
            <v>136.20689655172416</v>
          </cell>
          <cell r="O25">
            <v>64</v>
          </cell>
          <cell r="P25">
            <v>75</v>
          </cell>
        </row>
        <row r="26">
          <cell r="A26" t="str">
            <v>Severna i Yugoiztochna Bulgaria</v>
          </cell>
          <cell r="B26">
            <v>10.6</v>
          </cell>
          <cell r="C26">
            <v>9.1999999999999993</v>
          </cell>
          <cell r="D26">
            <v>8.4</v>
          </cell>
          <cell r="E26">
            <v>7.3</v>
          </cell>
          <cell r="F26">
            <v>6</v>
          </cell>
          <cell r="G26">
            <v>6.8</v>
          </cell>
          <cell r="H26">
            <v>6.9</v>
          </cell>
          <cell r="I26">
            <v>5.4</v>
          </cell>
          <cell r="J26">
            <v>5.4</v>
          </cell>
          <cell r="L26">
            <v>90.909090909090921</v>
          </cell>
          <cell r="M26">
            <v>93.103448275862078</v>
          </cell>
          <cell r="O26">
            <v>49</v>
          </cell>
          <cell r="P26">
            <v>47</v>
          </cell>
        </row>
        <row r="27">
          <cell r="A27" t="str">
            <v>Yugozapadna i Yuzhna tsentralna Bulgaria</v>
          </cell>
          <cell r="B27">
            <v>7.6</v>
          </cell>
          <cell r="C27">
            <v>6</v>
          </cell>
          <cell r="D27">
            <v>4</v>
          </cell>
          <cell r="E27">
            <v>3.2</v>
          </cell>
          <cell r="F27">
            <v>2.5</v>
          </cell>
          <cell r="G27">
            <v>3.4</v>
          </cell>
          <cell r="H27">
            <v>3.6</v>
          </cell>
          <cell r="I27">
            <v>3</v>
          </cell>
          <cell r="J27">
            <v>3.3</v>
          </cell>
          <cell r="L27">
            <v>37.878787878787875</v>
          </cell>
          <cell r="M27">
            <v>56.896551724137936</v>
          </cell>
          <cell r="O27">
            <v>6</v>
          </cell>
          <cell r="P27">
            <v>26</v>
          </cell>
        </row>
        <row r="28">
          <cell r="A28" t="str">
            <v>Česko</v>
          </cell>
          <cell r="B28">
            <v>5</v>
          </cell>
          <cell r="C28">
            <v>3.9</v>
          </cell>
          <cell r="D28">
            <v>2.8</v>
          </cell>
          <cell r="E28">
            <v>2.2000000000000002</v>
          </cell>
          <cell r="F28">
            <v>2</v>
          </cell>
          <cell r="G28">
            <v>2.5</v>
          </cell>
          <cell r="H28">
            <v>2.8</v>
          </cell>
          <cell r="I28">
            <v>2.2000000000000002</v>
          </cell>
          <cell r="J28">
            <v>2.5</v>
          </cell>
          <cell r="L28">
            <v>30.303030303030305</v>
          </cell>
          <cell r="M28">
            <v>43.103448275862071</v>
          </cell>
          <cell r="O28">
            <v>2</v>
          </cell>
          <cell r="P28">
            <v>5</v>
          </cell>
        </row>
        <row r="29">
          <cell r="A29" t="str">
            <v>Denmark</v>
          </cell>
          <cell r="B29">
            <v>6</v>
          </cell>
          <cell r="C29">
            <v>5.6</v>
          </cell>
          <cell r="D29">
            <v>5.3</v>
          </cell>
          <cell r="E29">
            <v>4.8</v>
          </cell>
          <cell r="F29">
            <v>4.7</v>
          </cell>
          <cell r="G29">
            <v>5.2</v>
          </cell>
          <cell r="H29">
            <v>4.7</v>
          </cell>
          <cell r="I29">
            <v>4.0999999999999996</v>
          </cell>
          <cell r="J29">
            <v>4.7</v>
          </cell>
          <cell r="L29">
            <v>71.212121212121218</v>
          </cell>
          <cell r="M29">
            <v>81.034482758620697</v>
          </cell>
          <cell r="O29">
            <v>42</v>
          </cell>
          <cell r="P29">
            <v>41</v>
          </cell>
        </row>
        <row r="30">
          <cell r="A30" t="str">
            <v>Eesti</v>
          </cell>
          <cell r="B30">
            <v>6.3</v>
          </cell>
          <cell r="C30">
            <v>6.9</v>
          </cell>
          <cell r="D30">
            <v>5.8</v>
          </cell>
          <cell r="E30">
            <v>5.2</v>
          </cell>
          <cell r="F30">
            <v>4.4000000000000004</v>
          </cell>
          <cell r="G30">
            <v>6.8</v>
          </cell>
          <cell r="H30">
            <v>6.1</v>
          </cell>
          <cell r="I30">
            <v>5.5</v>
          </cell>
          <cell r="J30">
            <v>6.2</v>
          </cell>
          <cell r="L30">
            <v>66.666666666666671</v>
          </cell>
          <cell r="M30">
            <v>106.89655172413795</v>
          </cell>
          <cell r="O30">
            <v>37</v>
          </cell>
          <cell r="P30">
            <v>60</v>
          </cell>
        </row>
        <row r="31">
          <cell r="A31" t="str">
            <v>Ireland</v>
          </cell>
          <cell r="B31">
            <v>9.6</v>
          </cell>
          <cell r="C31">
            <v>8.1</v>
          </cell>
          <cell r="D31">
            <v>6.4</v>
          </cell>
          <cell r="E31">
            <v>5.4</v>
          </cell>
          <cell r="F31">
            <v>4.5999999999999996</v>
          </cell>
          <cell r="G31">
            <v>5.3</v>
          </cell>
          <cell r="H31">
            <v>5.7</v>
          </cell>
          <cell r="I31">
            <v>4.0999999999999996</v>
          </cell>
          <cell r="J31">
            <v>3.9</v>
          </cell>
          <cell r="L31">
            <v>69.696969696969688</v>
          </cell>
          <cell r="M31">
            <v>67.241379310344826</v>
          </cell>
          <cell r="O31">
            <v>40</v>
          </cell>
          <cell r="P31">
            <v>33</v>
          </cell>
        </row>
        <row r="32">
          <cell r="A32" t="str">
            <v>Attiki</v>
          </cell>
          <cell r="B32">
            <v>25.1</v>
          </cell>
          <cell r="C32">
            <v>22.9</v>
          </cell>
          <cell r="D32">
            <v>21.3</v>
          </cell>
          <cell r="E32">
            <v>19.7</v>
          </cell>
          <cell r="F32">
            <v>16.899999999999999</v>
          </cell>
          <cell r="G32">
            <v>14</v>
          </cell>
          <cell r="H32">
            <v>11.8</v>
          </cell>
          <cell r="I32">
            <v>9.8000000000000007</v>
          </cell>
          <cell r="J32">
            <v>9.3000000000000007</v>
          </cell>
          <cell r="L32">
            <v>256.06060606060606</v>
          </cell>
          <cell r="M32">
            <v>160.34482758620692</v>
          </cell>
          <cell r="O32">
            <v>84</v>
          </cell>
          <cell r="P32">
            <v>78</v>
          </cell>
        </row>
        <row r="33">
          <cell r="A33" t="str">
            <v>Nisia Aigaiou, Kriti</v>
          </cell>
          <cell r="B33">
            <v>20.399999999999999</v>
          </cell>
          <cell r="C33">
            <v>20.3</v>
          </cell>
          <cell r="D33">
            <v>18</v>
          </cell>
          <cell r="E33">
            <v>15.9</v>
          </cell>
          <cell r="F33">
            <v>13.1</v>
          </cell>
          <cell r="G33">
            <v>17</v>
          </cell>
          <cell r="H33">
            <v>16.7</v>
          </cell>
          <cell r="I33">
            <v>11.5</v>
          </cell>
          <cell r="J33">
            <v>9.6</v>
          </cell>
          <cell r="L33">
            <v>198.4848484848485</v>
          </cell>
          <cell r="M33">
            <v>165.51724137931035</v>
          </cell>
          <cell r="O33">
            <v>82</v>
          </cell>
          <cell r="P33">
            <v>79</v>
          </cell>
        </row>
        <row r="34">
          <cell r="A34" t="str">
            <v>Voreia Elláda</v>
          </cell>
          <cell r="B34">
            <v>25.7</v>
          </cell>
          <cell r="C34">
            <v>24.7</v>
          </cell>
          <cell r="D34">
            <v>23</v>
          </cell>
          <cell r="E34">
            <v>20.3</v>
          </cell>
          <cell r="F34">
            <v>19.100000000000001</v>
          </cell>
          <cell r="G34">
            <v>18.3</v>
          </cell>
          <cell r="H34">
            <v>16.8</v>
          </cell>
          <cell r="I34">
            <v>14.7</v>
          </cell>
          <cell r="J34">
            <v>13.7</v>
          </cell>
          <cell r="L34">
            <v>289.39393939393943</v>
          </cell>
          <cell r="M34">
            <v>236.20689655172416</v>
          </cell>
          <cell r="O34">
            <v>88</v>
          </cell>
          <cell r="P34">
            <v>86</v>
          </cell>
        </row>
        <row r="35">
          <cell r="A35" t="str">
            <v>Kentriki Elláda</v>
          </cell>
          <cell r="B35">
            <v>25.7</v>
          </cell>
          <cell r="C35">
            <v>24.5</v>
          </cell>
          <cell r="D35">
            <v>21.3</v>
          </cell>
          <cell r="E35">
            <v>19</v>
          </cell>
          <cell r="F35">
            <v>18</v>
          </cell>
          <cell r="G35">
            <v>17.399999999999999</v>
          </cell>
          <cell r="H35">
            <v>15.9</v>
          </cell>
          <cell r="I35">
            <v>13.8</v>
          </cell>
          <cell r="J35">
            <v>11</v>
          </cell>
          <cell r="L35">
            <v>272.72727272727275</v>
          </cell>
          <cell r="M35">
            <v>189.65517241379311</v>
          </cell>
          <cell r="O35">
            <v>86</v>
          </cell>
          <cell r="P35">
            <v>84</v>
          </cell>
        </row>
        <row r="36">
          <cell r="A36" t="str">
            <v>Noroeste</v>
          </cell>
          <cell r="B36">
            <v>18.899999999999999</v>
          </cell>
          <cell r="C36">
            <v>16.899999999999999</v>
          </cell>
          <cell r="D36">
            <v>14.8</v>
          </cell>
          <cell r="E36">
            <v>12.9</v>
          </cell>
          <cell r="F36">
            <v>12.1</v>
          </cell>
          <cell r="G36">
            <v>12.5</v>
          </cell>
          <cell r="H36">
            <v>11.6</v>
          </cell>
          <cell r="I36">
            <v>11</v>
          </cell>
          <cell r="J36">
            <v>9.9</v>
          </cell>
          <cell r="L36">
            <v>183.33333333333334</v>
          </cell>
          <cell r="M36">
            <v>170.68965517241381</v>
          </cell>
          <cell r="O36">
            <v>80</v>
          </cell>
          <cell r="P36">
            <v>81</v>
          </cell>
        </row>
        <row r="37">
          <cell r="A37" t="str">
            <v>Noreste</v>
          </cell>
          <cell r="B37">
            <v>14.9</v>
          </cell>
          <cell r="C37">
            <v>13</v>
          </cell>
          <cell r="D37">
            <v>11.1</v>
          </cell>
          <cell r="E37">
            <v>10</v>
          </cell>
          <cell r="F37">
            <v>9.1</v>
          </cell>
          <cell r="G37">
            <v>10.199999999999999</v>
          </cell>
          <cell r="H37">
            <v>10.199999999999999</v>
          </cell>
          <cell r="I37">
            <v>9.1</v>
          </cell>
          <cell r="J37">
            <v>8.1999999999999993</v>
          </cell>
          <cell r="L37">
            <v>137.87878787878788</v>
          </cell>
          <cell r="M37">
            <v>141.37931034482759</v>
          </cell>
          <cell r="O37">
            <v>76</v>
          </cell>
          <cell r="P37">
            <v>76</v>
          </cell>
        </row>
        <row r="38">
          <cell r="A38" t="str">
            <v>Comunidad de Madrid</v>
          </cell>
          <cell r="B38">
            <v>16.7</v>
          </cell>
          <cell r="C38">
            <v>15.4</v>
          </cell>
          <cell r="D38">
            <v>13</v>
          </cell>
          <cell r="E38">
            <v>11.9</v>
          </cell>
          <cell r="F38">
            <v>10.4</v>
          </cell>
          <cell r="G38">
            <v>12.2</v>
          </cell>
          <cell r="H38">
            <v>11.3</v>
          </cell>
          <cell r="I38">
            <v>10.9</v>
          </cell>
          <cell r="J38">
            <v>9.6999999999999993</v>
          </cell>
          <cell r="L38">
            <v>157.57575757575759</v>
          </cell>
          <cell r="M38">
            <v>167.24137931034483</v>
          </cell>
          <cell r="O38">
            <v>78</v>
          </cell>
          <cell r="P38">
            <v>80</v>
          </cell>
        </row>
        <row r="39">
          <cell r="A39" t="str">
            <v>Centro (ES)</v>
          </cell>
          <cell r="B39">
            <v>22.9</v>
          </cell>
          <cell r="C39">
            <v>20.6</v>
          </cell>
          <cell r="D39">
            <v>18.600000000000001</v>
          </cell>
          <cell r="E39">
            <v>16.3</v>
          </cell>
          <cell r="F39">
            <v>14.9</v>
          </cell>
          <cell r="G39">
            <v>15.8</v>
          </cell>
          <cell r="H39">
            <v>14.6</v>
          </cell>
          <cell r="I39">
            <v>12.8</v>
          </cell>
          <cell r="J39">
            <v>12.3</v>
          </cell>
          <cell r="L39">
            <v>225.75757575757578</v>
          </cell>
          <cell r="M39">
            <v>212.06896551724142</v>
          </cell>
          <cell r="O39">
            <v>83</v>
          </cell>
          <cell r="P39">
            <v>85</v>
          </cell>
        </row>
        <row r="40">
          <cell r="A40" t="str">
            <v>Este</v>
          </cell>
          <cell r="B40">
            <v>19.399999999999999</v>
          </cell>
          <cell r="C40">
            <v>16.899999999999999</v>
          </cell>
          <cell r="D40">
            <v>14.6</v>
          </cell>
          <cell r="E40">
            <v>12.5</v>
          </cell>
          <cell r="F40">
            <v>11.8</v>
          </cell>
          <cell r="G40">
            <v>13.8</v>
          </cell>
          <cell r="H40">
            <v>13.1</v>
          </cell>
          <cell r="I40">
            <v>10.8</v>
          </cell>
          <cell r="J40">
            <v>10.3</v>
          </cell>
          <cell r="L40">
            <v>178.78787878787881</v>
          </cell>
          <cell r="M40">
            <v>177.58620689655174</v>
          </cell>
          <cell r="O40">
            <v>79</v>
          </cell>
          <cell r="P40">
            <v>82</v>
          </cell>
        </row>
        <row r="41">
          <cell r="A41" t="str">
            <v>Sur</v>
          </cell>
          <cell r="B41">
            <v>30.1</v>
          </cell>
          <cell r="C41">
            <v>27.1</v>
          </cell>
          <cell r="D41">
            <v>24</v>
          </cell>
          <cell r="E41">
            <v>21.7</v>
          </cell>
          <cell r="F41">
            <v>19.899999999999999</v>
          </cell>
          <cell r="G41">
            <v>21</v>
          </cell>
          <cell r="H41">
            <v>20.6</v>
          </cell>
          <cell r="I41">
            <v>18.100000000000001</v>
          </cell>
          <cell r="J41">
            <v>17.100000000000001</v>
          </cell>
          <cell r="L41">
            <v>301.5151515151515</v>
          </cell>
          <cell r="M41">
            <v>294.82758620689657</v>
          </cell>
          <cell r="O41">
            <v>89</v>
          </cell>
          <cell r="P41">
            <v>91</v>
          </cell>
        </row>
        <row r="42">
          <cell r="A42" t="str">
            <v>Canarias</v>
          </cell>
          <cell r="B42">
            <v>28.9</v>
          </cell>
          <cell r="C42">
            <v>25.9</v>
          </cell>
          <cell r="D42">
            <v>23.2</v>
          </cell>
          <cell r="E42">
            <v>19.899999999999999</v>
          </cell>
          <cell r="F42">
            <v>20.2</v>
          </cell>
          <cell r="G42">
            <v>22.4</v>
          </cell>
          <cell r="H42">
            <v>23</v>
          </cell>
          <cell r="I42">
            <v>17.5</v>
          </cell>
          <cell r="J42">
            <v>15.9</v>
          </cell>
          <cell r="L42">
            <v>306.06060606060606</v>
          </cell>
          <cell r="M42">
            <v>274.13793103448279</v>
          </cell>
          <cell r="O42">
            <v>90</v>
          </cell>
          <cell r="P42">
            <v>89</v>
          </cell>
        </row>
        <row r="43">
          <cell r="A43" t="str">
            <v>Ile de France</v>
          </cell>
          <cell r="B43">
            <v>9.4</v>
          </cell>
          <cell r="C43">
            <v>9.1</v>
          </cell>
          <cell r="D43">
            <v>8.5</v>
          </cell>
          <cell r="E43">
            <v>8.6999999999999993</v>
          </cell>
          <cell r="F43">
            <v>7.8</v>
          </cell>
          <cell r="G43">
            <v>8.1</v>
          </cell>
          <cell r="H43">
            <v>7.7</v>
          </cell>
          <cell r="I43">
            <v>7.3</v>
          </cell>
          <cell r="J43">
            <v>7.4</v>
          </cell>
          <cell r="L43">
            <v>118.18181818181819</v>
          </cell>
          <cell r="M43">
            <v>127.58620689655173</v>
          </cell>
          <cell r="O43">
            <v>69</v>
          </cell>
          <cell r="P43">
            <v>74</v>
          </cell>
        </row>
        <row r="44">
          <cell r="A44" t="str">
            <v>Centre — Val de Loire</v>
          </cell>
          <cell r="B44">
            <v>10.4</v>
          </cell>
          <cell r="C44">
            <v>9.8000000000000007</v>
          </cell>
          <cell r="D44">
            <v>8.3000000000000007</v>
          </cell>
          <cell r="E44">
            <v>8.1999999999999993</v>
          </cell>
          <cell r="F44">
            <v>7.9</v>
          </cell>
          <cell r="G44">
            <v>8.5</v>
          </cell>
          <cell r="H44">
            <v>6.7</v>
          </cell>
          <cell r="I44">
            <v>6</v>
          </cell>
          <cell r="J44">
            <v>5.2</v>
          </cell>
          <cell r="L44">
            <v>119.6969696969697</v>
          </cell>
          <cell r="M44">
            <v>89.65517241379311</v>
          </cell>
          <cell r="O44">
            <v>70</v>
          </cell>
          <cell r="P44">
            <v>45</v>
          </cell>
        </row>
        <row r="45">
          <cell r="A45" t="str">
            <v>Bourgogne-Franche-Comté</v>
          </cell>
          <cell r="B45">
            <v>8.5</v>
          </cell>
          <cell r="C45">
            <v>8.5</v>
          </cell>
          <cell r="D45">
            <v>8.8000000000000007</v>
          </cell>
          <cell r="E45">
            <v>7.6</v>
          </cell>
          <cell r="F45">
            <v>7.6</v>
          </cell>
          <cell r="G45">
            <v>6.4</v>
          </cell>
          <cell r="H45">
            <v>6.7</v>
          </cell>
          <cell r="I45">
            <v>5.9</v>
          </cell>
          <cell r="J45">
            <v>6.1</v>
          </cell>
          <cell r="L45">
            <v>115.15151515151516</v>
          </cell>
          <cell r="M45">
            <v>105.17241379310344</v>
          </cell>
          <cell r="O45">
            <v>67</v>
          </cell>
          <cell r="P45">
            <v>58</v>
          </cell>
        </row>
        <row r="46">
          <cell r="A46" t="str">
            <v>Normandie</v>
          </cell>
          <cell r="B46">
            <v>9.1999999999999993</v>
          </cell>
          <cell r="C46">
            <v>10</v>
          </cell>
          <cell r="D46">
            <v>9.4</v>
          </cell>
          <cell r="E46">
            <v>8.4</v>
          </cell>
          <cell r="F46">
            <v>8.6</v>
          </cell>
          <cell r="G46">
            <v>7</v>
          </cell>
          <cell r="H46">
            <v>6.7</v>
          </cell>
          <cell r="I46">
            <v>6.4</v>
          </cell>
          <cell r="J46">
            <v>5.9</v>
          </cell>
          <cell r="L46">
            <v>130.30303030303031</v>
          </cell>
          <cell r="M46">
            <v>101.72413793103449</v>
          </cell>
          <cell r="O46">
            <v>75</v>
          </cell>
          <cell r="P46">
            <v>55</v>
          </cell>
        </row>
        <row r="47">
          <cell r="A47" t="str">
            <v>Hauts-de-France</v>
          </cell>
          <cell r="B47">
            <v>12.5</v>
          </cell>
          <cell r="C47">
            <v>12.3</v>
          </cell>
          <cell r="D47">
            <v>11.6</v>
          </cell>
          <cell r="E47">
            <v>10.7</v>
          </cell>
          <cell r="F47">
            <v>9.9</v>
          </cell>
          <cell r="G47">
            <v>8.5</v>
          </cell>
          <cell r="H47">
            <v>8.6</v>
          </cell>
          <cell r="I47">
            <v>8.4</v>
          </cell>
          <cell r="J47">
            <v>9</v>
          </cell>
          <cell r="L47">
            <v>150.00000000000003</v>
          </cell>
          <cell r="M47">
            <v>155.17241379310346</v>
          </cell>
          <cell r="O47">
            <v>77</v>
          </cell>
          <cell r="P47">
            <v>77</v>
          </cell>
        </row>
        <row r="48">
          <cell r="A48" t="str">
            <v>Grand Est</v>
          </cell>
          <cell r="B48">
            <v>10.9</v>
          </cell>
          <cell r="C48">
            <v>10.9</v>
          </cell>
          <cell r="D48">
            <v>9.6999999999999993</v>
          </cell>
          <cell r="E48">
            <v>8.6999999999999993</v>
          </cell>
          <cell r="F48">
            <v>7.7</v>
          </cell>
          <cell r="G48">
            <v>8.6</v>
          </cell>
          <cell r="H48">
            <v>7.8</v>
          </cell>
          <cell r="I48">
            <v>6.6</v>
          </cell>
          <cell r="J48">
            <v>6.3</v>
          </cell>
          <cell r="L48">
            <v>116.66666666666667</v>
          </cell>
          <cell r="M48">
            <v>108.62068965517241</v>
          </cell>
          <cell r="O48">
            <v>68</v>
          </cell>
          <cell r="P48">
            <v>61</v>
          </cell>
        </row>
        <row r="49">
          <cell r="A49" t="str">
            <v>Pays de la Loire</v>
          </cell>
          <cell r="B49">
            <v>8.6</v>
          </cell>
          <cell r="C49">
            <v>8.4</v>
          </cell>
          <cell r="D49">
            <v>6.8</v>
          </cell>
          <cell r="E49">
            <v>7.5</v>
          </cell>
          <cell r="F49">
            <v>7.3</v>
          </cell>
          <cell r="G49">
            <v>6.6</v>
          </cell>
          <cell r="H49">
            <v>5.5</v>
          </cell>
          <cell r="I49">
            <v>5.6</v>
          </cell>
          <cell r="J49">
            <v>5.6</v>
          </cell>
          <cell r="L49">
            <v>110.60606060606062</v>
          </cell>
          <cell r="M49">
            <v>96.551724137931032</v>
          </cell>
          <cell r="O49">
            <v>65</v>
          </cell>
          <cell r="P49">
            <v>48</v>
          </cell>
        </row>
        <row r="50">
          <cell r="A50" t="str">
            <v>Bretagne</v>
          </cell>
          <cell r="B50">
            <v>7.4</v>
          </cell>
          <cell r="C50">
            <v>8.4</v>
          </cell>
          <cell r="D50">
            <v>7.1</v>
          </cell>
          <cell r="E50">
            <v>6.6</v>
          </cell>
          <cell r="F50">
            <v>6.7</v>
          </cell>
          <cell r="G50">
            <v>6.4</v>
          </cell>
          <cell r="H50">
            <v>5.4</v>
          </cell>
          <cell r="I50">
            <v>5.3</v>
          </cell>
          <cell r="J50">
            <v>5.0999999999999996</v>
          </cell>
          <cell r="L50">
            <v>101.51515151515152</v>
          </cell>
          <cell r="M50">
            <v>87.931034482758619</v>
          </cell>
          <cell r="O50">
            <v>61</v>
          </cell>
          <cell r="P50">
            <v>44</v>
          </cell>
        </row>
        <row r="51">
          <cell r="A51" t="str">
            <v>Nouvelle-Aquitaine</v>
          </cell>
          <cell r="B51">
            <v>9.3000000000000007</v>
          </cell>
          <cell r="C51">
            <v>8.9</v>
          </cell>
          <cell r="D51">
            <v>8.9</v>
          </cell>
          <cell r="E51">
            <v>8.5</v>
          </cell>
          <cell r="F51">
            <v>8.3000000000000007</v>
          </cell>
          <cell r="G51">
            <v>7.4</v>
          </cell>
          <cell r="H51">
            <v>7.3</v>
          </cell>
          <cell r="I51">
            <v>6.7</v>
          </cell>
          <cell r="J51">
            <v>6.8</v>
          </cell>
          <cell r="L51">
            <v>125.75757575757578</v>
          </cell>
          <cell r="M51">
            <v>117.24137931034481</v>
          </cell>
          <cell r="O51">
            <v>72</v>
          </cell>
          <cell r="P51">
            <v>70</v>
          </cell>
        </row>
        <row r="52">
          <cell r="A52" t="str">
            <v>Occitanie</v>
          </cell>
          <cell r="B52">
            <v>10.199999999999999</v>
          </cell>
          <cell r="C52">
            <v>9.8000000000000007</v>
          </cell>
          <cell r="D52">
            <v>9.3000000000000007</v>
          </cell>
          <cell r="E52">
            <v>9.1999999999999993</v>
          </cell>
          <cell r="F52">
            <v>8.1999999999999993</v>
          </cell>
          <cell r="G52">
            <v>6.9</v>
          </cell>
          <cell r="H52">
            <v>8.1</v>
          </cell>
          <cell r="I52">
            <v>7.2</v>
          </cell>
          <cell r="J52">
            <v>7.3</v>
          </cell>
          <cell r="L52">
            <v>124.24242424242425</v>
          </cell>
          <cell r="M52">
            <v>125.86206896551724</v>
          </cell>
          <cell r="O52">
            <v>71</v>
          </cell>
          <cell r="P52">
            <v>73</v>
          </cell>
        </row>
        <row r="53">
          <cell r="A53" t="str">
            <v>Auvergne-Rhône-Alpes</v>
          </cell>
          <cell r="B53">
            <v>8.6999999999999993</v>
          </cell>
          <cell r="C53">
            <v>7.5</v>
          </cell>
          <cell r="D53">
            <v>7.2</v>
          </cell>
          <cell r="E53">
            <v>7</v>
          </cell>
          <cell r="F53">
            <v>6.6</v>
          </cell>
          <cell r="G53">
            <v>6.9</v>
          </cell>
          <cell r="H53">
            <v>6.8</v>
          </cell>
          <cell r="I53">
            <v>6.3</v>
          </cell>
          <cell r="J53">
            <v>6.1</v>
          </cell>
          <cell r="L53">
            <v>100</v>
          </cell>
          <cell r="M53">
            <v>105.17241379310344</v>
          </cell>
          <cell r="O53">
            <v>60</v>
          </cell>
          <cell r="P53">
            <v>58</v>
          </cell>
        </row>
        <row r="54">
          <cell r="A54" t="str">
            <v>Provence-Alpes-Côte d’Azur</v>
          </cell>
          <cell r="B54">
            <v>10.7</v>
          </cell>
          <cell r="C54">
            <v>10.3</v>
          </cell>
          <cell r="D54">
            <v>10.1</v>
          </cell>
          <cell r="E54">
            <v>9.1</v>
          </cell>
          <cell r="F54">
            <v>8.6</v>
          </cell>
          <cell r="G54">
            <v>7.8</v>
          </cell>
          <cell r="H54">
            <v>7.9</v>
          </cell>
          <cell r="I54">
            <v>6.5</v>
          </cell>
          <cell r="J54">
            <v>6.7</v>
          </cell>
          <cell r="L54">
            <v>130.30303030303031</v>
          </cell>
          <cell r="M54">
            <v>115.51724137931035</v>
          </cell>
          <cell r="O54">
            <v>75</v>
          </cell>
          <cell r="P54">
            <v>68</v>
          </cell>
        </row>
        <row r="55">
          <cell r="A55" t="str">
            <v>Corse</v>
          </cell>
          <cell r="B55">
            <v>9.1999999999999993</v>
          </cell>
          <cell r="C55">
            <v>8.6</v>
          </cell>
          <cell r="D55">
            <v>8.9</v>
          </cell>
          <cell r="E55">
            <v>5</v>
          </cell>
          <cell r="F55">
            <v>6.4</v>
          </cell>
          <cell r="G55">
            <v>8.1999999999999993</v>
          </cell>
          <cell r="H55">
            <v>9.1999999999999993</v>
          </cell>
          <cell r="I55">
            <v>6</v>
          </cell>
          <cell r="J55">
            <v>5.7</v>
          </cell>
          <cell r="L55">
            <v>96.969696969696983</v>
          </cell>
          <cell r="M55">
            <v>98.275862068965523</v>
          </cell>
          <cell r="O55">
            <v>59</v>
          </cell>
          <cell r="P55">
            <v>51</v>
          </cell>
        </row>
        <row r="56">
          <cell r="A56" t="str">
            <v>RUP FR — Régions Ultrapériphériques Françaises</v>
          </cell>
          <cell r="B56">
            <v>21.9</v>
          </cell>
          <cell r="C56">
            <v>21.9</v>
          </cell>
          <cell r="D56">
            <v>21.8</v>
          </cell>
          <cell r="E56">
            <v>22.6</v>
          </cell>
          <cell r="F56">
            <v>20.3</v>
          </cell>
          <cell r="G56">
            <v>17</v>
          </cell>
          <cell r="H56">
            <v>15.9</v>
          </cell>
          <cell r="I56">
            <v>16</v>
          </cell>
          <cell r="J56">
            <v>16.3</v>
          </cell>
          <cell r="L56">
            <v>307.57575757575762</v>
          </cell>
          <cell r="M56">
            <v>281.03448275862075</v>
          </cell>
          <cell r="O56">
            <v>91</v>
          </cell>
          <cell r="P56">
            <v>90</v>
          </cell>
        </row>
        <row r="57">
          <cell r="A57" t="str">
            <v>Hrvatska</v>
          </cell>
          <cell r="B57">
            <v>15.5</v>
          </cell>
          <cell r="C57">
            <v>12.4</v>
          </cell>
          <cell r="D57">
            <v>10.6</v>
          </cell>
          <cell r="E57">
            <v>8.1</v>
          </cell>
          <cell r="F57">
            <v>6.3</v>
          </cell>
          <cell r="G57">
            <v>6.9</v>
          </cell>
          <cell r="H57">
            <v>7.1</v>
          </cell>
          <cell r="I57">
            <v>6.5</v>
          </cell>
          <cell r="J57">
            <v>5.8</v>
          </cell>
          <cell r="L57">
            <v>95.454545454545453</v>
          </cell>
          <cell r="M57">
            <v>100</v>
          </cell>
          <cell r="O57">
            <v>53</v>
          </cell>
          <cell r="P57">
            <v>53</v>
          </cell>
        </row>
        <row r="58">
          <cell r="A58" t="str">
            <v>Nord-Ovest</v>
          </cell>
          <cell r="B58">
            <v>8.4</v>
          </cell>
          <cell r="C58">
            <v>8</v>
          </cell>
          <cell r="D58">
            <v>7.3</v>
          </cell>
          <cell r="E58">
            <v>6.8</v>
          </cell>
          <cell r="F58">
            <v>6.4</v>
          </cell>
          <cell r="G58">
            <v>5.9</v>
          </cell>
          <cell r="H58">
            <v>6.4</v>
          </cell>
          <cell r="I58">
            <v>5.3</v>
          </cell>
          <cell r="J58">
            <v>4.5999999999999996</v>
          </cell>
          <cell r="L58">
            <v>96.969696969696983</v>
          </cell>
          <cell r="M58">
            <v>79.310344827586192</v>
          </cell>
          <cell r="O58">
            <v>59</v>
          </cell>
          <cell r="P58">
            <v>40</v>
          </cell>
        </row>
        <row r="59">
          <cell r="A59" t="str">
            <v>Sud</v>
          </cell>
          <cell r="B59">
            <v>18.600000000000001</v>
          </cell>
          <cell r="C59">
            <v>18.8</v>
          </cell>
          <cell r="D59">
            <v>18.7</v>
          </cell>
          <cell r="E59">
            <v>17.5</v>
          </cell>
          <cell r="F59">
            <v>17</v>
          </cell>
          <cell r="G59">
            <v>15.6</v>
          </cell>
          <cell r="H59">
            <v>15.8</v>
          </cell>
          <cell r="I59">
            <v>13.8</v>
          </cell>
          <cell r="J59">
            <v>13.9</v>
          </cell>
          <cell r="L59">
            <v>257.57575757575756</v>
          </cell>
          <cell r="M59">
            <v>239.65517241379311</v>
          </cell>
          <cell r="O59">
            <v>85</v>
          </cell>
          <cell r="P59">
            <v>87</v>
          </cell>
        </row>
        <row r="60">
          <cell r="A60" t="str">
            <v>Isole</v>
          </cell>
          <cell r="B60">
            <v>19.899999999999999</v>
          </cell>
          <cell r="C60">
            <v>20.5</v>
          </cell>
          <cell r="D60">
            <v>20.2</v>
          </cell>
          <cell r="E60">
            <v>19.600000000000001</v>
          </cell>
          <cell r="F60">
            <v>18.3</v>
          </cell>
          <cell r="G60">
            <v>16.600000000000001</v>
          </cell>
          <cell r="H60">
            <v>17.100000000000001</v>
          </cell>
          <cell r="I60">
            <v>15.1</v>
          </cell>
          <cell r="J60">
            <v>14.1</v>
          </cell>
          <cell r="L60">
            <v>277.27272727272731</v>
          </cell>
          <cell r="M60">
            <v>243.10344827586206</v>
          </cell>
          <cell r="O60">
            <v>87</v>
          </cell>
          <cell r="P60">
            <v>88</v>
          </cell>
        </row>
        <row r="61">
          <cell r="A61" t="str">
            <v>Nord-Est</v>
          </cell>
          <cell r="B61">
            <v>7.2</v>
          </cell>
          <cell r="C61">
            <v>6.7</v>
          </cell>
          <cell r="D61">
            <v>6.2</v>
          </cell>
          <cell r="E61">
            <v>5.9</v>
          </cell>
          <cell r="F61">
            <v>5.3</v>
          </cell>
          <cell r="G61">
            <v>5.5</v>
          </cell>
          <cell r="H61">
            <v>5.2</v>
          </cell>
          <cell r="I61">
            <v>4.4000000000000004</v>
          </cell>
          <cell r="J61">
            <v>4.3</v>
          </cell>
          <cell r="L61">
            <v>80.303030303030312</v>
          </cell>
          <cell r="M61">
            <v>74.137931034482762</v>
          </cell>
          <cell r="O61">
            <v>46</v>
          </cell>
          <cell r="P61">
            <v>37</v>
          </cell>
        </row>
        <row r="62">
          <cell r="A62" t="str">
            <v>Centro (IT)</v>
          </cell>
          <cell r="B62">
            <v>10.6</v>
          </cell>
          <cell r="C62">
            <v>10.4</v>
          </cell>
          <cell r="D62">
            <v>9.9</v>
          </cell>
          <cell r="E62">
            <v>9.3000000000000007</v>
          </cell>
          <cell r="F62">
            <v>8.6</v>
          </cell>
          <cell r="G62">
            <v>8.1</v>
          </cell>
          <cell r="H62">
            <v>8.5</v>
          </cell>
          <cell r="I62">
            <v>6.9</v>
          </cell>
          <cell r="J62">
            <v>6.2</v>
          </cell>
          <cell r="L62">
            <v>130.30303030303031</v>
          </cell>
          <cell r="M62">
            <v>106.89655172413795</v>
          </cell>
          <cell r="O62">
            <v>75</v>
          </cell>
          <cell r="P62">
            <v>60</v>
          </cell>
        </row>
        <row r="63">
          <cell r="A63" t="str">
            <v>Kýpros</v>
          </cell>
          <cell r="B63">
            <v>14.9</v>
          </cell>
          <cell r="C63">
            <v>12.9</v>
          </cell>
          <cell r="D63">
            <v>11.1</v>
          </cell>
          <cell r="E63">
            <v>8.4</v>
          </cell>
          <cell r="F63">
            <v>7.1</v>
          </cell>
          <cell r="G63">
            <v>7.7</v>
          </cell>
          <cell r="H63">
            <v>7.2</v>
          </cell>
          <cell r="I63">
            <v>6.2</v>
          </cell>
          <cell r="J63">
            <v>5.8</v>
          </cell>
          <cell r="L63">
            <v>107.57575757575756</v>
          </cell>
          <cell r="M63">
            <v>100</v>
          </cell>
          <cell r="O63">
            <v>64</v>
          </cell>
          <cell r="P63">
            <v>53</v>
          </cell>
        </row>
        <row r="64">
          <cell r="A64" t="str">
            <v>Latvija</v>
          </cell>
          <cell r="B64">
            <v>9.9</v>
          </cell>
          <cell r="C64">
            <v>9.8000000000000007</v>
          </cell>
          <cell r="D64">
            <v>8.8000000000000007</v>
          </cell>
          <cell r="E64">
            <v>7.5</v>
          </cell>
          <cell r="F64">
            <v>6.4</v>
          </cell>
          <cell r="G64">
            <v>8.3000000000000007</v>
          </cell>
          <cell r="H64">
            <v>7.7</v>
          </cell>
          <cell r="I64">
            <v>6.9</v>
          </cell>
          <cell r="J64">
            <v>6.7</v>
          </cell>
          <cell r="L64">
            <v>96.969696969696983</v>
          </cell>
          <cell r="M64">
            <v>115.51724137931035</v>
          </cell>
          <cell r="O64">
            <v>59</v>
          </cell>
          <cell r="P64">
            <v>68</v>
          </cell>
        </row>
        <row r="65">
          <cell r="A65" t="str">
            <v>Lietuva</v>
          </cell>
          <cell r="B65">
            <v>9.1999999999999993</v>
          </cell>
          <cell r="C65">
            <v>8</v>
          </cell>
          <cell r="D65">
            <v>7.2</v>
          </cell>
          <cell r="E65">
            <v>6.3</v>
          </cell>
          <cell r="F65">
            <v>6.4</v>
          </cell>
          <cell r="G65">
            <v>8.6999999999999993</v>
          </cell>
          <cell r="H65">
            <v>7.3</v>
          </cell>
          <cell r="I65">
            <v>6.1</v>
          </cell>
          <cell r="J65">
            <v>7</v>
          </cell>
          <cell r="L65">
            <v>96.969696969696983</v>
          </cell>
          <cell r="M65">
            <v>120.68965517241379</v>
          </cell>
          <cell r="O65">
            <v>59</v>
          </cell>
          <cell r="P65">
            <v>72</v>
          </cell>
        </row>
        <row r="66">
          <cell r="A66" t="str">
            <v>Luxembourg</v>
          </cell>
          <cell r="B66">
            <v>6.3</v>
          </cell>
          <cell r="C66">
            <v>5.9</v>
          </cell>
          <cell r="D66">
            <v>5.3</v>
          </cell>
          <cell r="E66">
            <v>5.3</v>
          </cell>
          <cell r="F66">
            <v>5.3</v>
          </cell>
          <cell r="G66">
            <v>6.5</v>
          </cell>
          <cell r="H66">
            <v>4.8</v>
          </cell>
          <cell r="I66">
            <v>4.0999999999999996</v>
          </cell>
          <cell r="J66">
            <v>4.5999999999999996</v>
          </cell>
          <cell r="L66">
            <v>80.303030303030312</v>
          </cell>
          <cell r="M66">
            <v>79.310344827586192</v>
          </cell>
          <cell r="O66">
            <v>46</v>
          </cell>
          <cell r="P66">
            <v>40</v>
          </cell>
        </row>
        <row r="67">
          <cell r="A67" t="str">
            <v>Közép-Magyarország</v>
          </cell>
          <cell r="B67">
            <v>5.3</v>
          </cell>
          <cell r="C67">
            <v>3.8</v>
          </cell>
          <cell r="D67">
            <v>2.7</v>
          </cell>
          <cell r="E67">
            <v>2.6</v>
          </cell>
          <cell r="F67">
            <v>2.2999999999999998</v>
          </cell>
          <cell r="G67">
            <v>3.2</v>
          </cell>
          <cell r="H67">
            <v>2.8</v>
          </cell>
          <cell r="I67">
            <v>2.1</v>
          </cell>
          <cell r="J67">
            <v>2.6</v>
          </cell>
          <cell r="L67">
            <v>34.848484848484844</v>
          </cell>
          <cell r="M67">
            <v>44.827586206896555</v>
          </cell>
          <cell r="O67">
            <v>4</v>
          </cell>
          <cell r="P67">
            <v>9</v>
          </cell>
        </row>
        <row r="68">
          <cell r="A68" t="str">
            <v>Dunántúl</v>
          </cell>
          <cell r="B68">
            <v>5.0999999999999996</v>
          </cell>
          <cell r="C68">
            <v>3.7</v>
          </cell>
          <cell r="D68">
            <v>3.3</v>
          </cell>
          <cell r="E68">
            <v>2.9</v>
          </cell>
          <cell r="F68">
            <v>2.6</v>
          </cell>
          <cell r="G68">
            <v>3.3</v>
          </cell>
          <cell r="H68">
            <v>2.8</v>
          </cell>
          <cell r="I68">
            <v>2.7</v>
          </cell>
          <cell r="J68">
            <v>3.3</v>
          </cell>
          <cell r="L68">
            <v>39.393939393939398</v>
          </cell>
          <cell r="M68">
            <v>56.896551724137936</v>
          </cell>
          <cell r="O68">
            <v>10</v>
          </cell>
          <cell r="P68">
            <v>26</v>
          </cell>
        </row>
        <row r="69">
          <cell r="A69" t="str">
            <v>Alföld és Észak</v>
          </cell>
          <cell r="B69">
            <v>9</v>
          </cell>
          <cell r="C69">
            <v>7</v>
          </cell>
          <cell r="D69">
            <v>5.7</v>
          </cell>
          <cell r="E69">
            <v>4.9000000000000004</v>
          </cell>
          <cell r="F69">
            <v>4.5999999999999996</v>
          </cell>
          <cell r="G69">
            <v>5.7</v>
          </cell>
          <cell r="H69">
            <v>5.7</v>
          </cell>
          <cell r="I69">
            <v>5.3</v>
          </cell>
          <cell r="J69">
            <v>5.7</v>
          </cell>
          <cell r="L69">
            <v>69.696969696969688</v>
          </cell>
          <cell r="M69">
            <v>98.275862068965523</v>
          </cell>
          <cell r="O69">
            <v>40</v>
          </cell>
          <cell r="P69">
            <v>51</v>
          </cell>
        </row>
        <row r="70">
          <cell r="A70" t="str">
            <v>Malta</v>
          </cell>
          <cell r="B70">
            <v>4.9000000000000004</v>
          </cell>
          <cell r="C70">
            <v>4.3</v>
          </cell>
          <cell r="D70">
            <v>3.6</v>
          </cell>
          <cell r="E70">
            <v>3.6</v>
          </cell>
          <cell r="F70">
            <v>3.8</v>
          </cell>
          <cell r="G70">
            <v>4.7</v>
          </cell>
          <cell r="H70">
            <v>3.5</v>
          </cell>
          <cell r="I70">
            <v>3.2</v>
          </cell>
          <cell r="J70">
            <v>3.2</v>
          </cell>
          <cell r="L70">
            <v>57.575757575757578</v>
          </cell>
          <cell r="M70">
            <v>55.172413793103445</v>
          </cell>
          <cell r="O70">
            <v>32</v>
          </cell>
          <cell r="P70">
            <v>22</v>
          </cell>
        </row>
        <row r="71">
          <cell r="A71" t="str">
            <v>Noord-Nederland</v>
          </cell>
          <cell r="B71">
            <v>7.7</v>
          </cell>
          <cell r="C71">
            <v>6.5</v>
          </cell>
          <cell r="D71">
            <v>5.3</v>
          </cell>
          <cell r="E71">
            <v>4.0999999999999996</v>
          </cell>
          <cell r="F71">
            <v>3.4</v>
          </cell>
          <cell r="G71">
            <v>3.7</v>
          </cell>
          <cell r="H71">
            <v>3.8</v>
          </cell>
          <cell r="I71">
            <v>3.1</v>
          </cell>
          <cell r="J71">
            <v>3.2</v>
          </cell>
          <cell r="L71">
            <v>51.515151515151516</v>
          </cell>
          <cell r="M71">
            <v>55.172413793103445</v>
          </cell>
          <cell r="O71">
            <v>24</v>
          </cell>
          <cell r="P71">
            <v>22</v>
          </cell>
        </row>
        <row r="72">
          <cell r="A72" t="str">
            <v>Oost-Nederland</v>
          </cell>
          <cell r="B72">
            <v>6</v>
          </cell>
          <cell r="C72">
            <v>5.5</v>
          </cell>
          <cell r="D72">
            <v>4.2</v>
          </cell>
          <cell r="E72">
            <v>3.1</v>
          </cell>
          <cell r="F72">
            <v>2.7</v>
          </cell>
          <cell r="G72">
            <v>3</v>
          </cell>
          <cell r="H72">
            <v>3.3</v>
          </cell>
          <cell r="I72">
            <v>2.8</v>
          </cell>
          <cell r="J72">
            <v>2.8</v>
          </cell>
          <cell r="L72">
            <v>40.909090909090914</v>
          </cell>
          <cell r="M72">
            <v>48.275862068965516</v>
          </cell>
          <cell r="O72">
            <v>12</v>
          </cell>
          <cell r="P72">
            <v>12</v>
          </cell>
        </row>
        <row r="73">
          <cell r="A73" t="str">
            <v>West-Nederland</v>
          </cell>
          <cell r="B73">
            <v>6.5</v>
          </cell>
          <cell r="C73">
            <v>5.5</v>
          </cell>
          <cell r="D73">
            <v>4.4000000000000004</v>
          </cell>
          <cell r="E73">
            <v>3.6</v>
          </cell>
          <cell r="F73">
            <v>3.1</v>
          </cell>
          <cell r="G73">
            <v>3.5</v>
          </cell>
          <cell r="H73">
            <v>3.9</v>
          </cell>
          <cell r="I73">
            <v>3.1</v>
          </cell>
          <cell r="J73">
            <v>3</v>
          </cell>
          <cell r="L73">
            <v>46.969696969696969</v>
          </cell>
          <cell r="M73">
            <v>51.724137931034484</v>
          </cell>
          <cell r="O73">
            <v>18</v>
          </cell>
          <cell r="P73">
            <v>19</v>
          </cell>
        </row>
        <row r="74">
          <cell r="A74" t="str">
            <v>Zuid-Nederland</v>
          </cell>
          <cell r="B74">
            <v>5.8</v>
          </cell>
          <cell r="C74">
            <v>4.8</v>
          </cell>
          <cell r="D74">
            <v>3.9</v>
          </cell>
          <cell r="E74">
            <v>3.1</v>
          </cell>
          <cell r="F74">
            <v>2.8</v>
          </cell>
          <cell r="G74">
            <v>3</v>
          </cell>
          <cell r="H74">
            <v>2.8</v>
          </cell>
          <cell r="I74">
            <v>2.7</v>
          </cell>
          <cell r="J74">
            <v>2.6</v>
          </cell>
          <cell r="L74">
            <v>42.424242424242422</v>
          </cell>
          <cell r="M74">
            <v>44.827586206896555</v>
          </cell>
          <cell r="O74">
            <v>13</v>
          </cell>
          <cell r="P74">
            <v>9</v>
          </cell>
        </row>
        <row r="75">
          <cell r="A75" t="str">
            <v>Ostösterreich</v>
          </cell>
          <cell r="B75">
            <v>7.6</v>
          </cell>
          <cell r="C75">
            <v>8</v>
          </cell>
          <cell r="D75">
            <v>7.3</v>
          </cell>
          <cell r="E75">
            <v>6.6</v>
          </cell>
          <cell r="F75">
            <v>6.4</v>
          </cell>
          <cell r="G75">
            <v>7.3</v>
          </cell>
          <cell r="H75">
            <v>8.3000000000000007</v>
          </cell>
          <cell r="I75">
            <v>6.4</v>
          </cell>
          <cell r="J75">
            <v>6.7</v>
          </cell>
          <cell r="L75">
            <v>96.969696969696983</v>
          </cell>
          <cell r="M75">
            <v>115.51724137931035</v>
          </cell>
          <cell r="O75">
            <v>59</v>
          </cell>
          <cell r="P75">
            <v>68</v>
          </cell>
        </row>
        <row r="76">
          <cell r="A76" t="str">
            <v>Südösterreich</v>
          </cell>
          <cell r="B76">
            <v>5</v>
          </cell>
          <cell r="C76">
            <v>5</v>
          </cell>
          <cell r="D76">
            <v>4.4000000000000004</v>
          </cell>
          <cell r="E76">
            <v>4</v>
          </cell>
          <cell r="F76">
            <v>3.3</v>
          </cell>
          <cell r="G76">
            <v>4.4000000000000004</v>
          </cell>
          <cell r="H76">
            <v>4.5</v>
          </cell>
          <cell r="I76">
            <v>3.6</v>
          </cell>
          <cell r="J76">
            <v>4.0999999999999996</v>
          </cell>
          <cell r="L76">
            <v>50</v>
          </cell>
          <cell r="M76">
            <v>70.689655172413794</v>
          </cell>
          <cell r="O76">
            <v>22</v>
          </cell>
          <cell r="P76">
            <v>35</v>
          </cell>
        </row>
        <row r="77">
          <cell r="A77" t="str">
            <v>Westösterreich</v>
          </cell>
          <cell r="B77">
            <v>3.5</v>
          </cell>
          <cell r="C77">
            <v>3.7</v>
          </cell>
          <cell r="D77">
            <v>3.4</v>
          </cell>
          <cell r="E77">
            <v>2.7</v>
          </cell>
          <cell r="F77">
            <v>2.5</v>
          </cell>
          <cell r="G77">
            <v>3.4</v>
          </cell>
          <cell r="H77">
            <v>4</v>
          </cell>
          <cell r="I77">
            <v>2.8</v>
          </cell>
          <cell r="J77">
            <v>3</v>
          </cell>
          <cell r="L77">
            <v>37.878787878787875</v>
          </cell>
          <cell r="M77">
            <v>51.724137931034484</v>
          </cell>
          <cell r="O77">
            <v>6</v>
          </cell>
          <cell r="P77">
            <v>19</v>
          </cell>
        </row>
        <row r="78">
          <cell r="A78" t="str">
            <v>Makroregion południowy</v>
          </cell>
          <cell r="B78">
            <v>7.1</v>
          </cell>
          <cell r="C78">
            <v>5.2</v>
          </cell>
          <cell r="D78">
            <v>4</v>
          </cell>
          <cell r="E78">
            <v>3.2</v>
          </cell>
          <cell r="F78">
            <v>2.6</v>
          </cell>
          <cell r="G78">
            <v>2.7</v>
          </cell>
          <cell r="H78">
            <v>3</v>
          </cell>
          <cell r="I78">
            <v>2.2000000000000002</v>
          </cell>
          <cell r="J78">
            <v>2.4</v>
          </cell>
          <cell r="L78">
            <v>39.393939393939398</v>
          </cell>
          <cell r="M78">
            <v>41.379310344827587</v>
          </cell>
          <cell r="O78">
            <v>10</v>
          </cell>
          <cell r="P78">
            <v>4</v>
          </cell>
        </row>
        <row r="79">
          <cell r="A79" t="str">
            <v>Makroregion północno-zachodni</v>
          </cell>
          <cell r="B79">
            <v>6.2</v>
          </cell>
          <cell r="C79">
            <v>5.2</v>
          </cell>
          <cell r="D79">
            <v>3.6</v>
          </cell>
          <cell r="E79">
            <v>2.7</v>
          </cell>
          <cell r="F79">
            <v>2.6</v>
          </cell>
          <cell r="G79">
            <v>2.2000000000000002</v>
          </cell>
          <cell r="H79">
            <v>2.5</v>
          </cell>
          <cell r="I79">
            <v>1.9</v>
          </cell>
          <cell r="J79">
            <v>2.4</v>
          </cell>
          <cell r="L79">
            <v>39.393939393939398</v>
          </cell>
          <cell r="M79">
            <v>41.379310344827587</v>
          </cell>
          <cell r="O79">
            <v>10</v>
          </cell>
          <cell r="P79">
            <v>4</v>
          </cell>
        </row>
        <row r="80">
          <cell r="A80" t="str">
            <v>Makroregion południowo-zachodni</v>
          </cell>
          <cell r="B80">
            <v>6.8</v>
          </cell>
          <cell r="C80">
            <v>5.3</v>
          </cell>
          <cell r="D80">
            <v>4.5</v>
          </cell>
          <cell r="E80">
            <v>3.2</v>
          </cell>
          <cell r="F80">
            <v>3.2</v>
          </cell>
          <cell r="G80">
            <v>3.2</v>
          </cell>
          <cell r="H80">
            <v>3.8</v>
          </cell>
          <cell r="I80">
            <v>3.3</v>
          </cell>
          <cell r="J80">
            <v>2.9</v>
          </cell>
          <cell r="L80">
            <v>48.484848484848492</v>
          </cell>
          <cell r="M80">
            <v>50</v>
          </cell>
          <cell r="O80">
            <v>20</v>
          </cell>
          <cell r="P80">
            <v>13</v>
          </cell>
        </row>
        <row r="81">
          <cell r="A81" t="str">
            <v>Makroregion północny</v>
          </cell>
          <cell r="B81">
            <v>7.6</v>
          </cell>
          <cell r="C81">
            <v>6.9</v>
          </cell>
          <cell r="D81">
            <v>5.3</v>
          </cell>
          <cell r="E81">
            <v>3.9</v>
          </cell>
          <cell r="F81">
            <v>3.2</v>
          </cell>
          <cell r="G81">
            <v>3.1</v>
          </cell>
          <cell r="H81">
            <v>3.4</v>
          </cell>
          <cell r="I81">
            <v>2.9</v>
          </cell>
          <cell r="J81">
            <v>2.6</v>
          </cell>
          <cell r="L81">
            <v>48.484848484848492</v>
          </cell>
          <cell r="M81">
            <v>44.827586206896555</v>
          </cell>
          <cell r="O81">
            <v>20</v>
          </cell>
          <cell r="P81">
            <v>9</v>
          </cell>
        </row>
        <row r="82">
          <cell r="A82" t="str">
            <v>Makroregion centralny</v>
          </cell>
          <cell r="B82">
            <v>8.4</v>
          </cell>
          <cell r="C82">
            <v>6.6</v>
          </cell>
          <cell r="D82">
            <v>5.4</v>
          </cell>
          <cell r="E82">
            <v>4.8</v>
          </cell>
          <cell r="F82">
            <v>3.8</v>
          </cell>
          <cell r="G82">
            <v>3.5</v>
          </cell>
          <cell r="H82">
            <v>4.4000000000000004</v>
          </cell>
          <cell r="I82">
            <v>3.6</v>
          </cell>
          <cell r="J82">
            <v>3.9</v>
          </cell>
          <cell r="L82">
            <v>57.575757575757578</v>
          </cell>
          <cell r="M82">
            <v>67.241379310344826</v>
          </cell>
          <cell r="O82">
            <v>32</v>
          </cell>
          <cell r="P82">
            <v>33</v>
          </cell>
        </row>
        <row r="83">
          <cell r="A83" t="str">
            <v>Makroregion wschodni</v>
          </cell>
          <cell r="B83">
            <v>9.6999999999999993</v>
          </cell>
          <cell r="C83">
            <v>8.3000000000000007</v>
          </cell>
          <cell r="D83">
            <v>7.1</v>
          </cell>
          <cell r="E83">
            <v>5.7</v>
          </cell>
          <cell r="F83">
            <v>4.7</v>
          </cell>
          <cell r="G83">
            <v>4.5</v>
          </cell>
          <cell r="H83">
            <v>4.5999999999999996</v>
          </cell>
          <cell r="I83">
            <v>4.2</v>
          </cell>
          <cell r="J83">
            <v>3.6</v>
          </cell>
          <cell r="L83">
            <v>71.212121212121218</v>
          </cell>
          <cell r="M83">
            <v>62.068965517241381</v>
          </cell>
          <cell r="O83">
            <v>42</v>
          </cell>
          <cell r="P83">
            <v>31</v>
          </cell>
        </row>
        <row r="84">
          <cell r="A84" t="str">
            <v>Makroregion województwo mazowieckie</v>
          </cell>
          <cell r="B84">
            <v>6.4</v>
          </cell>
          <cell r="C84">
            <v>5.5</v>
          </cell>
          <cell r="D84">
            <v>4.8</v>
          </cell>
          <cell r="E84">
            <v>3.8</v>
          </cell>
          <cell r="F84">
            <v>2.9</v>
          </cell>
          <cell r="G84">
            <v>3.4</v>
          </cell>
          <cell r="H84">
            <v>2.8</v>
          </cell>
          <cell r="I84">
            <v>2.6</v>
          </cell>
          <cell r="J84">
            <v>2.2999999999999998</v>
          </cell>
          <cell r="L84">
            <v>43.939393939393938</v>
          </cell>
          <cell r="M84">
            <v>39.655172413793096</v>
          </cell>
          <cell r="O84">
            <v>14</v>
          </cell>
          <cell r="P84">
            <v>2</v>
          </cell>
        </row>
        <row r="85">
          <cell r="A85" t="str">
            <v>Continente</v>
          </cell>
          <cell r="B85">
            <v>12.5</v>
          </cell>
          <cell r="C85">
            <v>11.2</v>
          </cell>
          <cell r="D85">
            <v>8.9</v>
          </cell>
          <cell r="E85">
            <v>6.9</v>
          </cell>
          <cell r="F85">
            <v>6.4</v>
          </cell>
          <cell r="G85">
            <v>6.9</v>
          </cell>
          <cell r="H85">
            <v>6.6</v>
          </cell>
          <cell r="I85">
            <v>6</v>
          </cell>
          <cell r="J85">
            <v>6.4</v>
          </cell>
          <cell r="L85">
            <v>96.969696969696983</v>
          </cell>
          <cell r="M85">
            <v>110.34482758620689</v>
          </cell>
          <cell r="O85">
            <v>59</v>
          </cell>
          <cell r="P85">
            <v>63</v>
          </cell>
        </row>
        <row r="86">
          <cell r="A86" t="str">
            <v>Região Autónoma dos Açores</v>
          </cell>
          <cell r="B86">
            <v>12.2</v>
          </cell>
          <cell r="C86">
            <v>10.7</v>
          </cell>
          <cell r="D86">
            <v>8.4</v>
          </cell>
          <cell r="E86">
            <v>8</v>
          </cell>
          <cell r="F86">
            <v>7.5</v>
          </cell>
          <cell r="G86">
            <v>5.9</v>
          </cell>
          <cell r="H86">
            <v>6.9</v>
          </cell>
          <cell r="I86">
            <v>6</v>
          </cell>
          <cell r="J86">
            <v>6.4</v>
          </cell>
          <cell r="L86">
            <v>113.63636363636364</v>
          </cell>
          <cell r="M86">
            <v>110.34482758620689</v>
          </cell>
          <cell r="O86">
            <v>66</v>
          </cell>
          <cell r="P86">
            <v>63</v>
          </cell>
        </row>
        <row r="87">
          <cell r="A87" t="str">
            <v>Região Autónoma da Madeira</v>
          </cell>
          <cell r="B87">
            <v>14.5</v>
          </cell>
          <cell r="C87">
            <v>12.9</v>
          </cell>
          <cell r="D87">
            <v>10.6</v>
          </cell>
          <cell r="E87">
            <v>8.6999999999999993</v>
          </cell>
          <cell r="F87">
            <v>7</v>
          </cell>
          <cell r="G87">
            <v>7.7</v>
          </cell>
          <cell r="H87">
            <v>7.9</v>
          </cell>
          <cell r="I87">
            <v>6.7</v>
          </cell>
          <cell r="J87">
            <v>5.9</v>
          </cell>
          <cell r="L87">
            <v>106.06060606060606</v>
          </cell>
          <cell r="M87">
            <v>101.72413793103449</v>
          </cell>
          <cell r="O87">
            <v>62</v>
          </cell>
          <cell r="P87">
            <v>55</v>
          </cell>
        </row>
        <row r="88">
          <cell r="A88" t="str">
            <v>Macroregiunea Unu</v>
          </cell>
          <cell r="B88">
            <v>5.6</v>
          </cell>
          <cell r="C88">
            <v>4.4000000000000004</v>
          </cell>
          <cell r="D88">
            <v>3.5</v>
          </cell>
          <cell r="E88">
            <v>3.2</v>
          </cell>
          <cell r="F88">
            <v>3.8</v>
          </cell>
          <cell r="G88">
            <v>5.0999999999999996</v>
          </cell>
          <cell r="H88">
            <v>3.7</v>
          </cell>
          <cell r="I88">
            <v>3.8</v>
          </cell>
          <cell r="J88">
            <v>3.4</v>
          </cell>
          <cell r="L88">
            <v>57.575757575757578</v>
          </cell>
          <cell r="M88">
            <v>58.620689655172406</v>
          </cell>
          <cell r="O88">
            <v>32</v>
          </cell>
          <cell r="P88">
            <v>29</v>
          </cell>
        </row>
        <row r="89">
          <cell r="A89" t="str">
            <v>Macroregiunea Doi</v>
          </cell>
          <cell r="B89">
            <v>5.7</v>
          </cell>
          <cell r="C89">
            <v>4.7</v>
          </cell>
          <cell r="D89">
            <v>4.2</v>
          </cell>
          <cell r="E89">
            <v>3.6</v>
          </cell>
          <cell r="F89">
            <v>3.5</v>
          </cell>
          <cell r="G89">
            <v>4.5999999999999996</v>
          </cell>
          <cell r="H89">
            <v>6.1</v>
          </cell>
          <cell r="I89">
            <v>6.4</v>
          </cell>
          <cell r="J89">
            <v>6.8</v>
          </cell>
          <cell r="L89">
            <v>53.030303030303031</v>
          </cell>
          <cell r="M89">
            <v>117.24137931034481</v>
          </cell>
          <cell r="O89">
            <v>26</v>
          </cell>
          <cell r="P89">
            <v>70</v>
          </cell>
        </row>
        <row r="90">
          <cell r="A90" t="str">
            <v>Macroregiunea Trei</v>
          </cell>
          <cell r="B90">
            <v>7.8</v>
          </cell>
          <cell r="C90">
            <v>6.7</v>
          </cell>
          <cell r="D90">
            <v>5.5</v>
          </cell>
          <cell r="E90">
            <v>4.4000000000000004</v>
          </cell>
          <cell r="F90">
            <v>3.4</v>
          </cell>
          <cell r="G90">
            <v>5</v>
          </cell>
          <cell r="H90">
            <v>5.3</v>
          </cell>
          <cell r="I90">
            <v>4.9000000000000004</v>
          </cell>
          <cell r="J90">
            <v>4.9000000000000004</v>
          </cell>
          <cell r="L90">
            <v>51.515151515151516</v>
          </cell>
          <cell r="M90">
            <v>84.482758620689665</v>
          </cell>
          <cell r="O90">
            <v>24</v>
          </cell>
          <cell r="P90">
            <v>42</v>
          </cell>
        </row>
        <row r="91">
          <cell r="A91" t="str">
            <v>Macroregiunea Patru</v>
          </cell>
          <cell r="B91">
            <v>7.9</v>
          </cell>
          <cell r="C91">
            <v>7.6</v>
          </cell>
          <cell r="D91">
            <v>6.2</v>
          </cell>
          <cell r="E91">
            <v>5</v>
          </cell>
          <cell r="F91">
            <v>4.2</v>
          </cell>
          <cell r="G91">
            <v>4.5999999999999996</v>
          </cell>
          <cell r="H91">
            <v>6.2</v>
          </cell>
          <cell r="I91">
            <v>6.1</v>
          </cell>
          <cell r="J91">
            <v>6</v>
          </cell>
          <cell r="L91">
            <v>63.636363636363647</v>
          </cell>
          <cell r="M91">
            <v>103.44827586206897</v>
          </cell>
          <cell r="O91">
            <v>35</v>
          </cell>
          <cell r="P91">
            <v>56</v>
          </cell>
        </row>
        <row r="92">
          <cell r="A92" t="str">
            <v>Slovenija</v>
          </cell>
          <cell r="B92">
            <v>9</v>
          </cell>
          <cell r="C92">
            <v>8.1</v>
          </cell>
          <cell r="D92">
            <v>6.6</v>
          </cell>
          <cell r="E92">
            <v>5.0999999999999996</v>
          </cell>
          <cell r="F92">
            <v>4.4000000000000004</v>
          </cell>
          <cell r="G92">
            <v>4.9000000000000004</v>
          </cell>
          <cell r="H92">
            <v>4.5999999999999996</v>
          </cell>
          <cell r="I92">
            <v>3.9</v>
          </cell>
          <cell r="J92">
            <v>3.4</v>
          </cell>
          <cell r="L92">
            <v>66.666666666666671</v>
          </cell>
          <cell r="M92">
            <v>58.620689655172406</v>
          </cell>
          <cell r="O92">
            <v>37</v>
          </cell>
          <cell r="P92">
            <v>29</v>
          </cell>
        </row>
        <row r="93">
          <cell r="A93" t="str">
            <v>Slovensko</v>
          </cell>
          <cell r="B93">
            <v>11.3</v>
          </cell>
          <cell r="C93">
            <v>9.5</v>
          </cell>
          <cell r="D93">
            <v>7.9</v>
          </cell>
          <cell r="E93">
            <v>6.4</v>
          </cell>
          <cell r="F93">
            <v>5.6</v>
          </cell>
          <cell r="G93">
            <v>6.6</v>
          </cell>
          <cell r="H93">
            <v>6.7</v>
          </cell>
          <cell r="I93">
            <v>6</v>
          </cell>
          <cell r="J93">
            <v>5.7</v>
          </cell>
          <cell r="L93">
            <v>84.848484848484844</v>
          </cell>
          <cell r="M93">
            <v>98.275862068965523</v>
          </cell>
          <cell r="O93">
            <v>48</v>
          </cell>
          <cell r="P93">
            <v>51</v>
          </cell>
        </row>
        <row r="94">
          <cell r="A94" t="str">
            <v>Manner-Suomi</v>
          </cell>
          <cell r="B94">
            <v>8.8000000000000007</v>
          </cell>
          <cell r="C94">
            <v>8.1999999999999993</v>
          </cell>
          <cell r="D94">
            <v>8.1</v>
          </cell>
          <cell r="E94">
            <v>6.9</v>
          </cell>
          <cell r="F94">
            <v>6.1</v>
          </cell>
          <cell r="G94">
            <v>7.2</v>
          </cell>
          <cell r="H94">
            <v>7.1</v>
          </cell>
          <cell r="I94">
            <v>6.4</v>
          </cell>
          <cell r="J94">
            <v>6.6</v>
          </cell>
          <cell r="L94">
            <v>92.424242424242422</v>
          </cell>
          <cell r="M94">
            <v>113.79310344827587</v>
          </cell>
          <cell r="O94">
            <v>51</v>
          </cell>
          <cell r="P94">
            <v>65</v>
          </cell>
        </row>
        <row r="95">
          <cell r="A95" t="str">
            <v>Åland</v>
          </cell>
          <cell r="B95" t="str">
            <v>:</v>
          </cell>
          <cell r="C95" t="str">
            <v>:</v>
          </cell>
          <cell r="D95" t="str">
            <v>:</v>
          </cell>
          <cell r="E95" t="str">
            <v>:</v>
          </cell>
          <cell r="F95" t="str">
            <v>:</v>
          </cell>
          <cell r="G95" t="str">
            <v>:</v>
          </cell>
          <cell r="H95" t="str">
            <v>:</v>
          </cell>
          <cell r="I95" t="str">
            <v>:</v>
          </cell>
          <cell r="L95" t="str">
            <v/>
          </cell>
          <cell r="M95" t="str">
            <v/>
          </cell>
        </row>
        <row r="96">
          <cell r="A96" t="str">
            <v>Östra Sverige</v>
          </cell>
          <cell r="B96">
            <v>6.7</v>
          </cell>
          <cell r="C96">
            <v>6.2</v>
          </cell>
          <cell r="D96">
            <v>6.1</v>
          </cell>
          <cell r="E96">
            <v>5.5</v>
          </cell>
          <cell r="F96">
            <v>5.6</v>
          </cell>
          <cell r="G96">
            <v>7.4</v>
          </cell>
          <cell r="H96">
            <v>7.8</v>
          </cell>
          <cell r="I96">
            <v>6.8</v>
          </cell>
          <cell r="J96">
            <v>6.6</v>
          </cell>
          <cell r="L96">
            <v>84.848484848484844</v>
          </cell>
          <cell r="M96">
            <v>113.79310344827587</v>
          </cell>
          <cell r="O96">
            <v>48</v>
          </cell>
          <cell r="P96">
            <v>65</v>
          </cell>
        </row>
        <row r="97">
          <cell r="A97" t="str">
            <v>Södra Sverige</v>
          </cell>
          <cell r="B97">
            <v>6.7</v>
          </cell>
          <cell r="C97">
            <v>6.3</v>
          </cell>
          <cell r="D97">
            <v>6</v>
          </cell>
          <cell r="E97">
            <v>6</v>
          </cell>
          <cell r="F97">
            <v>6.2</v>
          </cell>
          <cell r="G97">
            <v>7.8</v>
          </cell>
          <cell r="H97">
            <v>8.3000000000000007</v>
          </cell>
          <cell r="I97">
            <v>6.2</v>
          </cell>
          <cell r="J97">
            <v>6.9</v>
          </cell>
          <cell r="L97">
            <v>93.939393939393938</v>
          </cell>
          <cell r="M97">
            <v>118.96551724137932</v>
          </cell>
          <cell r="O97">
            <v>52</v>
          </cell>
          <cell r="P97">
            <v>71</v>
          </cell>
        </row>
        <row r="98">
          <cell r="A98" t="str">
            <v>Norra Sverige</v>
          </cell>
          <cell r="B98">
            <v>6.7</v>
          </cell>
          <cell r="C98">
            <v>6.1</v>
          </cell>
          <cell r="D98">
            <v>5.8</v>
          </cell>
          <cell r="E98">
            <v>5.2</v>
          </cell>
          <cell r="F98">
            <v>6.1</v>
          </cell>
          <cell r="G98">
            <v>6.6</v>
          </cell>
          <cell r="H98">
            <v>6.9</v>
          </cell>
          <cell r="I98">
            <v>5.5</v>
          </cell>
          <cell r="J98">
            <v>5.4</v>
          </cell>
          <cell r="L98">
            <v>92.424242424242422</v>
          </cell>
          <cell r="M98">
            <v>93.103448275862078</v>
          </cell>
          <cell r="O98">
            <v>51</v>
          </cell>
          <cell r="P98">
            <v>47</v>
          </cell>
        </row>
        <row r="99">
          <cell r="M99" t="str">
            <v/>
          </cell>
        </row>
        <row r="100">
          <cell r="A100" t="str">
            <v>Länder</v>
          </cell>
          <cell r="L100" t="str">
            <v/>
          </cell>
          <cell r="M100" t="str">
            <v/>
          </cell>
          <cell r="O100" t="str">
            <v/>
          </cell>
          <cell r="P100" t="str">
            <v/>
          </cell>
        </row>
        <row r="101">
          <cell r="A101" t="str">
            <v>European Union - 27 countries (from 2020)</v>
          </cell>
          <cell r="B101">
            <v>9.9</v>
          </cell>
          <cell r="C101">
            <v>9</v>
          </cell>
          <cell r="D101">
            <v>8</v>
          </cell>
          <cell r="E101">
            <v>7.1</v>
          </cell>
          <cell r="F101">
            <v>6.6</v>
          </cell>
          <cell r="G101">
            <v>6.9</v>
          </cell>
          <cell r="H101">
            <v>6.9</v>
          </cell>
          <cell r="I101">
            <v>6</v>
          </cell>
          <cell r="J101">
            <v>5.8</v>
          </cell>
          <cell r="L101">
            <v>100</v>
          </cell>
          <cell r="M101">
            <v>100</v>
          </cell>
          <cell r="P101" t="str">
            <v/>
          </cell>
        </row>
        <row r="102">
          <cell r="A102" t="str">
            <v>Belgium</v>
          </cell>
          <cell r="B102">
            <v>8.4</v>
          </cell>
          <cell r="C102">
            <v>7.7</v>
          </cell>
          <cell r="D102">
            <v>7</v>
          </cell>
          <cell r="E102">
            <v>5.8</v>
          </cell>
          <cell r="F102">
            <v>5.2</v>
          </cell>
          <cell r="G102">
            <v>5.4</v>
          </cell>
          <cell r="H102">
            <v>6</v>
          </cell>
          <cell r="I102">
            <v>5.3</v>
          </cell>
          <cell r="J102">
            <v>5.3</v>
          </cell>
          <cell r="L102">
            <v>78.787878787878796</v>
          </cell>
          <cell r="M102">
            <v>91.379310344827587</v>
          </cell>
          <cell r="O102">
            <v>14</v>
          </cell>
          <cell r="P102">
            <v>14</v>
          </cell>
        </row>
        <row r="103">
          <cell r="A103" t="str">
            <v>Bulgaria</v>
          </cell>
          <cell r="B103">
            <v>9.1</v>
          </cell>
          <cell r="C103">
            <v>7.6</v>
          </cell>
          <cell r="D103">
            <v>6.1</v>
          </cell>
          <cell r="E103">
            <v>5.0999999999999996</v>
          </cell>
          <cell r="F103">
            <v>4.0999999999999996</v>
          </cell>
          <cell r="G103">
            <v>5</v>
          </cell>
          <cell r="H103">
            <v>5.0999999999999996</v>
          </cell>
          <cell r="I103">
            <v>4.0999999999999996</v>
          </cell>
          <cell r="J103">
            <v>4.3</v>
          </cell>
          <cell r="L103">
            <v>62.121212121212125</v>
          </cell>
          <cell r="M103">
            <v>74.137931034482762</v>
          </cell>
          <cell r="O103">
            <v>8</v>
          </cell>
          <cell r="P103">
            <v>9</v>
          </cell>
        </row>
        <row r="104">
          <cell r="A104" t="str">
            <v>Czechia</v>
          </cell>
          <cell r="B104">
            <v>5</v>
          </cell>
          <cell r="C104">
            <v>3.9</v>
          </cell>
          <cell r="D104">
            <v>2.8</v>
          </cell>
          <cell r="E104">
            <v>2.2000000000000002</v>
          </cell>
          <cell r="F104">
            <v>2</v>
          </cell>
          <cell r="G104">
            <v>2.5</v>
          </cell>
          <cell r="H104">
            <v>2.8</v>
          </cell>
          <cell r="I104">
            <v>2.2000000000000002</v>
          </cell>
          <cell r="J104">
            <v>2.5</v>
          </cell>
          <cell r="L104">
            <v>30.303030303030305</v>
          </cell>
          <cell r="M104">
            <v>43.103448275862071</v>
          </cell>
          <cell r="O104">
            <v>1</v>
          </cell>
          <cell r="P104">
            <v>1</v>
          </cell>
        </row>
        <row r="105">
          <cell r="A105" t="str">
            <v>Denmark</v>
          </cell>
          <cell r="B105">
            <v>6</v>
          </cell>
          <cell r="C105">
            <v>5.6</v>
          </cell>
          <cell r="D105">
            <v>5.3</v>
          </cell>
          <cell r="E105">
            <v>4.8</v>
          </cell>
          <cell r="F105">
            <v>4.7</v>
          </cell>
          <cell r="G105">
            <v>5.2</v>
          </cell>
          <cell r="H105">
            <v>4.7</v>
          </cell>
          <cell r="I105">
            <v>4.0999999999999996</v>
          </cell>
          <cell r="J105">
            <v>4.7</v>
          </cell>
          <cell r="L105">
            <v>71.212121212121218</v>
          </cell>
          <cell r="M105">
            <v>81.034482758620697</v>
          </cell>
          <cell r="O105">
            <v>13</v>
          </cell>
          <cell r="P105">
            <v>11</v>
          </cell>
        </row>
        <row r="106">
          <cell r="A106" t="str">
            <v>Germany</v>
          </cell>
          <cell r="B106">
            <v>4.5999999999999996</v>
          </cell>
          <cell r="C106">
            <v>4.0999999999999996</v>
          </cell>
          <cell r="D106">
            <v>3.7</v>
          </cell>
          <cell r="E106">
            <v>3.3</v>
          </cell>
          <cell r="F106">
            <v>3.1</v>
          </cell>
          <cell r="G106">
            <v>3.8</v>
          </cell>
          <cell r="H106">
            <v>3.6</v>
          </cell>
          <cell r="I106">
            <v>3.1</v>
          </cell>
          <cell r="J106">
            <v>3</v>
          </cell>
          <cell r="L106">
            <v>46.969696969696969</v>
          </cell>
          <cell r="M106">
            <v>51.724137931034484</v>
          </cell>
          <cell r="O106">
            <v>3</v>
          </cell>
          <cell r="P106">
            <v>4</v>
          </cell>
        </row>
        <row r="107">
          <cell r="A107" t="str">
            <v>Estonia</v>
          </cell>
          <cell r="B107">
            <v>6.3</v>
          </cell>
          <cell r="C107">
            <v>6.9</v>
          </cell>
          <cell r="D107">
            <v>5.8</v>
          </cell>
          <cell r="E107">
            <v>5.2</v>
          </cell>
          <cell r="F107">
            <v>4.4000000000000004</v>
          </cell>
          <cell r="G107">
            <v>6.8</v>
          </cell>
          <cell r="H107">
            <v>6.1</v>
          </cell>
          <cell r="I107">
            <v>5.5</v>
          </cell>
          <cell r="J107">
            <v>6.2</v>
          </cell>
          <cell r="L107">
            <v>66.666666666666671</v>
          </cell>
          <cell r="M107">
            <v>106.89655172413795</v>
          </cell>
          <cell r="O107">
            <v>11</v>
          </cell>
          <cell r="P107">
            <v>18</v>
          </cell>
        </row>
        <row r="108">
          <cell r="A108" t="str">
            <v>Ireland</v>
          </cell>
          <cell r="B108">
            <v>9.6</v>
          </cell>
          <cell r="C108">
            <v>8.1</v>
          </cell>
          <cell r="D108">
            <v>6.4</v>
          </cell>
          <cell r="E108">
            <v>5.4</v>
          </cell>
          <cell r="F108">
            <v>4.5999999999999996</v>
          </cell>
          <cell r="G108">
            <v>5.3</v>
          </cell>
          <cell r="H108">
            <v>5.7</v>
          </cell>
          <cell r="I108">
            <v>4.0999999999999996</v>
          </cell>
          <cell r="J108">
            <v>3.9</v>
          </cell>
          <cell r="L108">
            <v>69.696969696969688</v>
          </cell>
          <cell r="M108">
            <v>67.241379310344826</v>
          </cell>
          <cell r="O108">
            <v>12</v>
          </cell>
          <cell r="P108">
            <v>7</v>
          </cell>
        </row>
        <row r="109">
          <cell r="A109" t="str">
            <v>Greece</v>
          </cell>
          <cell r="B109">
            <v>24.9</v>
          </cell>
          <cell r="C109">
            <v>23.5</v>
          </cell>
          <cell r="D109">
            <v>21.4</v>
          </cell>
          <cell r="E109">
            <v>19.3</v>
          </cell>
          <cell r="F109">
            <v>17.3</v>
          </cell>
          <cell r="G109">
            <v>16.399999999999999</v>
          </cell>
          <cell r="H109">
            <v>14.7</v>
          </cell>
          <cell r="I109">
            <v>12.3</v>
          </cell>
          <cell r="J109">
            <v>11</v>
          </cell>
          <cell r="L109">
            <v>262.12121212121218</v>
          </cell>
          <cell r="M109">
            <v>189.65517241379311</v>
          </cell>
          <cell r="O109">
            <v>27</v>
          </cell>
          <cell r="P109">
            <v>26</v>
          </cell>
        </row>
        <row r="110">
          <cell r="A110" t="str">
            <v>Spain</v>
          </cell>
          <cell r="B110">
            <v>21.7</v>
          </cell>
          <cell r="C110">
            <v>19.3</v>
          </cell>
          <cell r="D110">
            <v>16.899999999999999</v>
          </cell>
          <cell r="E110">
            <v>14.9</v>
          </cell>
          <cell r="F110">
            <v>13.8</v>
          </cell>
          <cell r="G110">
            <v>15.2</v>
          </cell>
          <cell r="H110">
            <v>14.6</v>
          </cell>
          <cell r="I110">
            <v>12.7</v>
          </cell>
          <cell r="J110">
            <v>11.9</v>
          </cell>
          <cell r="L110">
            <v>209.09090909090912</v>
          </cell>
          <cell r="M110">
            <v>205.17241379310346</v>
          </cell>
          <cell r="O110">
            <v>26</v>
          </cell>
          <cell r="P110">
            <v>27</v>
          </cell>
        </row>
        <row r="111">
          <cell r="A111" t="str">
            <v>France</v>
          </cell>
          <cell r="B111">
            <v>10</v>
          </cell>
          <cell r="C111">
            <v>9.8000000000000007</v>
          </cell>
          <cell r="D111">
            <v>9.1999999999999993</v>
          </cell>
          <cell r="E111">
            <v>8.8000000000000007</v>
          </cell>
          <cell r="F111">
            <v>8.1999999999999993</v>
          </cell>
          <cell r="G111">
            <v>7.8</v>
          </cell>
          <cell r="H111">
            <v>7.5</v>
          </cell>
          <cell r="I111">
            <v>6.9</v>
          </cell>
          <cell r="J111">
            <v>7</v>
          </cell>
          <cell r="L111">
            <v>124.24242424242425</v>
          </cell>
          <cell r="M111">
            <v>120.68965517241379</v>
          </cell>
          <cell r="O111">
            <v>24</v>
          </cell>
          <cell r="P111">
            <v>24</v>
          </cell>
        </row>
        <row r="112">
          <cell r="A112" t="str">
            <v>Croatia</v>
          </cell>
          <cell r="B112">
            <v>15.5</v>
          </cell>
          <cell r="C112">
            <v>12.4</v>
          </cell>
          <cell r="D112">
            <v>10.6</v>
          </cell>
          <cell r="E112">
            <v>8.1</v>
          </cell>
          <cell r="F112">
            <v>6.3</v>
          </cell>
          <cell r="G112">
            <v>6.9</v>
          </cell>
          <cell r="H112">
            <v>7.1</v>
          </cell>
          <cell r="I112">
            <v>6.5</v>
          </cell>
          <cell r="J112">
            <v>5.8</v>
          </cell>
          <cell r="L112">
            <v>95.454545454545453</v>
          </cell>
          <cell r="M112">
            <v>100</v>
          </cell>
          <cell r="O112">
            <v>19</v>
          </cell>
          <cell r="P112">
            <v>17</v>
          </cell>
        </row>
        <row r="113">
          <cell r="A113" t="str">
            <v>Italy</v>
          </cell>
          <cell r="B113">
            <v>11.7</v>
          </cell>
          <cell r="C113">
            <v>11.5</v>
          </cell>
          <cell r="D113">
            <v>11.1</v>
          </cell>
          <cell r="E113">
            <v>10.4</v>
          </cell>
          <cell r="F113">
            <v>9.8000000000000007</v>
          </cell>
          <cell r="G113">
            <v>9.1</v>
          </cell>
          <cell r="H113">
            <v>9.4</v>
          </cell>
          <cell r="I113">
            <v>8</v>
          </cell>
          <cell r="J113">
            <v>7.6</v>
          </cell>
          <cell r="L113">
            <v>148.4848484848485</v>
          </cell>
          <cell r="M113">
            <v>131.0344827586207</v>
          </cell>
          <cell r="O113">
            <v>25</v>
          </cell>
          <cell r="P113">
            <v>25</v>
          </cell>
        </row>
        <row r="114">
          <cell r="A114" t="str">
            <v>Cyprus</v>
          </cell>
          <cell r="B114">
            <v>14.9</v>
          </cell>
          <cell r="C114">
            <v>12.9</v>
          </cell>
          <cell r="D114">
            <v>11.1</v>
          </cell>
          <cell r="E114">
            <v>8.4</v>
          </cell>
          <cell r="F114">
            <v>7.1</v>
          </cell>
          <cell r="G114">
            <v>7.7</v>
          </cell>
          <cell r="H114">
            <v>7.2</v>
          </cell>
          <cell r="I114">
            <v>6.2</v>
          </cell>
          <cell r="J114">
            <v>5.8</v>
          </cell>
          <cell r="L114">
            <v>107.57575757575756</v>
          </cell>
          <cell r="M114">
            <v>100</v>
          </cell>
          <cell r="O114">
            <v>23</v>
          </cell>
          <cell r="P114">
            <v>17</v>
          </cell>
        </row>
        <row r="115">
          <cell r="A115" t="str">
            <v>Latvia</v>
          </cell>
          <cell r="B115">
            <v>9.9</v>
          </cell>
          <cell r="C115">
            <v>9.8000000000000007</v>
          </cell>
          <cell r="D115">
            <v>8.8000000000000007</v>
          </cell>
          <cell r="E115">
            <v>7.5</v>
          </cell>
          <cell r="F115">
            <v>6.4</v>
          </cell>
          <cell r="G115">
            <v>8.3000000000000007</v>
          </cell>
          <cell r="H115">
            <v>7.7</v>
          </cell>
          <cell r="I115">
            <v>6.9</v>
          </cell>
          <cell r="J115">
            <v>6.7</v>
          </cell>
          <cell r="L115">
            <v>96.969696969696983</v>
          </cell>
          <cell r="M115">
            <v>115.51724137931035</v>
          </cell>
          <cell r="O115">
            <v>22</v>
          </cell>
          <cell r="P115">
            <v>22</v>
          </cell>
        </row>
        <row r="116">
          <cell r="A116" t="str">
            <v>Lithuania</v>
          </cell>
          <cell r="B116">
            <v>9.1999999999999993</v>
          </cell>
          <cell r="C116">
            <v>8</v>
          </cell>
          <cell r="D116">
            <v>7.2</v>
          </cell>
          <cell r="E116">
            <v>6.3</v>
          </cell>
          <cell r="F116">
            <v>6.4</v>
          </cell>
          <cell r="G116">
            <v>8.6999999999999993</v>
          </cell>
          <cell r="H116">
            <v>7.3</v>
          </cell>
          <cell r="I116">
            <v>6.1</v>
          </cell>
          <cell r="J116">
            <v>7</v>
          </cell>
          <cell r="L116">
            <v>96.969696969696983</v>
          </cell>
          <cell r="M116">
            <v>120.68965517241379</v>
          </cell>
          <cell r="O116">
            <v>22</v>
          </cell>
          <cell r="P116">
            <v>24</v>
          </cell>
        </row>
        <row r="117">
          <cell r="A117" t="str">
            <v>Luxembourg</v>
          </cell>
          <cell r="B117">
            <v>6.3</v>
          </cell>
          <cell r="C117">
            <v>5.9</v>
          </cell>
          <cell r="D117">
            <v>5.3</v>
          </cell>
          <cell r="E117">
            <v>5.3</v>
          </cell>
          <cell r="F117">
            <v>5.3</v>
          </cell>
          <cell r="G117">
            <v>6.5</v>
          </cell>
          <cell r="H117">
            <v>4.8</v>
          </cell>
          <cell r="I117">
            <v>4.0999999999999996</v>
          </cell>
          <cell r="J117">
            <v>4.5999999999999996</v>
          </cell>
          <cell r="L117">
            <v>80.303030303030312</v>
          </cell>
          <cell r="M117">
            <v>79.310344827586192</v>
          </cell>
          <cell r="O117">
            <v>15</v>
          </cell>
          <cell r="P117">
            <v>10</v>
          </cell>
        </row>
        <row r="118">
          <cell r="A118" t="str">
            <v>Hungary</v>
          </cell>
          <cell r="B118">
            <v>6.7</v>
          </cell>
          <cell r="C118">
            <v>5</v>
          </cell>
          <cell r="D118">
            <v>4</v>
          </cell>
          <cell r="E118">
            <v>3.6</v>
          </cell>
          <cell r="F118">
            <v>3.3</v>
          </cell>
          <cell r="G118">
            <v>4.2</v>
          </cell>
          <cell r="H118">
            <v>3.9</v>
          </cell>
          <cell r="I118">
            <v>3.5</v>
          </cell>
          <cell r="J118">
            <v>4</v>
          </cell>
          <cell r="L118">
            <v>50</v>
          </cell>
          <cell r="M118">
            <v>68.965517241379317</v>
          </cell>
          <cell r="O118">
            <v>5</v>
          </cell>
          <cell r="P118">
            <v>8</v>
          </cell>
        </row>
        <row r="119">
          <cell r="A119" t="str">
            <v>Malta</v>
          </cell>
          <cell r="B119">
            <v>4.9000000000000004</v>
          </cell>
          <cell r="C119">
            <v>4.3</v>
          </cell>
          <cell r="D119">
            <v>3.6</v>
          </cell>
          <cell r="E119">
            <v>3.6</v>
          </cell>
          <cell r="F119">
            <v>3.8</v>
          </cell>
          <cell r="G119">
            <v>4.7</v>
          </cell>
          <cell r="H119">
            <v>3.5</v>
          </cell>
          <cell r="I119">
            <v>3.2</v>
          </cell>
          <cell r="J119">
            <v>3.2</v>
          </cell>
          <cell r="L119">
            <v>57.575757575757578</v>
          </cell>
          <cell r="M119">
            <v>55.172413793103445</v>
          </cell>
          <cell r="O119">
            <v>7</v>
          </cell>
          <cell r="P119">
            <v>5</v>
          </cell>
        </row>
        <row r="120">
          <cell r="A120" t="str">
            <v>Netherlands</v>
          </cell>
          <cell r="B120">
            <v>6.4</v>
          </cell>
          <cell r="C120">
            <v>5.5</v>
          </cell>
          <cell r="D120">
            <v>4.4000000000000004</v>
          </cell>
          <cell r="E120">
            <v>3.4</v>
          </cell>
          <cell r="F120">
            <v>3</v>
          </cell>
          <cell r="G120">
            <v>3.3</v>
          </cell>
          <cell r="H120">
            <v>3.5</v>
          </cell>
          <cell r="I120">
            <v>2.9</v>
          </cell>
          <cell r="J120">
            <v>2.9</v>
          </cell>
          <cell r="L120">
            <v>45.45454545454546</v>
          </cell>
          <cell r="M120">
            <v>50</v>
          </cell>
          <cell r="O120">
            <v>2</v>
          </cell>
          <cell r="P120">
            <v>3</v>
          </cell>
        </row>
        <row r="121">
          <cell r="A121" t="str">
            <v>Austria</v>
          </cell>
          <cell r="B121">
            <v>5.6</v>
          </cell>
          <cell r="C121">
            <v>5.8</v>
          </cell>
          <cell r="D121">
            <v>5.3</v>
          </cell>
          <cell r="E121">
            <v>4.7</v>
          </cell>
          <cell r="F121">
            <v>4.3</v>
          </cell>
          <cell r="G121">
            <v>5.3</v>
          </cell>
          <cell r="H121">
            <v>6</v>
          </cell>
          <cell r="I121">
            <v>4.5</v>
          </cell>
          <cell r="J121">
            <v>4.8</v>
          </cell>
          <cell r="L121">
            <v>65.151515151515156</v>
          </cell>
          <cell r="M121">
            <v>82.758620689655174</v>
          </cell>
          <cell r="O121">
            <v>9</v>
          </cell>
          <cell r="P121">
            <v>12</v>
          </cell>
        </row>
        <row r="122">
          <cell r="A122" t="str">
            <v>Poland</v>
          </cell>
          <cell r="B122">
            <v>7.4</v>
          </cell>
          <cell r="C122">
            <v>6.1</v>
          </cell>
          <cell r="D122">
            <v>4.8</v>
          </cell>
          <cell r="E122">
            <v>3.8</v>
          </cell>
          <cell r="F122">
            <v>3.2</v>
          </cell>
          <cell r="G122">
            <v>3.1</v>
          </cell>
          <cell r="H122">
            <v>3.4</v>
          </cell>
          <cell r="I122">
            <v>2.8</v>
          </cell>
          <cell r="J122">
            <v>2.8</v>
          </cell>
          <cell r="L122">
            <v>48.484848484848492</v>
          </cell>
          <cell r="M122">
            <v>48.275862068965516</v>
          </cell>
          <cell r="O122">
            <v>4</v>
          </cell>
          <cell r="P122">
            <v>2</v>
          </cell>
        </row>
        <row r="123">
          <cell r="A123" t="str">
            <v>Portugal</v>
          </cell>
          <cell r="B123">
            <v>12.5</v>
          </cell>
          <cell r="C123">
            <v>11.2</v>
          </cell>
          <cell r="D123">
            <v>8.9</v>
          </cell>
          <cell r="E123">
            <v>6.9</v>
          </cell>
          <cell r="F123">
            <v>6.4</v>
          </cell>
          <cell r="G123">
            <v>6.9</v>
          </cell>
          <cell r="H123">
            <v>6.7</v>
          </cell>
          <cell r="I123">
            <v>6.1</v>
          </cell>
          <cell r="J123">
            <v>6.4</v>
          </cell>
          <cell r="L123">
            <v>96.969696969696983</v>
          </cell>
          <cell r="M123">
            <v>110.34482758620689</v>
          </cell>
          <cell r="O123">
            <v>22</v>
          </cell>
          <cell r="P123">
            <v>19</v>
          </cell>
        </row>
        <row r="124">
          <cell r="A124" t="str">
            <v>Romania</v>
          </cell>
          <cell r="B124">
            <v>6.7</v>
          </cell>
          <cell r="C124">
            <v>5.7</v>
          </cell>
          <cell r="D124">
            <v>4.8</v>
          </cell>
          <cell r="E124">
            <v>4</v>
          </cell>
          <cell r="F124">
            <v>3.7</v>
          </cell>
          <cell r="G124">
            <v>4.8</v>
          </cell>
          <cell r="H124">
            <v>5.3</v>
          </cell>
          <cell r="I124">
            <v>5.2</v>
          </cell>
          <cell r="J124">
            <v>5.2</v>
          </cell>
          <cell r="L124">
            <v>56.060606060606069</v>
          </cell>
          <cell r="M124">
            <v>89.65517241379311</v>
          </cell>
          <cell r="O124">
            <v>6</v>
          </cell>
          <cell r="P124">
            <v>13</v>
          </cell>
        </row>
        <row r="125">
          <cell r="A125" t="str">
            <v>Slovenia</v>
          </cell>
          <cell r="B125">
            <v>9</v>
          </cell>
          <cell r="C125">
            <v>8.1</v>
          </cell>
          <cell r="D125">
            <v>6.6</v>
          </cell>
          <cell r="E125">
            <v>5.0999999999999996</v>
          </cell>
          <cell r="F125">
            <v>4.4000000000000004</v>
          </cell>
          <cell r="G125">
            <v>4.9000000000000004</v>
          </cell>
          <cell r="H125">
            <v>4.5999999999999996</v>
          </cell>
          <cell r="I125">
            <v>3.9</v>
          </cell>
          <cell r="J125">
            <v>3.4</v>
          </cell>
          <cell r="L125">
            <v>66.666666666666671</v>
          </cell>
          <cell r="M125">
            <v>58.620689655172406</v>
          </cell>
          <cell r="O125">
            <v>11</v>
          </cell>
          <cell r="P125">
            <v>6</v>
          </cell>
        </row>
        <row r="126">
          <cell r="A126" t="str">
            <v>Slovakia</v>
          </cell>
          <cell r="B126">
            <v>11.3</v>
          </cell>
          <cell r="C126">
            <v>9.5</v>
          </cell>
          <cell r="D126">
            <v>7.9</v>
          </cell>
          <cell r="E126">
            <v>6.4</v>
          </cell>
          <cell r="F126">
            <v>5.6</v>
          </cell>
          <cell r="G126">
            <v>6.6</v>
          </cell>
          <cell r="H126">
            <v>6.7</v>
          </cell>
          <cell r="I126">
            <v>6</v>
          </cell>
          <cell r="J126">
            <v>5.7</v>
          </cell>
          <cell r="L126">
            <v>84.848484848484844</v>
          </cell>
          <cell r="M126">
            <v>98.275862068965523</v>
          </cell>
          <cell r="O126">
            <v>16</v>
          </cell>
          <cell r="P126">
            <v>15</v>
          </cell>
        </row>
        <row r="127">
          <cell r="A127" t="str">
            <v>Finland</v>
          </cell>
          <cell r="B127">
            <v>8.8000000000000007</v>
          </cell>
          <cell r="C127">
            <v>8.1999999999999993</v>
          </cell>
          <cell r="D127">
            <v>8.1</v>
          </cell>
          <cell r="E127">
            <v>6.8</v>
          </cell>
          <cell r="F127">
            <v>6.1</v>
          </cell>
          <cell r="G127">
            <v>7.1</v>
          </cell>
          <cell r="H127">
            <v>7.1</v>
          </cell>
          <cell r="I127">
            <v>6.3</v>
          </cell>
          <cell r="J127">
            <v>6.6</v>
          </cell>
          <cell r="L127">
            <v>92.424242424242422</v>
          </cell>
          <cell r="M127">
            <v>113.79310344827587</v>
          </cell>
          <cell r="O127">
            <v>18</v>
          </cell>
          <cell r="P127">
            <v>21</v>
          </cell>
        </row>
        <row r="128">
          <cell r="A128" t="str">
            <v>Sweden</v>
          </cell>
          <cell r="B128">
            <v>6.7</v>
          </cell>
          <cell r="C128">
            <v>6.3</v>
          </cell>
          <cell r="D128">
            <v>6</v>
          </cell>
          <cell r="E128">
            <v>5.6</v>
          </cell>
          <cell r="F128">
            <v>6</v>
          </cell>
          <cell r="G128">
            <v>7.4</v>
          </cell>
          <cell r="H128">
            <v>7.9</v>
          </cell>
          <cell r="I128">
            <v>6.3</v>
          </cell>
          <cell r="J128">
            <v>6.5</v>
          </cell>
          <cell r="L128">
            <v>90.909090909090921</v>
          </cell>
          <cell r="M128">
            <v>112.06896551724139</v>
          </cell>
          <cell r="O128">
            <v>17</v>
          </cell>
          <cell r="P128">
            <v>20</v>
          </cell>
        </row>
      </sheetData>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CC8C-974A-40BD-9FAB-D559E9F45CA9}">
  <dimension ref="A1:G279"/>
  <sheetViews>
    <sheetView tabSelected="1" topLeftCell="A84" zoomScale="91" zoomScaleNormal="91" workbookViewId="0">
      <selection activeCell="J90" sqref="J90"/>
    </sheetView>
  </sheetViews>
  <sheetFormatPr baseColWidth="10" defaultRowHeight="14.5" x14ac:dyDescent="0.35"/>
  <cols>
    <col min="1" max="1" width="32.54296875" style="36" customWidth="1"/>
  </cols>
  <sheetData>
    <row r="1" spans="1:4" x14ac:dyDescent="0.35">
      <c r="A1" s="33" t="s">
        <v>565</v>
      </c>
    </row>
    <row r="2" spans="1:4" x14ac:dyDescent="0.35">
      <c r="A2" s="36" t="s">
        <v>566</v>
      </c>
      <c r="D2" t="s">
        <v>591</v>
      </c>
    </row>
    <row r="3" spans="1:4" x14ac:dyDescent="0.35">
      <c r="A3" s="33" t="s">
        <v>52</v>
      </c>
    </row>
    <row r="4" spans="1:4" x14ac:dyDescent="0.35">
      <c r="A4" s="34" t="s">
        <v>50</v>
      </c>
      <c r="D4" t="s">
        <v>567</v>
      </c>
    </row>
    <row r="5" spans="1:4" x14ac:dyDescent="0.35">
      <c r="A5" s="34" t="s">
        <v>51</v>
      </c>
      <c r="C5" s="8"/>
      <c r="D5" t="s">
        <v>567</v>
      </c>
    </row>
    <row r="6" spans="1:4" x14ac:dyDescent="0.35">
      <c r="A6" s="34" t="s">
        <v>542</v>
      </c>
      <c r="D6" t="s">
        <v>567</v>
      </c>
    </row>
    <row r="7" spans="1:4" x14ac:dyDescent="0.35">
      <c r="A7" s="34" t="s">
        <v>550</v>
      </c>
      <c r="D7" t="s">
        <v>567</v>
      </c>
    </row>
    <row r="8" spans="1:4" x14ac:dyDescent="0.35">
      <c r="A8" s="34" t="s">
        <v>355</v>
      </c>
      <c r="D8" t="s">
        <v>568</v>
      </c>
    </row>
    <row r="9" spans="1:4" x14ac:dyDescent="0.35">
      <c r="A9" s="34" t="s">
        <v>562</v>
      </c>
      <c r="D9" t="s">
        <v>568</v>
      </c>
    </row>
    <row r="10" spans="1:4" x14ac:dyDescent="0.35">
      <c r="A10" s="34" t="s">
        <v>549</v>
      </c>
      <c r="D10" t="s">
        <v>567</v>
      </c>
    </row>
    <row r="11" spans="1:4" x14ac:dyDescent="0.35">
      <c r="A11" s="33" t="s">
        <v>53</v>
      </c>
    </row>
    <row r="12" spans="1:4" x14ac:dyDescent="0.35">
      <c r="A12" s="34" t="s">
        <v>100</v>
      </c>
      <c r="D12" t="s">
        <v>567</v>
      </c>
    </row>
    <row r="13" spans="1:4" x14ac:dyDescent="0.35">
      <c r="A13" s="34" t="s">
        <v>101</v>
      </c>
      <c r="D13" t="s">
        <v>567</v>
      </c>
    </row>
    <row r="14" spans="1:4" x14ac:dyDescent="0.35">
      <c r="A14" s="34" t="s">
        <v>102</v>
      </c>
      <c r="D14" t="s">
        <v>567</v>
      </c>
    </row>
    <row r="15" spans="1:4" x14ac:dyDescent="0.35">
      <c r="A15" s="34" t="s">
        <v>103</v>
      </c>
      <c r="D15" t="s">
        <v>567</v>
      </c>
    </row>
    <row r="16" spans="1:4" x14ac:dyDescent="0.35">
      <c r="A16" s="34" t="s">
        <v>104</v>
      </c>
      <c r="D16" t="s">
        <v>567</v>
      </c>
    </row>
    <row r="17" spans="1:4" x14ac:dyDescent="0.35">
      <c r="A17" s="34" t="s">
        <v>105</v>
      </c>
      <c r="D17" t="s">
        <v>567</v>
      </c>
    </row>
    <row r="18" spans="1:4" x14ac:dyDescent="0.35">
      <c r="A18" s="34" t="s">
        <v>107</v>
      </c>
      <c r="D18" t="s">
        <v>568</v>
      </c>
    </row>
    <row r="19" spans="1:4" x14ac:dyDescent="0.35">
      <c r="A19" s="34" t="s">
        <v>562</v>
      </c>
      <c r="D19" t="s">
        <v>568</v>
      </c>
    </row>
    <row r="20" spans="1:4" x14ac:dyDescent="0.35">
      <c r="A20" s="33" t="s">
        <v>313</v>
      </c>
    </row>
    <row r="21" spans="1:4" x14ac:dyDescent="0.35">
      <c r="A21" s="34" t="s">
        <v>314</v>
      </c>
      <c r="D21" t="s">
        <v>567</v>
      </c>
    </row>
    <row r="22" spans="1:4" x14ac:dyDescent="0.35">
      <c r="A22" s="34" t="s">
        <v>315</v>
      </c>
      <c r="D22" t="s">
        <v>567</v>
      </c>
    </row>
    <row r="23" spans="1:4" x14ac:dyDescent="0.35">
      <c r="A23" s="34" t="s">
        <v>316</v>
      </c>
      <c r="D23" t="s">
        <v>567</v>
      </c>
    </row>
    <row r="24" spans="1:4" x14ac:dyDescent="0.35">
      <c r="A24" s="34" t="s">
        <v>317</v>
      </c>
      <c r="D24" t="s">
        <v>567</v>
      </c>
    </row>
    <row r="25" spans="1:4" x14ac:dyDescent="0.35">
      <c r="A25" s="34" t="s">
        <v>318</v>
      </c>
      <c r="D25" t="s">
        <v>567</v>
      </c>
    </row>
    <row r="26" spans="1:4" x14ac:dyDescent="0.35">
      <c r="A26" s="33" t="s">
        <v>298</v>
      </c>
    </row>
    <row r="27" spans="1:4" x14ac:dyDescent="0.35">
      <c r="A27" s="34" t="s">
        <v>302</v>
      </c>
      <c r="D27" t="s">
        <v>575</v>
      </c>
    </row>
    <row r="28" spans="1:4" x14ac:dyDescent="0.35">
      <c r="A28" s="34" t="s">
        <v>303</v>
      </c>
      <c r="D28" t="s">
        <v>575</v>
      </c>
    </row>
    <row r="29" spans="1:4" x14ac:dyDescent="0.35">
      <c r="A29" s="34" t="s">
        <v>304</v>
      </c>
      <c r="D29" t="s">
        <v>575</v>
      </c>
    </row>
    <row r="30" spans="1:4" x14ac:dyDescent="0.35">
      <c r="A30" s="34" t="s">
        <v>305</v>
      </c>
      <c r="D30" t="s">
        <v>575</v>
      </c>
    </row>
    <row r="31" spans="1:4" x14ac:dyDescent="0.35">
      <c r="A31" s="33" t="s">
        <v>347</v>
      </c>
    </row>
    <row r="32" spans="1:4" x14ac:dyDescent="0.35">
      <c r="A32" s="34" t="s">
        <v>350</v>
      </c>
      <c r="D32" t="s">
        <v>567</v>
      </c>
    </row>
    <row r="33" spans="1:4" x14ac:dyDescent="0.35">
      <c r="A33" s="34" t="s">
        <v>351</v>
      </c>
      <c r="D33" t="s">
        <v>567</v>
      </c>
    </row>
    <row r="34" spans="1:4" x14ac:dyDescent="0.35">
      <c r="A34" s="34" t="s">
        <v>352</v>
      </c>
      <c r="D34" t="s">
        <v>567</v>
      </c>
    </row>
    <row r="35" spans="1:4" x14ac:dyDescent="0.35">
      <c r="A35" s="34" t="s">
        <v>353</v>
      </c>
      <c r="D35" t="s">
        <v>568</v>
      </c>
    </row>
    <row r="36" spans="1:4" x14ac:dyDescent="0.35">
      <c r="A36" s="34" t="s">
        <v>354</v>
      </c>
      <c r="D36" t="s">
        <v>567</v>
      </c>
    </row>
    <row r="37" spans="1:4" x14ac:dyDescent="0.35">
      <c r="A37" s="34" t="s">
        <v>355</v>
      </c>
      <c r="B37" s="8"/>
      <c r="D37" t="s">
        <v>568</v>
      </c>
    </row>
    <row r="38" spans="1:4" x14ac:dyDescent="0.35">
      <c r="A38" s="24" t="s">
        <v>44</v>
      </c>
    </row>
    <row r="39" spans="1:4" x14ac:dyDescent="0.35">
      <c r="A39" s="34" t="s">
        <v>54</v>
      </c>
      <c r="D39" t="s">
        <v>571</v>
      </c>
    </row>
    <row r="40" spans="1:4" x14ac:dyDescent="0.35">
      <c r="A40" s="34" t="s">
        <v>55</v>
      </c>
      <c r="D40" t="s">
        <v>572</v>
      </c>
    </row>
    <row r="41" spans="1:4" x14ac:dyDescent="0.35">
      <c r="A41" s="33" t="s">
        <v>56</v>
      </c>
    </row>
    <row r="42" spans="1:4" x14ac:dyDescent="0.35">
      <c r="A42" s="34" t="s">
        <v>57</v>
      </c>
      <c r="D42" t="s">
        <v>568</v>
      </c>
    </row>
    <row r="43" spans="1:4" x14ac:dyDescent="0.35">
      <c r="A43" s="34" t="s">
        <v>68</v>
      </c>
      <c r="D43" t="s">
        <v>571</v>
      </c>
    </row>
    <row r="44" spans="1:4" x14ac:dyDescent="0.35">
      <c r="A44" s="34" t="s">
        <v>58</v>
      </c>
      <c r="D44" t="s">
        <v>567</v>
      </c>
    </row>
    <row r="45" spans="1:4" x14ac:dyDescent="0.35">
      <c r="A45" s="34" t="s">
        <v>59</v>
      </c>
      <c r="D45" t="s">
        <v>568</v>
      </c>
    </row>
    <row r="46" spans="1:4" x14ac:dyDescent="0.35">
      <c r="A46" s="34" t="s">
        <v>61</v>
      </c>
      <c r="D46" t="s">
        <v>573</v>
      </c>
    </row>
    <row r="47" spans="1:4" x14ac:dyDescent="0.35">
      <c r="A47" s="33" t="s">
        <v>62</v>
      </c>
    </row>
    <row r="48" spans="1:4" x14ac:dyDescent="0.35">
      <c r="A48" s="34" t="s">
        <v>64</v>
      </c>
      <c r="D48" t="s">
        <v>574</v>
      </c>
    </row>
    <row r="49" spans="1:4" x14ac:dyDescent="0.35">
      <c r="A49" s="34" t="s">
        <v>67</v>
      </c>
      <c r="D49" t="s">
        <v>574</v>
      </c>
    </row>
    <row r="50" spans="1:4" x14ac:dyDescent="0.35">
      <c r="A50" s="34" t="s">
        <v>551</v>
      </c>
      <c r="D50" t="s">
        <v>570</v>
      </c>
    </row>
    <row r="51" spans="1:4" x14ac:dyDescent="0.35">
      <c r="A51" s="33" t="s">
        <v>545</v>
      </c>
    </row>
    <row r="52" spans="1:4" x14ac:dyDescent="0.35">
      <c r="A52" s="34" t="s">
        <v>77</v>
      </c>
      <c r="D52" t="s">
        <v>567</v>
      </c>
    </row>
    <row r="53" spans="1:4" x14ac:dyDescent="0.35">
      <c r="A53" s="34" t="s">
        <v>78</v>
      </c>
      <c r="D53" t="s">
        <v>567</v>
      </c>
    </row>
    <row r="54" spans="1:4" x14ac:dyDescent="0.35">
      <c r="A54" s="34" t="s">
        <v>85</v>
      </c>
      <c r="D54" t="s">
        <v>576</v>
      </c>
    </row>
    <row r="55" spans="1:4" x14ac:dyDescent="0.35">
      <c r="A55" s="34" t="s">
        <v>79</v>
      </c>
      <c r="D55" t="s">
        <v>567</v>
      </c>
    </row>
    <row r="56" spans="1:4" x14ac:dyDescent="0.35">
      <c r="A56" s="34" t="s">
        <v>612</v>
      </c>
      <c r="D56" t="s">
        <v>577</v>
      </c>
    </row>
    <row r="57" spans="1:4" x14ac:dyDescent="0.35">
      <c r="A57" s="34" t="s">
        <v>80</v>
      </c>
      <c r="D57" t="s">
        <v>577</v>
      </c>
    </row>
    <row r="58" spans="1:4" x14ac:dyDescent="0.35">
      <c r="A58" s="34" t="s">
        <v>130</v>
      </c>
      <c r="D58" t="s">
        <v>567</v>
      </c>
    </row>
    <row r="59" spans="1:4" x14ac:dyDescent="0.35">
      <c r="A59" s="34" t="s">
        <v>552</v>
      </c>
      <c r="D59" t="s">
        <v>578</v>
      </c>
    </row>
    <row r="60" spans="1:4" x14ac:dyDescent="0.35">
      <c r="A60" s="33" t="s">
        <v>111</v>
      </c>
    </row>
    <row r="61" spans="1:4" x14ac:dyDescent="0.35">
      <c r="A61" s="34" t="s">
        <v>112</v>
      </c>
      <c r="D61" t="s">
        <v>567</v>
      </c>
    </row>
    <row r="62" spans="1:4" x14ac:dyDescent="0.35">
      <c r="A62" s="34" t="s">
        <v>113</v>
      </c>
      <c r="D62" t="s">
        <v>567</v>
      </c>
    </row>
    <row r="63" spans="1:4" x14ac:dyDescent="0.35">
      <c r="A63" s="34" t="s">
        <v>114</v>
      </c>
      <c r="D63" t="s">
        <v>567</v>
      </c>
    </row>
    <row r="64" spans="1:4" x14ac:dyDescent="0.35">
      <c r="A64" s="34" t="s">
        <v>115</v>
      </c>
      <c r="D64" t="s">
        <v>567</v>
      </c>
    </row>
    <row r="65" spans="1:4" x14ac:dyDescent="0.35">
      <c r="A65" s="24" t="s">
        <v>358</v>
      </c>
    </row>
    <row r="66" spans="1:4" x14ac:dyDescent="0.35">
      <c r="A66" s="34" t="s">
        <v>81</v>
      </c>
      <c r="D66" t="s">
        <v>567</v>
      </c>
    </row>
    <row r="67" spans="1:4" x14ac:dyDescent="0.35">
      <c r="A67" s="34" t="s">
        <v>82</v>
      </c>
      <c r="D67" t="s">
        <v>577</v>
      </c>
    </row>
    <row r="68" spans="1:4" x14ac:dyDescent="0.35">
      <c r="A68" s="34" t="s">
        <v>83</v>
      </c>
      <c r="D68" t="s">
        <v>579</v>
      </c>
    </row>
    <row r="69" spans="1:4" x14ac:dyDescent="0.35">
      <c r="A69" s="34" t="s">
        <v>341</v>
      </c>
      <c r="D69" t="s">
        <v>567</v>
      </c>
    </row>
    <row r="70" spans="1:4" x14ac:dyDescent="0.35">
      <c r="A70" s="34" t="s">
        <v>342</v>
      </c>
      <c r="D70" t="s">
        <v>567</v>
      </c>
    </row>
    <row r="71" spans="1:4" x14ac:dyDescent="0.35">
      <c r="A71" s="34" t="s">
        <v>546</v>
      </c>
      <c r="D71" t="s">
        <v>568</v>
      </c>
    </row>
    <row r="72" spans="1:4" x14ac:dyDescent="0.35">
      <c r="A72" s="34" t="s">
        <v>547</v>
      </c>
      <c r="D72" t="s">
        <v>577</v>
      </c>
    </row>
    <row r="73" spans="1:4" x14ac:dyDescent="0.35">
      <c r="A73" s="33" t="s">
        <v>84</v>
      </c>
    </row>
    <row r="74" spans="1:4" x14ac:dyDescent="0.35">
      <c r="A74" s="34" t="s">
        <v>85</v>
      </c>
      <c r="D74" t="s">
        <v>576</v>
      </c>
    </row>
    <row r="75" spans="1:4" x14ac:dyDescent="0.35">
      <c r="A75" s="34" t="s">
        <v>87</v>
      </c>
      <c r="D75" t="s">
        <v>574</v>
      </c>
    </row>
    <row r="76" spans="1:4" x14ac:dyDescent="0.35">
      <c r="A76" s="34" t="s">
        <v>92</v>
      </c>
      <c r="D76" t="s">
        <v>576</v>
      </c>
    </row>
    <row r="77" spans="1:4" x14ac:dyDescent="0.35">
      <c r="A77" s="34" t="s">
        <v>97</v>
      </c>
      <c r="D77" t="s">
        <v>580</v>
      </c>
    </row>
    <row r="78" spans="1:4" x14ac:dyDescent="0.35">
      <c r="A78" s="33" t="s">
        <v>271</v>
      </c>
    </row>
    <row r="79" spans="1:4" x14ac:dyDescent="0.35">
      <c r="A79" s="34" t="s">
        <v>280</v>
      </c>
      <c r="D79" t="s">
        <v>581</v>
      </c>
    </row>
    <row r="80" spans="1:4" x14ac:dyDescent="0.35">
      <c r="A80" s="34" t="s">
        <v>281</v>
      </c>
      <c r="D80" t="s">
        <v>567</v>
      </c>
    </row>
    <row r="81" spans="1:7" x14ac:dyDescent="0.35">
      <c r="A81" s="34" t="s">
        <v>282</v>
      </c>
      <c r="D81" t="s">
        <v>567</v>
      </c>
    </row>
    <row r="82" spans="1:7" x14ac:dyDescent="0.35">
      <c r="A82" s="34" t="s">
        <v>283</v>
      </c>
      <c r="D82" t="s">
        <v>576</v>
      </c>
    </row>
    <row r="83" spans="1:7" x14ac:dyDescent="0.35">
      <c r="A83" s="33" t="s">
        <v>124</v>
      </c>
    </row>
    <row r="84" spans="1:7" x14ac:dyDescent="0.35">
      <c r="A84" s="34" t="s">
        <v>125</v>
      </c>
      <c r="D84" t="s">
        <v>568</v>
      </c>
    </row>
    <row r="85" spans="1:7" x14ac:dyDescent="0.35">
      <c r="A85" s="34" t="s">
        <v>126</v>
      </c>
      <c r="D85" t="s">
        <v>568</v>
      </c>
    </row>
    <row r="86" spans="1:7" x14ac:dyDescent="0.35">
      <c r="A86" s="34" t="s">
        <v>127</v>
      </c>
      <c r="D86" t="s">
        <v>569</v>
      </c>
    </row>
    <row r="87" spans="1:7" x14ac:dyDescent="0.35">
      <c r="A87" s="34" t="s">
        <v>344</v>
      </c>
      <c r="D87" t="s">
        <v>567</v>
      </c>
    </row>
    <row r="88" spans="1:7" x14ac:dyDescent="0.35">
      <c r="A88" s="34" t="s">
        <v>596</v>
      </c>
      <c r="D88" t="s">
        <v>576</v>
      </c>
      <c r="G88" s="8"/>
    </row>
    <row r="89" spans="1:7" x14ac:dyDescent="0.35">
      <c r="A89" s="33" t="s">
        <v>133</v>
      </c>
    </row>
    <row r="90" spans="1:7" x14ac:dyDescent="0.35">
      <c r="A90" s="34" t="s">
        <v>138</v>
      </c>
      <c r="D90" t="s">
        <v>576</v>
      </c>
    </row>
    <row r="91" spans="1:7" x14ac:dyDescent="0.35">
      <c r="A91" s="34" t="s">
        <v>242</v>
      </c>
      <c r="D91" t="s">
        <v>576</v>
      </c>
    </row>
    <row r="92" spans="1:7" x14ac:dyDescent="0.35">
      <c r="A92" s="34" t="s">
        <v>139</v>
      </c>
      <c r="D92" t="s">
        <v>576</v>
      </c>
    </row>
    <row r="93" spans="1:7" x14ac:dyDescent="0.35">
      <c r="A93" s="34" t="s">
        <v>140</v>
      </c>
      <c r="D93" t="s">
        <v>576</v>
      </c>
    </row>
    <row r="94" spans="1:7" x14ac:dyDescent="0.35">
      <c r="A94" s="34" t="s">
        <v>147</v>
      </c>
      <c r="D94" t="s">
        <v>576</v>
      </c>
    </row>
    <row r="95" spans="1:7" x14ac:dyDescent="0.35">
      <c r="A95" s="34" t="s">
        <v>640</v>
      </c>
      <c r="D95" t="s">
        <v>576</v>
      </c>
    </row>
    <row r="96" spans="1:7" x14ac:dyDescent="0.35">
      <c r="A96" s="34" t="s">
        <v>134</v>
      </c>
      <c r="D96" t="s">
        <v>567</v>
      </c>
    </row>
    <row r="97" spans="1:4" x14ac:dyDescent="0.35">
      <c r="A97" s="34" t="s">
        <v>141</v>
      </c>
      <c r="D97" t="s">
        <v>567</v>
      </c>
    </row>
    <row r="98" spans="1:4" x14ac:dyDescent="0.35">
      <c r="A98" s="34" t="s">
        <v>135</v>
      </c>
      <c r="D98" t="s">
        <v>567</v>
      </c>
    </row>
    <row r="99" spans="1:4" x14ac:dyDescent="0.35">
      <c r="A99" s="34" t="s">
        <v>136</v>
      </c>
      <c r="D99" t="s">
        <v>568</v>
      </c>
    </row>
    <row r="100" spans="1:4" x14ac:dyDescent="0.35">
      <c r="A100" s="34" t="s">
        <v>137</v>
      </c>
      <c r="D100" t="s">
        <v>568</v>
      </c>
    </row>
    <row r="101" spans="1:4" x14ac:dyDescent="0.35">
      <c r="A101" s="33" t="s">
        <v>229</v>
      </c>
    </row>
    <row r="102" spans="1:4" x14ac:dyDescent="0.35">
      <c r="A102" s="34" t="s">
        <v>635</v>
      </c>
      <c r="D102" t="s">
        <v>576</v>
      </c>
    </row>
    <row r="103" spans="1:4" x14ac:dyDescent="0.35">
      <c r="A103" s="34" t="s">
        <v>636</v>
      </c>
      <c r="D103" t="s">
        <v>576</v>
      </c>
    </row>
    <row r="104" spans="1:4" x14ac:dyDescent="0.35">
      <c r="A104" s="34" t="s">
        <v>634</v>
      </c>
      <c r="D104" t="s">
        <v>576</v>
      </c>
    </row>
    <row r="105" spans="1:4" x14ac:dyDescent="0.35">
      <c r="A105" s="34" t="s">
        <v>240</v>
      </c>
      <c r="D105" t="s">
        <v>576</v>
      </c>
    </row>
    <row r="106" spans="1:4" x14ac:dyDescent="0.35">
      <c r="A106" s="34" t="s">
        <v>241</v>
      </c>
      <c r="D106" t="s">
        <v>576</v>
      </c>
    </row>
    <row r="107" spans="1:4" x14ac:dyDescent="0.35">
      <c r="A107" s="34" t="s">
        <v>242</v>
      </c>
      <c r="D107" t="s">
        <v>576</v>
      </c>
    </row>
    <row r="108" spans="1:4" x14ac:dyDescent="0.35">
      <c r="A108" s="34" t="s">
        <v>243</v>
      </c>
      <c r="D108" t="s">
        <v>576</v>
      </c>
    </row>
    <row r="109" spans="1:4" x14ac:dyDescent="0.35">
      <c r="A109" s="34" t="s">
        <v>244</v>
      </c>
      <c r="D109" t="s">
        <v>576</v>
      </c>
    </row>
    <row r="110" spans="1:4" x14ac:dyDescent="0.35">
      <c r="A110" s="34" t="s">
        <v>245</v>
      </c>
      <c r="D110" t="s">
        <v>576</v>
      </c>
    </row>
    <row r="111" spans="1:4" x14ac:dyDescent="0.35">
      <c r="A111" s="34" t="s">
        <v>246</v>
      </c>
      <c r="D111" t="s">
        <v>598</v>
      </c>
    </row>
    <row r="112" spans="1:4" x14ac:dyDescent="0.35">
      <c r="A112" s="34" t="s">
        <v>247</v>
      </c>
      <c r="D112" t="s">
        <v>598</v>
      </c>
    </row>
    <row r="113" spans="1:4" x14ac:dyDescent="0.35">
      <c r="A113" s="34" t="s">
        <v>559</v>
      </c>
      <c r="D113" t="s">
        <v>585</v>
      </c>
    </row>
    <row r="114" spans="1:4" x14ac:dyDescent="0.35">
      <c r="A114" s="34" t="s">
        <v>596</v>
      </c>
      <c r="D114" t="s">
        <v>576</v>
      </c>
    </row>
    <row r="115" spans="1:4" x14ac:dyDescent="0.35">
      <c r="A115" s="33" t="s">
        <v>306</v>
      </c>
    </row>
    <row r="116" spans="1:4" x14ac:dyDescent="0.35">
      <c r="A116" s="34" t="s">
        <v>334</v>
      </c>
      <c r="D116" t="s">
        <v>576</v>
      </c>
    </row>
    <row r="117" spans="1:4" x14ac:dyDescent="0.35">
      <c r="A117" s="34" t="s">
        <v>335</v>
      </c>
      <c r="D117" t="s">
        <v>576</v>
      </c>
    </row>
    <row r="118" spans="1:4" x14ac:dyDescent="0.35">
      <c r="A118" s="34" t="s">
        <v>602</v>
      </c>
      <c r="D118" t="s">
        <v>576</v>
      </c>
    </row>
    <row r="119" spans="1:4" x14ac:dyDescent="0.35">
      <c r="A119" s="34" t="s">
        <v>336</v>
      </c>
      <c r="D119" t="s">
        <v>576</v>
      </c>
    </row>
    <row r="120" spans="1:4" x14ac:dyDescent="0.35">
      <c r="A120" s="34" t="s">
        <v>337</v>
      </c>
      <c r="D120" t="s">
        <v>568</v>
      </c>
    </row>
    <row r="121" spans="1:4" x14ac:dyDescent="0.35">
      <c r="A121" s="34" t="s">
        <v>140</v>
      </c>
      <c r="D121" t="s">
        <v>576</v>
      </c>
    </row>
    <row r="122" spans="1:4" x14ac:dyDescent="0.35">
      <c r="A122" s="33" t="s">
        <v>195</v>
      </c>
    </row>
    <row r="123" spans="1:4" x14ac:dyDescent="0.35">
      <c r="A123" s="34" t="s">
        <v>196</v>
      </c>
      <c r="D123" t="s">
        <v>583</v>
      </c>
    </row>
    <row r="124" spans="1:4" x14ac:dyDescent="0.35">
      <c r="A124" s="34" t="s">
        <v>197</v>
      </c>
      <c r="D124" t="s">
        <v>583</v>
      </c>
    </row>
    <row r="125" spans="1:4" x14ac:dyDescent="0.35">
      <c r="A125" s="34" t="s">
        <v>198</v>
      </c>
      <c r="D125" t="s">
        <v>583</v>
      </c>
    </row>
    <row r="126" spans="1:4" x14ac:dyDescent="0.35">
      <c r="A126" s="34" t="s">
        <v>199</v>
      </c>
      <c r="D126" t="s">
        <v>583</v>
      </c>
    </row>
    <row r="127" spans="1:4" x14ac:dyDescent="0.35">
      <c r="A127" s="34" t="s">
        <v>200</v>
      </c>
      <c r="D127" t="s">
        <v>583</v>
      </c>
    </row>
    <row r="128" spans="1:4" x14ac:dyDescent="0.35">
      <c r="A128" s="34" t="s">
        <v>201</v>
      </c>
      <c r="D128" t="s">
        <v>584</v>
      </c>
    </row>
    <row r="129" spans="1:4" x14ac:dyDescent="0.35">
      <c r="A129" s="34" t="s">
        <v>202</v>
      </c>
      <c r="D129" t="s">
        <v>584</v>
      </c>
    </row>
    <row r="130" spans="1:4" x14ac:dyDescent="0.35">
      <c r="A130" s="34" t="s">
        <v>203</v>
      </c>
      <c r="D130" t="s">
        <v>584</v>
      </c>
    </row>
    <row r="131" spans="1:4" x14ac:dyDescent="0.35">
      <c r="A131" s="34" t="s">
        <v>204</v>
      </c>
      <c r="D131" t="s">
        <v>584</v>
      </c>
    </row>
    <row r="132" spans="1:4" x14ac:dyDescent="0.35">
      <c r="A132" s="33" t="s">
        <v>205</v>
      </c>
    </row>
    <row r="133" spans="1:4" x14ac:dyDescent="0.35">
      <c r="A133" s="34" t="s">
        <v>227</v>
      </c>
      <c r="D133" t="s">
        <v>584</v>
      </c>
    </row>
    <row r="134" spans="1:4" x14ac:dyDescent="0.35">
      <c r="A134" s="34" t="s">
        <v>228</v>
      </c>
      <c r="D134" t="s">
        <v>584</v>
      </c>
    </row>
    <row r="135" spans="1:4" x14ac:dyDescent="0.35">
      <c r="A135" s="34" t="s">
        <v>211</v>
      </c>
      <c r="D135" t="s">
        <v>576</v>
      </c>
    </row>
    <row r="136" spans="1:4" x14ac:dyDescent="0.35">
      <c r="A136" s="34" t="s">
        <v>212</v>
      </c>
      <c r="D136" t="s">
        <v>576</v>
      </c>
    </row>
    <row r="137" spans="1:4" x14ac:dyDescent="0.35">
      <c r="A137" s="34" t="s">
        <v>213</v>
      </c>
      <c r="D137" t="s">
        <v>576</v>
      </c>
    </row>
    <row r="138" spans="1:4" x14ac:dyDescent="0.35">
      <c r="A138" s="34" t="s">
        <v>214</v>
      </c>
      <c r="D138" t="s">
        <v>576</v>
      </c>
    </row>
    <row r="139" spans="1:4" x14ac:dyDescent="0.35">
      <c r="A139" s="34" t="s">
        <v>215</v>
      </c>
      <c r="D139" t="s">
        <v>576</v>
      </c>
    </row>
    <row r="140" spans="1:4" x14ac:dyDescent="0.35">
      <c r="A140" s="34" t="s">
        <v>224</v>
      </c>
      <c r="D140" t="s">
        <v>576</v>
      </c>
    </row>
    <row r="141" spans="1:4" x14ac:dyDescent="0.35">
      <c r="A141" s="34" t="s">
        <v>225</v>
      </c>
      <c r="D141" t="s">
        <v>576</v>
      </c>
    </row>
    <row r="142" spans="1:4" x14ac:dyDescent="0.35">
      <c r="A142" s="34" t="s">
        <v>226</v>
      </c>
      <c r="D142" t="s">
        <v>576</v>
      </c>
    </row>
    <row r="143" spans="1:4" x14ac:dyDescent="0.35">
      <c r="A143" s="34" t="s">
        <v>200</v>
      </c>
      <c r="D143" t="s">
        <v>576</v>
      </c>
    </row>
    <row r="144" spans="1:4" x14ac:dyDescent="0.35">
      <c r="A144" s="34" t="s">
        <v>202</v>
      </c>
      <c r="D144" t="s">
        <v>584</v>
      </c>
    </row>
    <row r="145" spans="1:4" x14ac:dyDescent="0.35">
      <c r="A145" s="34" t="s">
        <v>204</v>
      </c>
      <c r="D145" t="s">
        <v>584</v>
      </c>
    </row>
    <row r="146" spans="1:4" x14ac:dyDescent="0.35">
      <c r="A146" s="33" t="s">
        <v>292</v>
      </c>
    </row>
    <row r="147" spans="1:4" x14ac:dyDescent="0.35">
      <c r="A147" s="34" t="s">
        <v>293</v>
      </c>
      <c r="D147" t="s">
        <v>588</v>
      </c>
    </row>
    <row r="148" spans="1:4" x14ac:dyDescent="0.35">
      <c r="A148" s="34" t="s">
        <v>294</v>
      </c>
      <c r="D148" t="s">
        <v>587</v>
      </c>
    </row>
    <row r="149" spans="1:4" x14ac:dyDescent="0.35">
      <c r="A149" s="34" t="s">
        <v>295</v>
      </c>
      <c r="D149" t="s">
        <v>576</v>
      </c>
    </row>
    <row r="150" spans="1:4" x14ac:dyDescent="0.35">
      <c r="A150" s="34" t="s">
        <v>296</v>
      </c>
      <c r="D150" t="s">
        <v>576</v>
      </c>
    </row>
    <row r="151" spans="1:4" x14ac:dyDescent="0.35">
      <c r="A151" s="33" t="s">
        <v>154</v>
      </c>
    </row>
    <row r="152" spans="1:4" x14ac:dyDescent="0.35">
      <c r="A152" s="34" t="s">
        <v>155</v>
      </c>
      <c r="D152" t="s">
        <v>576</v>
      </c>
    </row>
    <row r="153" spans="1:4" x14ac:dyDescent="0.35">
      <c r="A153" s="34" t="s">
        <v>156</v>
      </c>
      <c r="D153" t="s">
        <v>576</v>
      </c>
    </row>
    <row r="154" spans="1:4" x14ac:dyDescent="0.35">
      <c r="A154" s="34" t="s">
        <v>151</v>
      </c>
      <c r="D154" t="s">
        <v>575</v>
      </c>
    </row>
    <row r="155" spans="1:4" x14ac:dyDescent="0.35">
      <c r="A155" s="34" t="s">
        <v>152</v>
      </c>
      <c r="D155" t="s">
        <v>575</v>
      </c>
    </row>
    <row r="156" spans="1:4" x14ac:dyDescent="0.35">
      <c r="A156" s="34" t="s">
        <v>162</v>
      </c>
      <c r="D156" t="s">
        <v>576</v>
      </c>
    </row>
    <row r="157" spans="1:4" x14ac:dyDescent="0.35">
      <c r="A157" s="34" t="s">
        <v>167</v>
      </c>
      <c r="D157" t="s">
        <v>576</v>
      </c>
    </row>
    <row r="158" spans="1:4" x14ac:dyDescent="0.35">
      <c r="A158" s="34" t="s">
        <v>168</v>
      </c>
      <c r="D158" t="s">
        <v>576</v>
      </c>
    </row>
    <row r="159" spans="1:4" x14ac:dyDescent="0.35">
      <c r="A159" s="34" t="s">
        <v>169</v>
      </c>
      <c r="D159" t="s">
        <v>576</v>
      </c>
    </row>
    <row r="160" spans="1:4" x14ac:dyDescent="0.35">
      <c r="A160" s="34" t="s">
        <v>170</v>
      </c>
      <c r="D160" t="s">
        <v>576</v>
      </c>
    </row>
    <row r="161" spans="1:4" x14ac:dyDescent="0.35">
      <c r="A161" s="34" t="s">
        <v>174</v>
      </c>
      <c r="D161" t="s">
        <v>582</v>
      </c>
    </row>
    <row r="162" spans="1:4" x14ac:dyDescent="0.35">
      <c r="A162" s="33" t="s">
        <v>157</v>
      </c>
    </row>
    <row r="163" spans="1:4" x14ac:dyDescent="0.35">
      <c r="A163" s="34" t="s">
        <v>155</v>
      </c>
      <c r="D163" t="s">
        <v>576</v>
      </c>
    </row>
    <row r="164" spans="1:4" x14ac:dyDescent="0.35">
      <c r="A164" s="34" t="s">
        <v>156</v>
      </c>
      <c r="D164" t="s">
        <v>576</v>
      </c>
    </row>
    <row r="165" spans="1:4" x14ac:dyDescent="0.35">
      <c r="A165" s="34" t="s">
        <v>182</v>
      </c>
      <c r="D165" t="s">
        <v>576</v>
      </c>
    </row>
    <row r="166" spans="1:4" x14ac:dyDescent="0.35">
      <c r="A166" s="34" t="s">
        <v>556</v>
      </c>
      <c r="D166" t="s">
        <v>576</v>
      </c>
    </row>
    <row r="167" spans="1:4" x14ac:dyDescent="0.35">
      <c r="A167" s="35" t="s">
        <v>183</v>
      </c>
      <c r="D167" t="s">
        <v>576</v>
      </c>
    </row>
    <row r="168" spans="1:4" x14ac:dyDescent="0.35">
      <c r="A168" s="34" t="s">
        <v>174</v>
      </c>
      <c r="D168" t="s">
        <v>582</v>
      </c>
    </row>
    <row r="169" spans="1:4" x14ac:dyDescent="0.35">
      <c r="A169" s="33" t="s">
        <v>261</v>
      </c>
    </row>
    <row r="170" spans="1:4" x14ac:dyDescent="0.35">
      <c r="A170" s="34" t="s">
        <v>251</v>
      </c>
      <c r="D170" t="s">
        <v>576</v>
      </c>
    </row>
    <row r="171" spans="1:4" x14ac:dyDescent="0.35">
      <c r="A171" s="34" t="s">
        <v>319</v>
      </c>
      <c r="D171" t="s">
        <v>567</v>
      </c>
    </row>
    <row r="172" spans="1:4" x14ac:dyDescent="0.35">
      <c r="A172" s="34" t="s">
        <v>262</v>
      </c>
      <c r="D172" t="s">
        <v>576</v>
      </c>
    </row>
    <row r="173" spans="1:4" x14ac:dyDescent="0.35">
      <c r="A173" s="36" t="s">
        <v>264</v>
      </c>
      <c r="B173" s="4"/>
    </row>
    <row r="174" spans="1:4" x14ac:dyDescent="0.35">
      <c r="A174" s="34" t="s">
        <v>265</v>
      </c>
      <c r="B174" s="4"/>
      <c r="D174" t="s">
        <v>576</v>
      </c>
    </row>
    <row r="175" spans="1:4" x14ac:dyDescent="0.35">
      <c r="A175" s="34" t="s">
        <v>263</v>
      </c>
      <c r="C175" s="8"/>
      <c r="D175" t="s">
        <v>576</v>
      </c>
    </row>
    <row r="176" spans="1:4" x14ac:dyDescent="0.35">
      <c r="A176" s="34" t="s">
        <v>266</v>
      </c>
      <c r="D176" t="s">
        <v>576</v>
      </c>
    </row>
    <row r="177" spans="1:4" x14ac:dyDescent="0.35">
      <c r="A177" s="36" t="s">
        <v>264</v>
      </c>
    </row>
    <row r="178" spans="1:4" x14ac:dyDescent="0.35">
      <c r="A178" s="34" t="s">
        <v>267</v>
      </c>
      <c r="D178" t="s">
        <v>576</v>
      </c>
    </row>
    <row r="179" spans="1:4" x14ac:dyDescent="0.35">
      <c r="A179" s="34" t="s">
        <v>268</v>
      </c>
      <c r="D179" t="s">
        <v>625</v>
      </c>
    </row>
    <row r="180" spans="1:4" x14ac:dyDescent="0.35">
      <c r="A180" s="34" t="s">
        <v>269</v>
      </c>
      <c r="D180" t="s">
        <v>625</v>
      </c>
    </row>
    <row r="181" spans="1:4" x14ac:dyDescent="0.35">
      <c r="A181" s="34" t="s">
        <v>270</v>
      </c>
      <c r="D181" t="s">
        <v>586</v>
      </c>
    </row>
    <row r="182" spans="1:4" x14ac:dyDescent="0.35">
      <c r="A182" s="34" t="s">
        <v>622</v>
      </c>
      <c r="D182" t="s">
        <v>576</v>
      </c>
    </row>
    <row r="183" spans="1:4" x14ac:dyDescent="0.35">
      <c r="A183" s="33" t="s">
        <v>359</v>
      </c>
      <c r="B183" s="4"/>
    </row>
    <row r="184" spans="1:4" x14ac:dyDescent="0.35">
      <c r="A184" s="34" t="s">
        <v>360</v>
      </c>
      <c r="B184" s="4"/>
      <c r="D184" t="s">
        <v>597</v>
      </c>
    </row>
    <row r="185" spans="1:4" x14ac:dyDescent="0.35">
      <c r="A185" s="34" t="s">
        <v>603</v>
      </c>
      <c r="B185" s="4"/>
      <c r="D185" t="s">
        <v>605</v>
      </c>
    </row>
    <row r="186" spans="1:4" x14ac:dyDescent="0.35">
      <c r="A186" s="34" t="s">
        <v>527</v>
      </c>
      <c r="B186" s="4"/>
      <c r="D186" t="s">
        <v>589</v>
      </c>
    </row>
    <row r="187" spans="1:4" x14ac:dyDescent="0.35">
      <c r="A187" s="24" t="s">
        <v>541</v>
      </c>
      <c r="B187" s="4"/>
    </row>
    <row r="188" spans="1:4" x14ac:dyDescent="0.35">
      <c r="A188" s="34" t="s">
        <v>542</v>
      </c>
      <c r="B188" s="4"/>
      <c r="D188" t="s">
        <v>568</v>
      </c>
    </row>
    <row r="189" spans="1:4" x14ac:dyDescent="0.35">
      <c r="A189" s="34" t="s">
        <v>543</v>
      </c>
      <c r="B189" s="4"/>
      <c r="D189" t="s">
        <v>568</v>
      </c>
    </row>
    <row r="190" spans="1:4" x14ac:dyDescent="0.35">
      <c r="A190" s="34" t="s">
        <v>544</v>
      </c>
      <c r="B190" s="4"/>
      <c r="D190" t="s">
        <v>568</v>
      </c>
    </row>
    <row r="191" spans="1:4" x14ac:dyDescent="0.35">
      <c r="A191" s="34" t="s">
        <v>64</v>
      </c>
      <c r="B191" s="4"/>
      <c r="D191" t="s">
        <v>570</v>
      </c>
    </row>
    <row r="192" spans="1:4" x14ac:dyDescent="0.35">
      <c r="A192" s="33" t="s">
        <v>479</v>
      </c>
      <c r="B192" s="4"/>
    </row>
    <row r="193" spans="1:4" x14ac:dyDescent="0.35">
      <c r="A193" s="34" t="s">
        <v>515</v>
      </c>
      <c r="D193" t="s">
        <v>590</v>
      </c>
    </row>
    <row r="194" spans="1:4" x14ac:dyDescent="0.35">
      <c r="A194" s="34" t="s">
        <v>480</v>
      </c>
      <c r="D194" t="s">
        <v>590</v>
      </c>
    </row>
    <row r="195" spans="1:4" x14ac:dyDescent="0.35">
      <c r="A195" s="34" t="s">
        <v>514</v>
      </c>
      <c r="D195" t="s">
        <v>590</v>
      </c>
    </row>
    <row r="196" spans="1:4" x14ac:dyDescent="0.35">
      <c r="A196" s="34" t="s">
        <v>516</v>
      </c>
      <c r="B196" s="4"/>
      <c r="D196" t="s">
        <v>590</v>
      </c>
    </row>
    <row r="197" spans="1:4" x14ac:dyDescent="0.35">
      <c r="A197" s="34" t="s">
        <v>481</v>
      </c>
      <c r="D197" t="s">
        <v>590</v>
      </c>
    </row>
    <row r="198" spans="1:4" x14ac:dyDescent="0.35">
      <c r="A198" s="34" t="s">
        <v>64</v>
      </c>
      <c r="D198" t="s">
        <v>590</v>
      </c>
    </row>
    <row r="199" spans="1:4" x14ac:dyDescent="0.35">
      <c r="A199" s="35" t="s">
        <v>517</v>
      </c>
      <c r="D199" t="s">
        <v>590</v>
      </c>
    </row>
    <row r="200" spans="1:4" x14ac:dyDescent="0.35">
      <c r="A200" s="34" t="s">
        <v>518</v>
      </c>
      <c r="B200" s="4"/>
      <c r="D200" t="s">
        <v>590</v>
      </c>
    </row>
    <row r="201" spans="1:4" x14ac:dyDescent="0.35">
      <c r="A201" s="34" t="s">
        <v>519</v>
      </c>
      <c r="D201" t="s">
        <v>590</v>
      </c>
    </row>
    <row r="223" spans="2:2" x14ac:dyDescent="0.35">
      <c r="B223" s="4"/>
    </row>
    <row r="226" spans="1:2" x14ac:dyDescent="0.35">
      <c r="A226" s="33"/>
    </row>
    <row r="227" spans="1:2" x14ac:dyDescent="0.35">
      <c r="A227" s="33"/>
    </row>
    <row r="228" spans="1:2" x14ac:dyDescent="0.35">
      <c r="A228" s="33"/>
      <c r="B228" s="4"/>
    </row>
    <row r="229" spans="1:2" x14ac:dyDescent="0.35">
      <c r="A229" s="33"/>
      <c r="B229" s="4"/>
    </row>
    <row r="230" spans="1:2" x14ac:dyDescent="0.35">
      <c r="A230" s="33"/>
    </row>
    <row r="231" spans="1:2" x14ac:dyDescent="0.35">
      <c r="A231" s="33"/>
    </row>
    <row r="233" spans="1:2" x14ac:dyDescent="0.35">
      <c r="A233" s="33"/>
      <c r="B233" s="4"/>
    </row>
    <row r="234" spans="1:2" x14ac:dyDescent="0.35">
      <c r="A234" s="33"/>
    </row>
    <row r="236" spans="1:2" x14ac:dyDescent="0.35">
      <c r="A236" s="33"/>
    </row>
    <row r="237" spans="1:2" x14ac:dyDescent="0.35">
      <c r="A237" s="33"/>
    </row>
    <row r="238" spans="1:2" x14ac:dyDescent="0.35">
      <c r="A238" s="33"/>
      <c r="B238" s="4"/>
    </row>
    <row r="239" spans="1:2" x14ac:dyDescent="0.35">
      <c r="A239" s="33"/>
    </row>
    <row r="240" spans="1:2" x14ac:dyDescent="0.35">
      <c r="A240" s="33"/>
    </row>
    <row r="241" spans="1:2" x14ac:dyDescent="0.35">
      <c r="A241" s="33"/>
    </row>
    <row r="242" spans="1:2" x14ac:dyDescent="0.35">
      <c r="B242" s="4"/>
    </row>
    <row r="244" spans="1:2" x14ac:dyDescent="0.35">
      <c r="A244" s="33"/>
    </row>
    <row r="245" spans="1:2" x14ac:dyDescent="0.35">
      <c r="A245" s="33"/>
    </row>
    <row r="246" spans="1:2" x14ac:dyDescent="0.35">
      <c r="A246" s="33"/>
      <c r="B246" s="4"/>
    </row>
    <row r="248" spans="1:2" x14ac:dyDescent="0.35">
      <c r="A248" s="33"/>
    </row>
    <row r="249" spans="1:2" x14ac:dyDescent="0.35">
      <c r="A249" s="33"/>
    </row>
    <row r="250" spans="1:2" x14ac:dyDescent="0.35">
      <c r="A250" s="33"/>
    </row>
    <row r="251" spans="1:2" x14ac:dyDescent="0.35">
      <c r="A251" s="33"/>
    </row>
    <row r="252" spans="1:2" x14ac:dyDescent="0.35">
      <c r="A252" s="33"/>
    </row>
    <row r="253" spans="1:2" x14ac:dyDescent="0.35">
      <c r="B253" s="4"/>
    </row>
    <row r="256" spans="1:2" x14ac:dyDescent="0.35">
      <c r="B256" s="4"/>
    </row>
    <row r="259" spans="2:2" x14ac:dyDescent="0.35">
      <c r="B259" s="4"/>
    </row>
    <row r="274" spans="1:1" x14ac:dyDescent="0.35">
      <c r="A274" s="33"/>
    </row>
    <row r="275" spans="1:1" x14ac:dyDescent="0.35">
      <c r="A275" s="33"/>
    </row>
    <row r="276" spans="1:1" x14ac:dyDescent="0.35">
      <c r="A276" s="33"/>
    </row>
    <row r="277" spans="1:1" x14ac:dyDescent="0.35">
      <c r="A277" s="33"/>
    </row>
    <row r="278" spans="1:1" x14ac:dyDescent="0.35">
      <c r="A278" s="33"/>
    </row>
    <row r="279" spans="1:1" x14ac:dyDescent="0.35">
      <c r="A279" s="33"/>
    </row>
  </sheetData>
  <hyperlinks>
    <hyperlink ref="A4" location="Wirtschaftskraft!A3" display="BIP je Einwohner" xr:uid="{98991141-2212-40D6-BCFB-E86902B75632}"/>
    <hyperlink ref="A5" location="Wirtschaftskraft!A10" display="BIP je Erwerbstätigen" xr:uid="{B86E0C54-3995-41C8-B461-8D6BC1F8A3E7}"/>
    <hyperlink ref="A6" location="Wirtschaftskraft!A17" display="BIP je Arbeitsstunde" xr:uid="{3C441E23-C3B3-4316-A4F9-1C518CE28392}"/>
    <hyperlink ref="A12" location="Wirtschaftswachstum!A3" display="BIP, real" xr:uid="{BE249589-7569-46F6-98B5-2F7E6CBC5B62}"/>
    <hyperlink ref="A13" location="Wirtschaftswachstum!A11" display="BIP je Einwohner" xr:uid="{6B375171-7D3D-4CF6-BB10-B98118E9281F}"/>
    <hyperlink ref="A14" location="Wirtschaftswachstum!A19" display="BIP je Erwerbstätigen" xr:uid="{A25A8E89-0282-42B1-B96C-A82072D9E55A}"/>
    <hyperlink ref="A15" location="Wirtschaftswachstum!A27" display="BIP je Arbeitsstunde" xr:uid="{EB64B74E-4C56-4D2E-B827-5D3634293C6D}"/>
    <hyperlink ref="A16" location="Wirtschaftswachstum!A35" display="BWS im Verarb. Gewerbe" xr:uid="{18956293-85A4-4764-BE57-09FE4642F17B}"/>
    <hyperlink ref="A39" location="Arbeitsangebot!A3" display="Erwerbsbeteiligung" xr:uid="{86C1B945-AA81-40B7-A7BE-4B9ADC1649CB}"/>
    <hyperlink ref="A40" location="Arbeitsangebot!A12" display="Veränderung Erwerbspersonen" xr:uid="{882044C4-D32D-415C-B28E-0E34C8F43F7F}"/>
    <hyperlink ref="A42" location="Arbeitsnachfrage!A3" display="Erwerbstätigenquote (Inländer)" xr:uid="{121855E2-F232-423B-94B1-5F4D25AC510B}"/>
    <hyperlink ref="A44" location="Arbeitsnachfrage!A17" display="Veränderung Erwerbstätige" xr:uid="{453E4664-7EB7-4B9F-A53A-8EAF4B12B191}"/>
    <hyperlink ref="A45" location="Arbeitsnachfrage!A25" display="Arbeitsstunden pro Jahr" xr:uid="{C38C9A8C-063F-44EB-88B1-4F41E7E8AB53}"/>
    <hyperlink ref="A46" location="Arbeitsnachfrage!A32" display="Pendlersaldo" xr:uid="{22B1F24F-D149-41A8-B320-944BB2C12FE1}"/>
    <hyperlink ref="A48" location="Arbeitslosigkeit!A3" display="Arbeitslosenquote" xr:uid="{80DA4451-165D-4BD3-B443-AC019F47C694}"/>
    <hyperlink ref="A49" location="Arbeitslosigkeit!A11" display="Veränderung Arbeitslosigkeit" xr:uid="{06B55908-4E54-4AAF-BF35-600B79E5BF2A}"/>
    <hyperlink ref="A43" location="Arbeitsnachfrage!A10" display="Erwerbstätige (Arbeitsort) je 100 erwerbsfähige Einwohner" xr:uid="{1289416B-C56D-47B7-A9A8-3D50D3FF838E}"/>
    <hyperlink ref="A52" location="'Löhne, Einkommen'!A3" display="Löhne je Arbeitnehmer" xr:uid="{984726EA-C1BC-4E0A-A1DE-DD519706751D}"/>
    <hyperlink ref="A53" location="'Löhne, Einkommen'!A10" display="Löhne je Stunde" xr:uid="{803BF082-C9D7-4E94-931C-71CE4587042E}"/>
    <hyperlink ref="A55" location="'Löhne, Einkommen'!A17" display="Veränderung Stundenlöhne" xr:uid="{CF2CE026-3EB2-43AC-92DD-5345884C7D2E}"/>
    <hyperlink ref="A57" location="'Löhne, Einkommen'!A25" display="Veränderung Reallöhne je Stunde" xr:uid="{F5B406DF-6AE5-4D83-A508-1B0444DC6972}"/>
    <hyperlink ref="A66" location="'Löhne, Einkommen'!A32" display="Verfügbare Einkommen" xr:uid="{49B90066-C30A-41B8-A085-6E06748C6C4F}"/>
    <hyperlink ref="A67" location="'Löhne, Einkommen'!A38" display="Kaufkraft je Einwohner" xr:uid="{6B9E104B-5C83-495C-A329-F0C77D3121A9}"/>
    <hyperlink ref="A68" location="'Löhne, Einkommen'!A43" display="Lebenshaltungspreise" xr:uid="{864051F8-5692-4F17-B803-E63B62B48F68}"/>
    <hyperlink ref="A54" location="Einkommensverteilung!A3" display="Medianlöhne" xr:uid="{09389BA3-A0CF-4679-9716-0E9DAD1ED562}"/>
    <hyperlink ref="A74" location="Einkommensverteilung!A3" display="Medianlöhne" xr:uid="{B808D1CC-5E6C-4A62-B141-FF162B5365F9}"/>
    <hyperlink ref="A75" location="Einkommensverteilung!A10" display="Lohnverteilung 2023" xr:uid="{12D479A1-456B-481A-A608-A05FB934195A}"/>
    <hyperlink ref="A76" location="Einkommensverteilung!A14" display="Armutsgefährdungsquote" xr:uid="{CD929C48-64FB-4683-B50E-A5638A70FA2C}"/>
    <hyperlink ref="A77" location="Renten!A3" display="Renten" xr:uid="{FD8A81A2-BFB7-4E4C-B8CF-78706BD57C00}"/>
    <hyperlink ref="A7" location="Wirtschaftskraft!A24" display="BWS je Arbeitsstunde Verarbeitendes Gewerbe" xr:uid="{E05144F8-A88B-4D04-96FA-0D7CB03A97FB}"/>
    <hyperlink ref="A17" location="Wirtschaftswachstum!A43" display="BWS je Erwerbstätigenstunde Verarbeitendes Gewerbe, real" xr:uid="{179D9B80-D3F1-439C-A2CE-67D1D7159709}"/>
    <hyperlink ref="A18" location="Wirtschaftswachstum!A51" display="BIP je Einheit Kapitalstock" xr:uid="{D7E2565D-1D8A-4CC1-80CB-0B9C6FDE750C}"/>
    <hyperlink ref="A19" location="Wirtschaftswachstum!A57" display="Totale Faktorproduktitität" xr:uid="{0D9243D3-ED03-4713-86A6-F0DCA5E839CA}"/>
    <hyperlink ref="A61" location="Lohnstückkosten!A3" display="Gesamtwirtschaft, Basis Arbeitnehmer" xr:uid="{0081EF13-3EEB-4267-92FE-17F58CC38C63}"/>
    <hyperlink ref="A62" location="Lohnstückkosten!A10" display="Gesamtwirtschaft, Basis Arbeitsstunden" xr:uid="{AFF95348-9404-4F12-8F3B-04184756DFD7}"/>
    <hyperlink ref="A63" location="Lohnstückkosten!A17" display="Verarbeitendes Gewerbe, Basis Arbeitnehmer" xr:uid="{27806658-4AEE-4FFA-AAB5-C8BD07E46A47}"/>
    <hyperlink ref="A64" location="Lohnstückkosten!A24" display="Verarbeitendes Gewerbe, Basis Arbeitsstunden" xr:uid="{BEB3E10E-23FE-4D23-9E3F-BAAECC551FF1}"/>
    <hyperlink ref="A84" location="Selbständige!A3" display="Selbständige je 1.000 Erwerbstätige" xr:uid="{360AB145-41E2-448D-A712-D57373215F00}"/>
    <hyperlink ref="A85" location="Selbständige!A10" display="Selbständige je 1.000 Einwohner" xr:uid="{07D590FA-361F-4CB3-9A4E-56A82AE00877}"/>
    <hyperlink ref="A86" location="Selbständige!A17" display="Selbständige je 1.000 erwerbsfähige Einwohner" xr:uid="{14B583B3-D2D6-4051-B6E3-261BCAFEE676}"/>
    <hyperlink ref="A58" location="'Löhne, Einkommen'!A50" display="Löhne je Arbeitsstunde, Verarbeitendes Gewerbe" xr:uid="{E4AF66C3-7D8A-47A3-93BF-73BDBE49A3DE}"/>
    <hyperlink ref="A90" location="Industrie!A5" display="Betriebsgrößen" xr:uid="{4D0CC7C1-8FC1-4CED-9510-4901FA5BA887}"/>
    <hyperlink ref="A92" location="Industrie!A6" display="Umsatzproduktivität" xr:uid="{26744FE4-BE72-4606-A7B1-96DB5F2506C4}"/>
    <hyperlink ref="A93" location="Industrie!A8" display="Exportquote" xr:uid="{46A44A8D-EEAC-4462-ADF4-5B4E521D82AA}"/>
    <hyperlink ref="A99" location="Lohnstückkosten!A17" display="Verarbeitendes Gewerbe, Basis Arbeitnehmer" xr:uid="{04A00426-67B5-4AF5-80B3-31DB5BD0A0A3}"/>
    <hyperlink ref="A100" location="Lohnstückkosten!A24" display="Verarbeitendes Gewerbe, Basis Arbeitsstunden" xr:uid="{66C8A9EF-4BAB-4320-83A4-745AB5A719A0}"/>
    <hyperlink ref="A96" location="Wirtschaftskraft!A23" display="BWS je Erwerbstätigenstunde Verarbeitendes Gewerbe" xr:uid="{80FE86E0-A406-4ACA-942E-52BBCF6F92A1}"/>
    <hyperlink ref="A98" location="'Löhne, Einkommen'!A49" display="Löhne je Arbeitsstunde, Verarbeitendes Gewerbe" xr:uid="{DB1B5B6D-E57E-4C54-9AB4-67EC5111E339}"/>
    <hyperlink ref="A97" location="Wirtschaftswachstum!A35" display="BWS im Verarb. Gewerbe" xr:uid="{35DCAB8E-FB25-425D-B5F6-98C75BB84408}"/>
    <hyperlink ref="A94" location="'Branchenstruktur Industrie'!A1" display="Branchenstruktur" xr:uid="{23FCD88F-2F92-4888-9C0E-8E7988255455}"/>
    <hyperlink ref="A152" location="Bevölkerung!A3" display="Bevölkerung insg." xr:uid="{F5175319-85F4-40B0-8E5C-419A4BEAE186}"/>
    <hyperlink ref="A153" location="Bevölkerung!A10" display="erwerbsfähige Bevölkerung (20-64 Jahre)" xr:uid="{C8C68186-D02B-4B51-A3F4-568F27A02C10}"/>
    <hyperlink ref="A154" location="Bevölkerung!A17" display="Ausländeranteil" xr:uid="{6249ACC3-8900-4D45-AA33-1BAE93552D65}"/>
    <hyperlink ref="A155" location="Bevölkerung!A23" display="Anteil Schutzsuchende" xr:uid="{65E3ED6C-1545-4956-8A41-12928C2BB4D6}"/>
    <hyperlink ref="A164" location="Bevölkerungsprognose!A12" display="erwerbsfähige Bevölkerung (20-64 Jahre)" xr:uid="{1411C5F4-BBB1-4D7F-A351-CD7DFFD1980F}"/>
    <hyperlink ref="A163" location="Bevölkerungsprognose!A3" display="Bevölkerung insg." xr:uid="{4F4A376C-C221-4B6A-A08D-901C0ACBFCED}"/>
    <hyperlink ref="A156" location="Bevölkerung!A29" display="Wanderungssaldo insg." xr:uid="{E821EEC8-A722-4152-BD08-9A22E66641D6}"/>
    <hyperlink ref="A157" location="Bevölkerung!A36" display="Wanderungssaldo Inland" xr:uid="{3351C61F-A419-40A2-AB0A-DBF0D7AD750E}"/>
    <hyperlink ref="A158" location="Bevölkerung!A43" display="Wanderungssaldo Ausland" xr:uid="{63E3453C-F3F4-4580-AE84-3C3C38C7D313}"/>
    <hyperlink ref="A159" location="Bevölkerung!A50" display="Saldo der natürlichen Bevölkerungsentwicklung" xr:uid="{DE6C39A6-F50E-4198-89EE-129431869BE7}"/>
    <hyperlink ref="A165" location="Bevölkerungsprognose!A23" display="0-19jährige" xr:uid="{6C7835DA-103D-49AA-8058-35597C90FA2B}"/>
    <hyperlink ref="A167" location="Bevölkerungsprognose!A40" display="65 und älter" xr:uid="{38D6D63E-2596-4526-B627-EC665625AAB4}"/>
    <hyperlink ref="A168" location="Bevölkerungsprognose!A49" display="Ersatzquote" xr:uid="{CBDA4373-8106-48D9-8BF1-67B193A1C401}"/>
    <hyperlink ref="A161" location="Bevölkerung!A62" display="Ersatzquote" xr:uid="{AAAC7583-7515-42D2-ADF4-40B49DF254EF}"/>
    <hyperlink ref="A160" location="Bevölkerung!A57" display="Altersstruktur 2023" xr:uid="{76BF4460-0976-4E9D-A952-878434DAF572}"/>
    <hyperlink ref="A123" location="Innovation!A3" display="FuE-Aufwendungen insg" xr:uid="{C8B530B6-B1F1-4ACE-9D17-558B057DD82F}"/>
    <hyperlink ref="A124" location="Innovation!A9" display="FuE-Aufwendungen Wirtschaftssektor" xr:uid="{4F862DA3-95B4-4E67-8FD3-65D127BE642D}"/>
    <hyperlink ref="A125" location="Innovation!A15" display="FuE-Personal, insg." xr:uid="{EACBAF6F-DE8D-44A5-A7F1-4A98C0F7502A}"/>
    <hyperlink ref="A126" location="Innovation!A21" display="FuE-Personal, Wirtschaftssektor" xr:uid="{300A11BE-D877-4D86-B9CB-A0ED21294080}"/>
    <hyperlink ref="A127" location="Innovation!A27" display="FuE-Personal, Hochschulen" xr:uid="{9D5E1BEE-AE10-422A-9F7F-FDB05946D7B0}"/>
    <hyperlink ref="A128" location="Innovation!A33" display="Patentanmeldungen insg. je 100.000 Einwohner" xr:uid="{F3E56B4E-9452-4DBF-A49A-187E880A54C1}"/>
    <hyperlink ref="A129" location="Innovation!A40" display="Patentanmeldungen Hochschulen je 100.000 Einwohner" xr:uid="{05AE7B33-28BE-48C1-9F0A-DC41D5F8F7F8}"/>
    <hyperlink ref="A130" location="Innovation!A47" display="Patentanmeldungen insg. je 1.000 FuE-Beschäftigte" xr:uid="{89D4F712-5348-42D7-814A-FE9AB2318488}"/>
    <hyperlink ref="A131" location="Innovation!A53" display="Patentanmeldungen Hochschulen je 1.000 FuE-Beschäftigte" xr:uid="{42B11CFD-1C31-4FD8-B244-5EB35D8E1E10}"/>
    <hyperlink ref="A143" location="Innovation!A27" display="FuE-Personal, Hochschulen" xr:uid="{CCEC0750-EA2C-4CDF-9369-3C0914A6AFB3}"/>
    <hyperlink ref="A144" location="Innovation!A40" display="Patentanmeldungen Hochschulen je 100.000 Einwohner" xr:uid="{56EF41BF-EC6E-4E6B-9CBF-5D908B9A4EEA}"/>
    <hyperlink ref="A145" location="Innovation!A53" display="Patentanmeldungen Hochschulen je 1.000 FuE-Beschäftigte" xr:uid="{ABC637BA-3F19-4DAD-8A0F-843798A7053A}"/>
    <hyperlink ref="A135" location="Hochschulen!A3" display="Studierende " xr:uid="{713CED0D-29CE-46FF-8974-F21A7FB37AA4}"/>
    <hyperlink ref="A136" location="Hochschulen!A10" display="Studierende MINT-Fächer" xr:uid="{0EE3857B-427D-4E1E-940C-1C7D05A00A41}"/>
    <hyperlink ref="A137" location="Hochschulen!A17" display="Ausländische Studierende" xr:uid="{B840E851-55F5-4EBE-ABAB-1517DCA185AF}"/>
    <hyperlink ref="A138" location="Hochschulen!A24" display="Ausländische Studierende in MINT-Fächern" xr:uid="{3D13C943-FD88-4191-A581-75F506DE7ADD}"/>
    <hyperlink ref="A139" location="Hochschulen!A31" display="Anteil MINT-Fächer an Prüfungen" xr:uid="{81D2DC10-CBCB-4859-ABF9-1B0D3BE3958A}"/>
    <hyperlink ref="A140" location="Hochschulen!A38" display="Ausgaben der Hochschulen" xr:uid="{F49756F3-84F8-4FC5-8ABC-DBB69D4B7285}"/>
    <hyperlink ref="A141" location="Hochschulen!A44" display="Ausgaben der Hochschulen in % des BIP" xr:uid="{5BFD900D-54B6-41CC-B488-8F01F4623ECB}"/>
    <hyperlink ref="A142" location="Hochschulen!A50" display="Drittmitteleinnahmen der Hochschulen" xr:uid="{24B93713-90CF-434F-9E88-C0DEEBEB8A9E}"/>
    <hyperlink ref="A133" location="Hochschulen!A56" display="Zahl der Hochschulen" xr:uid="{7C1D5DBD-795B-4F97-B094-B7D4A46835B1}"/>
    <hyperlink ref="A134" location="Hochschulen!A72" display="Zahl der Forschungseinrichtungen" xr:uid="{7EA725AB-ABA7-4600-97D9-225696BFF680}"/>
    <hyperlink ref="A104" location="Unternehmen!A3" display="Zahl der Unternehmen" xr:uid="{2A76F64D-BACD-4EF9-A2C5-70FAA32BB1AC}"/>
    <hyperlink ref="A105" location="Unternehmen!A10" display="Unternehmensgrößenstruktur " xr:uid="{CC6C7D9F-B044-460E-9B86-AC5EE70D9312}"/>
    <hyperlink ref="A106" location="Unternehmen!A39" display="durchschnittliche Unternehmensgröße (alle Wirtschaftsbereiche)" xr:uid="{AFC6F639-7F34-4894-9F72-C876FF89403F}"/>
    <hyperlink ref="A107" location="Unternehmen!A46" display="durchschnittliche Unternehmensgröße (Verarbeitendes Gewerbe)" xr:uid="{83480245-C7A2-4B43-B012-9165D20C5879}"/>
    <hyperlink ref="A108" location="Unternehmen!A53" display="Unternehmensgründungen" xr:uid="{562A8A17-603B-4802-AE2D-C618C9B61358}"/>
    <hyperlink ref="A109" location="Unternehmen!A67" display="Unternehmensschließungen" xr:uid="{FCED6C03-F3CA-4D36-9636-02CE2AD8E382}"/>
    <hyperlink ref="A110" location="Unternehmen!A74" display="Saldo der Unternehmensgründungen/-schließungen" xr:uid="{0464E8AB-E8F4-4856-8CA2-BDEC9C296A2B}"/>
    <hyperlink ref="A111" location="Unternehmen!A88" display="start-up-Neugründungen" xr:uid="{ABE740D1-CF4E-4495-81D7-D73BCC15ED88}"/>
    <hyperlink ref="A112" location="Unternehmen!A89" display="Zahl bestehender Start-ups" xr:uid="{A7781FD4-6BCC-4AB2-924E-9F848FC5422A}"/>
    <hyperlink ref="A91" location="Unternehmen!A46" display="durchschnittliche Unternehmensgröße (Verarbeitendes Gewerbe)" xr:uid="{06AF8962-E421-4F8D-B917-12199E57E33A}"/>
    <hyperlink ref="A170" location="Staat!A3" display="Personal im öffentlichen Dienst" xr:uid="{BECFABBA-6377-4353-9864-8E68C9F6D781}"/>
    <hyperlink ref="A172" location="Staat!A14" display="Staatsausgaben insg." xr:uid="{3BE53C36-5FCA-4688-BE66-EFD5D422AF0B}"/>
    <hyperlink ref="A174" location="Staat!A23" display="Personalausgaben" xr:uid="{115DDBE4-2CC7-4D3A-A657-27C63200D68C}"/>
    <hyperlink ref="A175" location="Staat!A27" display="Investitionen" xr:uid="{B3979122-DC49-472A-A97D-4EF6EC0FF809}"/>
    <hyperlink ref="A176" location="Staat!A32" display="Öffentliche Einnahmen" xr:uid="{18F0A240-1DAA-4FD9-8DA9-A6330B7B62B6}"/>
    <hyperlink ref="A178" location="Staat!A42" display="Steuern" xr:uid="{55C2AC6E-E5C8-4705-BF84-59D32C7EDD59}"/>
    <hyperlink ref="A179" location="Staat!A57" display="Staatsquote " xr:uid="{793AD2C1-5A0E-42D3-B2B0-57BF23CD1047}"/>
    <hyperlink ref="A180" location="Staat!A60" display="Investitionsquote" xr:uid="{22367368-E46D-40D1-A86A-2D23AD3CB46A}"/>
    <hyperlink ref="A181" location="Staat!A63" display="originäre Steuerkraft" xr:uid="{03C1D820-AA03-4320-9D57-86FA17965033}"/>
    <hyperlink ref="A79" location="Vermögen!A3" display="Vermögen " xr:uid="{E182A3AD-708C-4F25-BE41-D5D639F2C7F5}"/>
    <hyperlink ref="A80" location="Vermögen!A15" display="Vermögenseinkommen" xr:uid="{14B43EBA-4E98-4DF3-A867-C245658168F8}"/>
    <hyperlink ref="A81" location="Vermögen!A21" display="Sparquote" xr:uid="{798B6A85-ECA2-4D57-91E2-0198B7355F89}"/>
    <hyperlink ref="A82" location="Vermögen!A27" display="Wohneigentum" xr:uid="{58E769A0-1876-4CA8-8498-8C8D61DD3961}"/>
    <hyperlink ref="A147" location="Bildung!A3" display="Ausgaben für Bildung" xr:uid="{180CAEE1-AF75-4370-AAB4-54B28F287A77}"/>
    <hyperlink ref="A148" location="Bildung!A19" display="Ergebnisse INSM Schulleistungsvergleich" xr:uid="{D0EFAC32-7DC8-4178-9DF1-042151722BCC}"/>
    <hyperlink ref="A149" location="Bildung!A26" display="Schulabgänger nach erreichtem Abschluss" xr:uid="{98DE1C38-F479-41CA-BB4A-B56608B57667}"/>
    <hyperlink ref="A150" location="Hochschulen!A3" display="Hochschulbildung" xr:uid="{30297B60-4CAB-4E39-A44F-326420AFD1C5}"/>
    <hyperlink ref="A27" location="'SV-Beschäftigte'!A4" display="SVB mit akademischem Abschluss" xr:uid="{8E97769C-F32E-4914-BAB5-0B7F56A3DF78}"/>
    <hyperlink ref="A28" location="'SV-Beschäftigte'!A10" display="SVB mit beruflichem Abschluss" xr:uid="{7FC9AB51-A97F-42EE-B028-29BE93616863}"/>
    <hyperlink ref="A29" location="'SV-Beschäftigte'!A16" display="SVB ohne Abschluss" xr:uid="{46C99A1F-4CD3-483F-AAB0-3808AE58EAD2}"/>
    <hyperlink ref="A30" location="'SV-Beschäftigte'!A22" display="SVB in MINT-orientierten Wirtschaftsbereichen" xr:uid="{D6BE9C3D-953E-4209-B72F-0787A23E8477}"/>
    <hyperlink ref="A21" location="Wirtschaftsstruktur!A3" display="Verarbeitendes Gewerbe" xr:uid="{84FAB381-C148-4991-86C4-33B185ACD3D9}"/>
    <hyperlink ref="A22" location="Wirtschaftsstruktur!A10" display="Bau" xr:uid="{1991564A-8DA2-4FC4-9DD3-0C944E40BCDC}"/>
    <hyperlink ref="A23" location="Wirtschaftsstruktur!A17" display="Handel/Gastgewerbe/Verkehr" xr:uid="{DEDD5375-C96F-4BC1-9D55-9655B6E816F5}"/>
    <hyperlink ref="A24" location="Wirtschaftsstruktur!A24" display="Versicherungs- und Kreditgewerbe/Grundstücks- und Wohnungswesen/Unternehmensdienstleister" xr:uid="{20E7FEFC-4521-4511-B494-00EB40910F78}"/>
    <hyperlink ref="A25" location="Wirtschaftsstruktur!A31" display="öffentliche Dienstleister" xr:uid="{2E340DFD-9AF1-4A4D-8616-30FBB0815CA9}"/>
    <hyperlink ref="A171" location="Wirtschaftsstruktur!A31" display="öffentliche Dienstleister" xr:uid="{3072EA4C-39AE-42D4-84C9-8B12E5CA7B82}"/>
    <hyperlink ref="A116" location="Außenhandel!A10" display="Warenausfuhr in % des BIP" xr:uid="{9FD3E072-4028-451E-AFCF-87EE4CFFEF01}"/>
    <hyperlink ref="A117" location="Außenhandel!A13" display="wichtigste Exportländer" xr:uid="{16457BA4-D049-4CE3-BB80-88A90B358134}"/>
    <hyperlink ref="A119" location="Außenhandel!A31" display="wichtigste Exportgüter" xr:uid="{B798F7A5-7B3A-4C9B-832C-10ACE2DD50F2}"/>
    <hyperlink ref="A120" location="Außenhandel!A3" display="Leistungsbilanzsaldo" xr:uid="{44001805-8EA6-4CA0-8F33-17F0C5109CA3}"/>
    <hyperlink ref="A69" location="'Löhne, Einkommen'!A57" display="Primäreinkommen" xr:uid="{8F7B25C2-03D7-4E72-839B-5CB3D8503D25}"/>
    <hyperlink ref="A70" location="'Löhne, Einkommen'!A64" display="Nettosteuerquote" xr:uid="{52B6BABB-0F33-45A6-90A4-96480BA30556}"/>
    <hyperlink ref="A87" location="Selbständige!A24" display="Selbständigeneinkommen" xr:uid="{545A609F-1EFA-4981-B5AD-0F244D0D4F55}"/>
    <hyperlink ref="A32" location="Investitionen!A3" display="Bruttoanlageinvestitionen je Einwohner" xr:uid="{EF7F1CFB-B055-47BF-A8FD-2A1B96774110}"/>
    <hyperlink ref="A33" location="Investitionen!A8" display="Bruttoanlageinvestitionen je Erwerbstätigen" xr:uid="{05F4DBF8-1080-4315-B08E-F88BBBF547E7}"/>
    <hyperlink ref="A34" location="Investitionen!A13" display="Bruttoanlageinvestitionen in % des BIP" xr:uid="{CA6E7118-882A-4FA5-82C1-8B553E730CA7}"/>
    <hyperlink ref="A35" location="Investitionen!A18" display="Kapitalstock je Erwerbstätigen (Kapitalintensität)" xr:uid="{8220FB28-62D3-49FB-8219-8FA7FBEDB81B}"/>
    <hyperlink ref="A36" location="Investitionen!A23" display="Modernitätsgrad des Kapitalstocks" xr:uid="{816618DF-766A-4414-85D6-6B961FC7AD23}"/>
    <hyperlink ref="A37" location="Investitionen!A28" display="Kapitalproduktivität" xr:uid="{5A00B01F-2696-4358-A2B2-6C26D664BC06}"/>
    <hyperlink ref="A8" location="Investitionen!A28" display="Kapitalproduktivität" xr:uid="{0603744E-E144-4A67-820F-76A3322F3953}"/>
    <hyperlink ref="A184" location="Sonstiges!A3" display="Stiftungen" xr:uid="{E9B08AA4-9CB0-455E-A585-FE9D4165CB78}"/>
    <hyperlink ref="A193" location="'EU-Vergleichsdaten'!C2" display="BIP je Einwohner in KKS" xr:uid="{FA9DE454-E7DE-4DDE-A963-CBD9C5617F53}"/>
    <hyperlink ref="A194" location="'EU-Vergleichsdaten'!H2" display="BIP-Wachstum" xr:uid="{F7DDE62B-3CD6-4F7E-BE73-2658507E3F5F}"/>
    <hyperlink ref="A196" location="'EU-Vergleichsdaten'!N2" display="Verfügbare Einkommen in KKS" xr:uid="{E5B472A2-8BA3-49F8-8B0B-69EB40651B7F}"/>
    <hyperlink ref="A197" location="'EU-Vergleichsdaten'!S2" display="Arbeitsproduktivität" xr:uid="{E5594014-5D94-4E15-91FE-0923575CE1A2}"/>
    <hyperlink ref="A198" location="'EU-Vergleichsdaten'!X2" display="Arbeitslosenquote" xr:uid="{00CD576C-281B-497B-A1B0-458D7AD14F1E}"/>
    <hyperlink ref="A195" location="'EU-Vergleichsdaten'!K2" display="Veränderung BIP je Einwohner" xr:uid="{8761E1FE-D1AB-437F-ADD0-E21DD56EF2E2}"/>
    <hyperlink ref="A199" location="'EU-Vergleichsdaten'!AC2" display="Erwerbstätigkeit" xr:uid="{CA2310E5-DA8B-4592-A211-B32FAE0761FB}"/>
    <hyperlink ref="A200" location="'EU-Vergleichsdaten'!AF2" display="Industrialisierungsgrad" xr:uid="{25A1376E-389B-4B0B-8661-04B896679E05}"/>
    <hyperlink ref="A201" location="'EU-Vergleichsdaten'!AK2" display="FuE-Intensität" xr:uid="{3123C75E-DB43-49FA-8F4C-7708F8D47D26}"/>
    <hyperlink ref="A186" location="Zufriedenheit!A1" display="Zufriedenheitsindikatoren" xr:uid="{54D89F40-4AF4-42F3-B552-EEA83B7ED3AD}"/>
    <hyperlink ref="A188" location="Binnendifferenzierung!A4" display="BIP je Arbeitsstunde" xr:uid="{B8676E39-4AAC-4CC5-8367-AA7D02579E30}"/>
    <hyperlink ref="A189" location="Binnendifferenzierung!A11" display="Verfügbare Einkommen, nominal" xr:uid="{B6530800-A759-4246-86EC-5A9B1EFCCD1E}"/>
    <hyperlink ref="A190" location="Binnendifferenzierung!A18" display="Verfügbare Einkommen, real" xr:uid="{2AEBAF73-67E6-4350-B734-6292EEEB3C06}"/>
    <hyperlink ref="A191" location="Binnendifferenzierung!A25" display="Arbeitslosenquote" xr:uid="{F5A50CA6-6A15-431A-AC0E-72AC118B0BD6}"/>
    <hyperlink ref="A71" location="Binnendifferenzierung!A11" display="Verfügbare Einkommen, nominal" xr:uid="{67B35F2C-D9B0-4104-BD2A-8814C413F374}"/>
    <hyperlink ref="A72" location="Binnendifferenzierung!A18" display="Verfügbare Einkommen, real" xr:uid="{20E49963-DEB7-4F06-8F62-4AFF1665C60F}"/>
    <hyperlink ref="A10" location="Binnendifferenzierung!A4" display="BIP je Arbeitsstunde" xr:uid="{9E1E212D-672D-4B4E-A1EA-8930457FBA26}"/>
    <hyperlink ref="A50" location="Binnendifferenzierung!A25" display="Arbeitslosenquote" xr:uid="{78A03CC9-E120-47D4-B172-205596DD6BFC}"/>
    <hyperlink ref="A59" location="'Löhne, Einkommen'!A70" display="Tarifbindung" xr:uid="{7D779254-E623-4BA6-9FD0-04DA62FF4E9A}"/>
    <hyperlink ref="A166" location="Bevölkerungsprognose!A32" display="20-64jährige" xr:uid="{EC588A91-604E-41E6-A17F-940F5DC10F22}"/>
    <hyperlink ref="A113" location="Unternehmen!A101" display="übergabereife Unternehmen (Unternehmensnachfolge)" xr:uid="{DA351D52-8E56-48AE-B425-3708416EAC3E}"/>
    <hyperlink ref="A9" location="Wirtschaftskraft!A31" display="Totale Faktorproduktivität" xr:uid="{F9700616-6B04-4A58-B816-A1AB5FEF01FA}"/>
    <hyperlink ref="A114" location="Unternehmen!A106" display="Selbständige 55-64 Jahre" xr:uid="{DCF20BC2-B641-4519-AC89-5F85990C67F6}"/>
    <hyperlink ref="A88" location="Unternehmen!A99" display="Selbständige 55-64 Jahre" xr:uid="{3651760D-F0AA-4587-92D2-53F29664152F}"/>
    <hyperlink ref="A118" location="Außenhandel!A26" display="Anteil Russlands an den Exporten" xr:uid="{9988C92C-DE49-49C6-B4A3-9D64490B6702}"/>
    <hyperlink ref="A185" location="Sonstiges!A9" display="Zusammensetzung Landtag" xr:uid="{91E524C9-7B49-4124-A0FD-CEE2879039A6}"/>
    <hyperlink ref="A56" location="'Löhne, Einkommen'!A85" display="Reallöhne" xr:uid="{624F52E6-2087-463D-9786-ADCACCEE0BBA}"/>
    <hyperlink ref="A121" location="Industrie!A8" display="Exportquote" xr:uid="{FE604FFA-6509-41DC-9707-0BCA90C30AC3}"/>
    <hyperlink ref="A182" location="Staat!A68" display="öffentliche Schulden" xr:uid="{1D541A43-0C5D-4210-8E7E-42BE38E7E103}"/>
    <hyperlink ref="A102" location="Unternehmen!A113" display="Zahl der Unternehmen insg." xr:uid="{0A18EEE2-72A8-42B0-94CE-403B3FC42B68}"/>
    <hyperlink ref="A103" location="Unternehmen!A120" display="Zahl der Unternehmen im Verarbeitenden Gewerbe" xr:uid="{099EC530-546F-4251-880D-346F7B99EE5D}"/>
    <hyperlink ref="A95" location="Industrie!A14" display="Anteil energieintensiver Industriezweige" xr:uid="{E3F894F3-31C7-48B7-B3E0-96E931E5452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9151-8C42-41C7-95EE-7F4C5F7DCB48}">
  <dimension ref="A1:AA101"/>
  <sheetViews>
    <sheetView workbookViewId="0">
      <pane xSplit="1" ySplit="2" topLeftCell="B3" activePane="bottomRight" state="frozen"/>
      <selection pane="topRight" activeCell="B1" sqref="B1"/>
      <selection pane="bottomLeft" activeCell="A2" sqref="A2"/>
      <selection pane="bottomRight" activeCell="B3" sqref="B3"/>
    </sheetView>
  </sheetViews>
  <sheetFormatPr baseColWidth="10" defaultRowHeight="14.5" x14ac:dyDescent="0.35"/>
  <cols>
    <col min="8" max="8" width="10.90625" style="4"/>
  </cols>
  <sheetData>
    <row r="1" spans="1:27" x14ac:dyDescent="0.35">
      <c r="A1" s="4" t="s">
        <v>272</v>
      </c>
    </row>
    <row r="2" spans="1:27" s="25" customFormat="1" ht="26" x14ac:dyDescent="0.3">
      <c r="A2" s="25" t="s">
        <v>0</v>
      </c>
      <c r="B2" s="25" t="s">
        <v>1</v>
      </c>
      <c r="C2" s="25" t="s">
        <v>2</v>
      </c>
      <c r="D2" s="25" t="s">
        <v>3</v>
      </c>
      <c r="E2" s="25" t="s">
        <v>4</v>
      </c>
      <c r="F2" s="25" t="s">
        <v>5</v>
      </c>
      <c r="G2" s="25" t="s">
        <v>6</v>
      </c>
      <c r="H2" s="26" t="s">
        <v>7</v>
      </c>
      <c r="I2" s="25" t="s">
        <v>8</v>
      </c>
      <c r="J2" s="25" t="s">
        <v>9</v>
      </c>
      <c r="K2" s="25" t="s">
        <v>10</v>
      </c>
      <c r="L2" s="25" t="s">
        <v>11</v>
      </c>
      <c r="M2" s="25" t="s">
        <v>12</v>
      </c>
      <c r="N2" s="25" t="s">
        <v>13</v>
      </c>
      <c r="O2" s="25" t="s">
        <v>14</v>
      </c>
      <c r="P2" s="25" t="s">
        <v>15</v>
      </c>
      <c r="Q2" s="25" t="s">
        <v>16</v>
      </c>
      <c r="R2" s="25" t="s">
        <v>17</v>
      </c>
      <c r="S2" s="25" t="s">
        <v>18</v>
      </c>
      <c r="T2" s="25" t="s">
        <v>19</v>
      </c>
      <c r="U2" s="25" t="s">
        <v>20</v>
      </c>
      <c r="V2" s="25" t="s">
        <v>21</v>
      </c>
      <c r="X2" s="25" t="s">
        <v>22</v>
      </c>
      <c r="Z2" s="25" t="s">
        <v>23</v>
      </c>
    </row>
    <row r="3" spans="1:27" x14ac:dyDescent="0.35">
      <c r="A3" s="4" t="s">
        <v>38</v>
      </c>
    </row>
    <row r="4" spans="1:27" x14ac:dyDescent="0.35">
      <c r="A4">
        <f>'[1]BIP je EW'!A68</f>
        <v>2019</v>
      </c>
      <c r="B4" s="3">
        <f>'[1]BIP je EW'!B68</f>
        <v>68.884785483062046</v>
      </c>
      <c r="C4" s="3">
        <f>'[1]BIP je EW'!C68</f>
        <v>67.453152783476952</v>
      </c>
      <c r="D4" s="3">
        <f>'[1]BIP je EW'!D68</f>
        <v>72.944877581726161</v>
      </c>
      <c r="E4" s="3">
        <f>'[1]BIP je EW'!E68</f>
        <v>67.045091870697121</v>
      </c>
      <c r="F4" s="3">
        <f>'[1]BIP je EW'!F68</f>
        <v>68.061824647790999</v>
      </c>
      <c r="G4" s="3">
        <f>'[1]BIP je EW'!G68</f>
        <v>97.907263028313494</v>
      </c>
      <c r="H4" s="14">
        <f>'[1]BIP je EW'!H68</f>
        <v>75.958601194547029</v>
      </c>
      <c r="I4" s="3">
        <f>'[1]BIP je EW'!I68</f>
        <v>69.557288104682442</v>
      </c>
      <c r="J4" s="3">
        <f>'[1]BIP je EW'!J68</f>
        <v>99.8905758446177</v>
      </c>
      <c r="K4" s="3">
        <f>'[1]BIP je EW'!K68</f>
        <v>100</v>
      </c>
      <c r="L4" s="3">
        <f>'[1]BIP je EW'!L68</f>
        <v>108.05407377011808</v>
      </c>
      <c r="M4" s="3">
        <f>'[1]BIP je EW'!M68</f>
        <v>112.05717412118726</v>
      </c>
      <c r="N4" s="3">
        <f>'[1]BIP je EW'!N68</f>
        <v>110.85806775178955</v>
      </c>
      <c r="O4" s="3">
        <f>'[1]BIP je EW'!O68</f>
        <v>154.98791774950988</v>
      </c>
      <c r="P4" s="3">
        <f>'[1]BIP je EW'!P68</f>
        <v>107.3884101582091</v>
      </c>
      <c r="Q4" s="3">
        <f>'[1]BIP je EW'!Q68</f>
        <v>88.722472985911637</v>
      </c>
      <c r="R4" s="3">
        <f>'[1]BIP je EW'!R68</f>
        <v>91.159440113071639</v>
      </c>
      <c r="S4" s="3">
        <f>'[1]BIP je EW'!S68</f>
        <v>81.963251721150783</v>
      </c>
      <c r="T4" s="3">
        <f>'[1]BIP je EW'!T68</f>
        <v>82.669949391328132</v>
      </c>
      <c r="U4" s="3">
        <f>'[1]BIP je EW'!U68</f>
        <v>78.315779875074085</v>
      </c>
      <c r="V4" s="3">
        <f>'[1]BIP je EW'!V68</f>
        <v>95.312998677791455</v>
      </c>
      <c r="X4" s="18" t="str">
        <f>HLOOKUP(Y4,$L4:$U101,ROW(L$101)-ROW(X4)+1,0)</f>
        <v>SH</v>
      </c>
      <c r="Y4" s="3">
        <f>MIN(L4:U4)</f>
        <v>78.315779875074085</v>
      </c>
      <c r="Z4" s="18" t="str">
        <f>HLOOKUP(AA4,$L4:$U101,ROW(N$101)-ROW(Z4)+1,0)</f>
        <v>HH</v>
      </c>
      <c r="AA4" s="6">
        <f>MAX(L4:U4)</f>
        <v>154.98791774950988</v>
      </c>
    </row>
    <row r="5" spans="1:27" x14ac:dyDescent="0.35">
      <c r="A5">
        <f>'[1]BIP je EW'!A69</f>
        <v>2020</v>
      </c>
      <c r="B5" s="3">
        <f>'[1]BIP je EW'!B69</f>
        <v>70.137786081270434</v>
      </c>
      <c r="C5" s="3">
        <f>'[1]BIP je EW'!C69</f>
        <v>68.222793087342353</v>
      </c>
      <c r="D5" s="3">
        <f>'[1]BIP je EW'!D69</f>
        <v>73.953759925268571</v>
      </c>
      <c r="E5" s="3">
        <f>'[1]BIP je EW'!E69</f>
        <v>68.624474544605334</v>
      </c>
      <c r="F5" s="3">
        <f>'[1]BIP je EW'!F69</f>
        <v>69.467538533395611</v>
      </c>
      <c r="G5" s="3">
        <f>'[1]BIP je EW'!G69</f>
        <v>99.682391405885099</v>
      </c>
      <c r="H5" s="14">
        <f>'[1]BIP je EW'!H69</f>
        <v>77.30733302195236</v>
      </c>
      <c r="I5" s="3">
        <f>'[1]BIP je EW'!I69</f>
        <v>70.751985053713213</v>
      </c>
      <c r="J5" s="3">
        <f>'[1]BIP je EW'!J69</f>
        <v>99.983652498832328</v>
      </c>
      <c r="K5" s="3">
        <f>'[1]BIP je EW'!K69</f>
        <v>100</v>
      </c>
      <c r="L5" s="3">
        <f>'[1]BIP je EW'!L69</f>
        <v>107.07846800560486</v>
      </c>
      <c r="M5" s="3">
        <f>'[1]BIP je EW'!M69</f>
        <v>111.94301728164409</v>
      </c>
      <c r="N5" s="3">
        <f>'[1]BIP je EW'!N69</f>
        <v>110.3106025221859</v>
      </c>
      <c r="O5" s="3">
        <f>'[1]BIP je EW'!O69</f>
        <v>152.01774871555347</v>
      </c>
      <c r="P5" s="3">
        <f>'[1]BIP je EW'!P69</f>
        <v>106.8542737038767</v>
      </c>
      <c r="Q5" s="3">
        <f>'[1]BIP je EW'!Q69</f>
        <v>88.696870621205051</v>
      </c>
      <c r="R5" s="3">
        <f>'[1]BIP je EW'!R69</f>
        <v>91.985053713218122</v>
      </c>
      <c r="S5" s="3">
        <f>'[1]BIP je EW'!S69</f>
        <v>82.344698738907056</v>
      </c>
      <c r="T5" s="3">
        <f>'[1]BIP je EW'!T69</f>
        <v>81.973376926669786</v>
      </c>
      <c r="U5" s="3">
        <f>'[1]BIP je EW'!U69</f>
        <v>80.226529659037837</v>
      </c>
      <c r="V5" s="3">
        <f>'[1]BIP je EW'!V69</f>
        <v>95.583839327417095</v>
      </c>
      <c r="W5" s="3"/>
      <c r="X5" s="18" t="str">
        <f>HLOOKUP(Y5,$L5:$U102,ROW(L$101)-ROW(X5)+1,0)</f>
        <v>SH</v>
      </c>
      <c r="Y5" s="3">
        <f>MIN(L5:U5)</f>
        <v>80.226529659037837</v>
      </c>
      <c r="Z5" s="18" t="str">
        <f>HLOOKUP(AA5,$L5:$U102,ROW(N$101)-ROW(Z5)+1,0)</f>
        <v>HH</v>
      </c>
      <c r="AA5" s="6">
        <f>MAX(L5:U5)</f>
        <v>152.01774871555347</v>
      </c>
    </row>
    <row r="6" spans="1:27" x14ac:dyDescent="0.35">
      <c r="A6">
        <f>'[1]BIP je EW'!A70</f>
        <v>2021</v>
      </c>
      <c r="B6" s="3">
        <f>'[1]BIP je EW'!B70</f>
        <v>70.070523101258871</v>
      </c>
      <c r="C6" s="3">
        <f>'[1]BIP je EW'!C70</f>
        <v>67.871344772282882</v>
      </c>
      <c r="D6" s="3">
        <f>'[1]BIP je EW'!D70</f>
        <v>73.467056264692303</v>
      </c>
      <c r="E6" s="3">
        <f>'[1]BIP je EW'!E70</f>
        <v>68.517257288485624</v>
      </c>
      <c r="F6" s="3">
        <f>'[1]BIP je EW'!F70</f>
        <v>68.739152404596084</v>
      </c>
      <c r="G6" s="3">
        <f>'[1]BIP je EW'!G70</f>
        <v>99.310147856844694</v>
      </c>
      <c r="H6" s="14">
        <f>'[1]BIP je EW'!H70</f>
        <v>76.962453588769037</v>
      </c>
      <c r="I6" s="3">
        <f>'[1]BIP je EW'!I70</f>
        <v>70.393479359360228</v>
      </c>
      <c r="J6" s="3">
        <f>'[1]BIP je EW'!J70</f>
        <v>99.964848298437943</v>
      </c>
      <c r="K6" s="3">
        <f>'[1]BIP je EW'!K70</f>
        <v>100</v>
      </c>
      <c r="L6" s="3">
        <f>'[1]BIP je EW'!L70</f>
        <v>106.62170178175188</v>
      </c>
      <c r="M6" s="3">
        <f>'[1]BIP je EW'!M70</f>
        <v>111.53634905639652</v>
      </c>
      <c r="N6" s="3">
        <f>'[1]BIP je EW'!N70</f>
        <v>112.80400729397809</v>
      </c>
      <c r="O6" s="3">
        <f>'[1]BIP je EW'!O70</f>
        <v>158.99993409055958</v>
      </c>
      <c r="P6" s="3">
        <f>'[1]BIP je EW'!P70</f>
        <v>106.89193048751015</v>
      </c>
      <c r="Q6" s="3">
        <f>'[1]BIP je EW'!Q70</f>
        <v>86.980688533954336</v>
      </c>
      <c r="R6" s="3">
        <f>'[1]BIP je EW'!R70</f>
        <v>91.550409737021326</v>
      </c>
      <c r="S6" s="3">
        <f>'[1]BIP je EW'!S70</f>
        <v>87.042204011687943</v>
      </c>
      <c r="T6" s="3">
        <f>'[1]BIP je EW'!T70</f>
        <v>82.044071445833424</v>
      </c>
      <c r="U6" s="3">
        <f>'[1]BIP je EW'!U70</f>
        <v>79.39011797789837</v>
      </c>
      <c r="V6" s="3">
        <f>'[1]BIP je EW'!V70</f>
        <v>95.52694597622866</v>
      </c>
      <c r="W6" s="3"/>
      <c r="X6" s="18" t="str">
        <f>HLOOKUP(Y6,$L6:$U103,ROW(L$101)-ROW(X6)+1,0)</f>
        <v>SH</v>
      </c>
      <c r="Y6" s="3">
        <f>MIN(L6:U6)</f>
        <v>79.39011797789837</v>
      </c>
      <c r="Z6" s="18" t="str">
        <f>HLOOKUP(AA6,$L6:$U103,ROW(N$101)-ROW(Z6)+1,0)</f>
        <v>HH</v>
      </c>
      <c r="AA6" s="6">
        <f>MAX(L6:U6)</f>
        <v>158.99993409055958</v>
      </c>
    </row>
    <row r="7" spans="1:27" x14ac:dyDescent="0.35">
      <c r="A7">
        <f>'[1]BIP je EW'!A71</f>
        <v>2022</v>
      </c>
      <c r="B7" s="3">
        <f>'[1]BIP je EW'!B71</f>
        <v>71.882569719053436</v>
      </c>
      <c r="C7" s="3">
        <f>'[1]BIP je EW'!C71</f>
        <v>70.042028115359926</v>
      </c>
      <c r="D7" s="3">
        <f>'[1]BIP je EW'!D71</f>
        <v>74.495352063104278</v>
      </c>
      <c r="E7" s="3">
        <f>'[1]BIP je EW'!E71</f>
        <v>70.82255025775865</v>
      </c>
      <c r="F7" s="3">
        <f>'[1]BIP je EW'!F71</f>
        <v>69.46647067348502</v>
      </c>
      <c r="G7" s="3">
        <f>'[1]BIP je EW'!G71</f>
        <v>99.677025320386733</v>
      </c>
      <c r="H7" s="14">
        <f>'[1]BIP je EW'!H71</f>
        <v>78.250967888863585</v>
      </c>
      <c r="I7" s="3">
        <f>'[1]BIP je EW'!I71</f>
        <v>71.89913252313616</v>
      </c>
      <c r="J7" s="3">
        <f>'[1]BIP je EW'!J71</f>
        <v>99.983437195917276</v>
      </c>
      <c r="K7" s="3">
        <f>'[1]BIP je EW'!K71</f>
        <v>100</v>
      </c>
      <c r="L7" s="3">
        <f>'[1]BIP je EW'!L71</f>
        <v>106.4760563963479</v>
      </c>
      <c r="M7" s="3">
        <f>'[1]BIP je EW'!M71</f>
        <v>111.81342001200802</v>
      </c>
      <c r="N7" s="3">
        <f>'[1]BIP je EW'!N71</f>
        <v>112.84238421564771</v>
      </c>
      <c r="O7" s="3">
        <f>'[1]BIP je EW'!O71</f>
        <v>163.91379060474938</v>
      </c>
      <c r="P7" s="3">
        <f>'[1]BIP je EW'!P71</f>
        <v>106.34976501521707</v>
      </c>
      <c r="Q7" s="3">
        <f>'[1]BIP je EW'!Q71</f>
        <v>87.107927372104101</v>
      </c>
      <c r="R7" s="3">
        <f>'[1]BIP je EW'!R71</f>
        <v>91.16167367135256</v>
      </c>
      <c r="S7" s="3">
        <f>'[1]BIP je EW'!S71</f>
        <v>86.025134055195537</v>
      </c>
      <c r="T7" s="3">
        <f>'[1]BIP je EW'!T71</f>
        <v>81.410322767644558</v>
      </c>
      <c r="U7" s="3">
        <f>'[1]BIP je EW'!U71</f>
        <v>80.132916502763919</v>
      </c>
      <c r="V7" s="3">
        <f>'[1]BIP je EW'!V71</f>
        <v>95.782696010434563</v>
      </c>
      <c r="W7" s="3"/>
      <c r="X7" s="18" t="str">
        <f>HLOOKUP(Y7,$L7:$U104,ROW(L$101)-ROW(X7)+1,0)</f>
        <v>SH</v>
      </c>
      <c r="Y7" s="3">
        <f>MIN(L7:U7)</f>
        <v>80.132916502763919</v>
      </c>
      <c r="Z7" s="18" t="str">
        <f>HLOOKUP(AA7,$L7:$U104,ROW(N$101)-ROW(Z7)+1,0)</f>
        <v>HH</v>
      </c>
      <c r="AA7" s="6">
        <f>MAX(L7:U7)</f>
        <v>163.91379060474938</v>
      </c>
    </row>
    <row r="8" spans="1:27" x14ac:dyDescent="0.35">
      <c r="A8">
        <f>'[1]BIP je EW'!A72</f>
        <v>2023</v>
      </c>
      <c r="B8" s="3">
        <f>'[1]BIP je EW'!B72</f>
        <v>74.469258340226091</v>
      </c>
      <c r="C8" s="3">
        <f>'[1]BIP je EW'!C72</f>
        <v>71.55657962109575</v>
      </c>
      <c r="D8" s="3">
        <f>'[1]BIP je EW'!D72</f>
        <v>75.117176730079962</v>
      </c>
      <c r="E8" s="3">
        <f>'[1]BIP je EW'!E72</f>
        <v>70.721572334475553</v>
      </c>
      <c r="F8" s="3">
        <f>'[1]BIP je EW'!F72</f>
        <v>70.335578400094533</v>
      </c>
      <c r="G8" s="3">
        <f>'[1]BIP je EW'!G72</f>
        <v>100.84879278427665</v>
      </c>
      <c r="H8" s="14">
        <f>'[1]BIP je EW'!H72</f>
        <v>79.382803576351961</v>
      </c>
      <c r="I8" s="3">
        <f>'[1]BIP je EW'!I72</f>
        <v>72.95679231163102</v>
      </c>
      <c r="J8" s="3">
        <f>'[1]BIP je EW'!J72</f>
        <v>100.04529520658554</v>
      </c>
      <c r="K8" s="3">
        <f>'[1]BIP je EW'!K72</f>
        <v>100</v>
      </c>
      <c r="L8" s="3">
        <f>'[1]BIP je EW'!L72</f>
        <v>107.01287959352474</v>
      </c>
      <c r="M8" s="3">
        <f>'[1]BIP je EW'!M72</f>
        <v>112.92882744495647</v>
      </c>
      <c r="N8" s="3">
        <f>'[1]BIP je EW'!N72</f>
        <v>112.21592028043641</v>
      </c>
      <c r="O8" s="3">
        <f>'[1]BIP je EW'!O72</f>
        <v>155.92579463547204</v>
      </c>
      <c r="P8" s="3">
        <f>'[1]BIP je EW'!P72</f>
        <v>107.9325692228918</v>
      </c>
      <c r="Q8" s="3">
        <f>'[1]BIP je EW'!Q72</f>
        <v>87.697428020008658</v>
      </c>
      <c r="R8" s="3">
        <f>'[1]BIP je EW'!R72</f>
        <v>90.972468391823242</v>
      </c>
      <c r="S8" s="3">
        <f>'[1]BIP je EW'!S72</f>
        <v>82.313206506754895</v>
      </c>
      <c r="T8" s="3">
        <f>'[1]BIP je EW'!T72</f>
        <v>81.958722281302926</v>
      </c>
      <c r="U8" s="3">
        <f>'[1]BIP je EW'!U72</f>
        <v>78.951514435385405</v>
      </c>
      <c r="V8" s="3">
        <f>'[1]BIP je EW'!V72</f>
        <v>96.006144393241172</v>
      </c>
      <c r="W8" s="3"/>
      <c r="X8" s="18" t="str">
        <f>HLOOKUP(Y8,$L8:$U105,ROW(L$101)-ROW(X8)+1,0)</f>
        <v>SH</v>
      </c>
      <c r="Y8" s="3">
        <f>MIN(L8:U8)</f>
        <v>78.951514435385405</v>
      </c>
      <c r="Z8" s="18" t="str">
        <f>HLOOKUP(AA8,$L8:$U105,ROW(N$101)-ROW(Z8)+1,0)</f>
        <v>HH</v>
      </c>
      <c r="AA8" s="6">
        <f>MAX(L8:U8)</f>
        <v>155.92579463547204</v>
      </c>
    </row>
    <row r="9" spans="1:27" x14ac:dyDescent="0.35">
      <c r="W9" s="3"/>
      <c r="X9" s="11"/>
      <c r="Y9" s="3"/>
      <c r="Z9" s="11"/>
    </row>
    <row r="10" spans="1:27" x14ac:dyDescent="0.35">
      <c r="A10" s="4" t="s">
        <v>39</v>
      </c>
      <c r="X10" s="11"/>
      <c r="Y10" s="3"/>
      <c r="Z10" s="11"/>
    </row>
    <row r="11" spans="1:27" x14ac:dyDescent="0.35">
      <c r="A11" s="7">
        <f>'[1]BIP je ET'!A69</f>
        <v>2019</v>
      </c>
      <c r="B11" s="3">
        <f>'[1]BIP je ET'!B69</f>
        <v>85.252258988429418</v>
      </c>
      <c r="C11" s="3">
        <f>'[1]BIP je ET'!C69</f>
        <v>79.13873293877603</v>
      </c>
      <c r="D11" s="3">
        <f>'[1]BIP je ET'!D69</f>
        <v>79.740707415058239</v>
      </c>
      <c r="E11" s="3">
        <f>'[1]BIP je ET'!E69</f>
        <v>81.622669725119451</v>
      </c>
      <c r="F11" s="3">
        <f>'[1]BIP je ET'!F69</f>
        <v>77.389838670840362</v>
      </c>
      <c r="G11" s="3">
        <f>'[1]BIP je ET'!G69</f>
        <v>96.071324470579285</v>
      </c>
      <c r="H11" s="14">
        <f>'[1]BIP je ET'!H69</f>
        <v>84.567909057498071</v>
      </c>
      <c r="I11" s="3">
        <f>'[1]BIP je ET'!I69</f>
        <v>80.606283346217694</v>
      </c>
      <c r="J11" s="3">
        <f>'[1]BIP je ET'!J69</f>
        <v>99.792160391346769</v>
      </c>
      <c r="K11" s="3">
        <f>'[1]BIP je ET'!K69</f>
        <v>100</v>
      </c>
      <c r="L11" s="3">
        <f>'[1]BIP je ET'!L69</f>
        <v>104.49136325040871</v>
      </c>
      <c r="M11" s="3">
        <f>'[1]BIP je ET'!M69</f>
        <v>105.53689786710937</v>
      </c>
      <c r="N11" s="3">
        <f>'[1]BIP je ET'!N69</f>
        <v>95.849544400370064</v>
      </c>
      <c r="O11" s="3">
        <f>'[1]BIP je ET'!O69</f>
        <v>122.73816011253756</v>
      </c>
      <c r="P11" s="3">
        <f>'[1]BIP je ET'!P69</f>
        <v>106.10845679090575</v>
      </c>
      <c r="Q11" s="3">
        <f>'[1]BIP je ET'!Q69</f>
        <v>94.918068105491272</v>
      </c>
      <c r="R11" s="3">
        <f>'[1]BIP je ET'!R69</f>
        <v>94.190629475204986</v>
      </c>
      <c r="S11" s="3">
        <f>'[1]BIP je ET'!S69</f>
        <v>91.070500716032797</v>
      </c>
      <c r="T11" s="3">
        <f>'[1]BIP je ET'!T69</f>
        <v>84.91388596702447</v>
      </c>
      <c r="U11" s="3">
        <f>'[1]BIP je ET'!U69</f>
        <v>88.061895649308681</v>
      </c>
      <c r="V11" s="3">
        <f>'[1]BIP je ET'!V69</f>
        <v>97.243590555970954</v>
      </c>
      <c r="W11" s="3"/>
      <c r="X11" s="18" t="str">
        <f>HLOOKUP(Y11,$L11:$U108,ROW(L$101)-ROW(X11)+1,0)</f>
        <v>SL</v>
      </c>
      <c r="Y11" s="3">
        <f>MIN(L11:U11)</f>
        <v>84.91388596702447</v>
      </c>
      <c r="Z11" s="18" t="str">
        <f>HLOOKUP(AA11,$L11:$U108,ROW(N$101)-ROW(Z11)+1,0)</f>
        <v>HH</v>
      </c>
      <c r="AA11" s="6">
        <f>MAX(L11:U11)</f>
        <v>122.73816011253756</v>
      </c>
    </row>
    <row r="12" spans="1:27" x14ac:dyDescent="0.35">
      <c r="A12" s="7">
        <f>'[1]BIP je ET'!A70</f>
        <v>2020</v>
      </c>
      <c r="B12" s="3">
        <f>'[1]BIP je ET'!B70</f>
        <v>86.888345767944429</v>
      </c>
      <c r="C12" s="3">
        <f>'[1]BIP je ET'!C70</f>
        <v>79.998713660921013</v>
      </c>
      <c r="D12" s="3">
        <f>'[1]BIP je ET'!D70</f>
        <v>80.518394648829428</v>
      </c>
      <c r="E12" s="3">
        <f>'[1]BIP je ET'!E70</f>
        <v>83.190120915873422</v>
      </c>
      <c r="F12" s="3">
        <f>'[1]BIP je ET'!F70</f>
        <v>79.300231541034222</v>
      </c>
      <c r="G12" s="3">
        <f>'[1]BIP je ET'!G70</f>
        <v>97.435039876511453</v>
      </c>
      <c r="H12" s="14">
        <f>'[1]BIP je ET'!H70</f>
        <v>85.894005659891945</v>
      </c>
      <c r="I12" s="3">
        <f>'[1]BIP je ET'!I70</f>
        <v>81.889632107023417</v>
      </c>
      <c r="J12" s="3">
        <f>'[1]BIP je ET'!J70</f>
        <v>99.863648057627998</v>
      </c>
      <c r="K12" s="3">
        <f>'[1]BIP je ET'!K70</f>
        <v>100</v>
      </c>
      <c r="L12" s="3">
        <f>'[1]BIP je ET'!L70</f>
        <v>103.77669153588886</v>
      </c>
      <c r="M12" s="3">
        <f>'[1]BIP je ET'!M70</f>
        <v>105.39361975816826</v>
      </c>
      <c r="N12" s="3">
        <f>'[1]BIP je ET'!N70</f>
        <v>95.205814252636998</v>
      </c>
      <c r="O12" s="3">
        <f>'[1]BIP je ET'!O70</f>
        <v>119.83020324157448</v>
      </c>
      <c r="P12" s="3">
        <f>'[1]BIP je ET'!P70</f>
        <v>105.6508875739645</v>
      </c>
      <c r="Q12" s="3">
        <f>'[1]BIP je ET'!Q70</f>
        <v>94.966555183946483</v>
      </c>
      <c r="R12" s="3">
        <f>'[1]BIP je ET'!R70</f>
        <v>94.89452019552354</v>
      </c>
      <c r="S12" s="3">
        <f>'[1]BIP je ET'!S70</f>
        <v>91.90249549781322</v>
      </c>
      <c r="T12" s="3">
        <f>'[1]BIP je ET'!T70</f>
        <v>84.653974787754052</v>
      </c>
      <c r="U12" s="3">
        <f>'[1]BIP je ET'!U70</f>
        <v>89.821198868021611</v>
      </c>
      <c r="V12" s="3">
        <f>'[1]BIP je ET'!V70</f>
        <v>97.481348083354774</v>
      </c>
      <c r="X12" s="18" t="str">
        <f t="shared" ref="X12:X15" si="0">HLOOKUP(Y12,$L12:$U109,ROW(L$101)-ROW(X12)+1,0)</f>
        <v>SL</v>
      </c>
      <c r="Y12" s="3">
        <f t="shared" ref="Y12:Y15" si="1">MIN(L12:U12)</f>
        <v>84.653974787754052</v>
      </c>
      <c r="Z12" s="18" t="str">
        <f t="shared" ref="Z12:Z15" si="2">HLOOKUP(AA12,$L12:$U109,ROW(N$101)-ROW(Z12)+1,0)</f>
        <v>HH</v>
      </c>
      <c r="AA12" s="6">
        <f t="shared" ref="AA12:AA15" si="3">MAX(L12:U12)</f>
        <v>119.83020324157448</v>
      </c>
    </row>
    <row r="13" spans="1:27" x14ac:dyDescent="0.35">
      <c r="A13" s="7">
        <f>'[1]BIP je ET'!A71</f>
        <v>2021</v>
      </c>
      <c r="B13" s="3">
        <f>'[1]BIP je ET'!B71</f>
        <v>86.385095874491583</v>
      </c>
      <c r="C13" s="3">
        <f>'[1]BIP je ET'!C71</f>
        <v>79.552827813286854</v>
      </c>
      <c r="D13" s="3">
        <f>'[1]BIP je ET'!D71</f>
        <v>79.785250823164816</v>
      </c>
      <c r="E13" s="3">
        <f>'[1]BIP je ET'!E71</f>
        <v>82.685696300600426</v>
      </c>
      <c r="F13" s="3">
        <f>'[1]BIP je ET'!F71</f>
        <v>78.608609335657562</v>
      </c>
      <c r="G13" s="3">
        <f>'[1]BIP je ET'!G71</f>
        <v>96.218283943443737</v>
      </c>
      <c r="H13" s="14">
        <f>'[1]BIP je ET'!H71</f>
        <v>85.166085609141973</v>
      </c>
      <c r="I13" s="3">
        <f>'[1]BIP je ET'!I71</f>
        <v>81.293579314352115</v>
      </c>
      <c r="J13" s="3">
        <f>'[1]BIP je ET'!J71</f>
        <v>99.797840402866555</v>
      </c>
      <c r="K13" s="3">
        <f>'[1]BIP je ET'!K71</f>
        <v>100</v>
      </c>
      <c r="L13" s="3">
        <f>'[1]BIP je ET'!L71</f>
        <v>103.5359771450707</v>
      </c>
      <c r="M13" s="3">
        <f>'[1]BIP je ET'!M71</f>
        <v>105.18230679837303</v>
      </c>
      <c r="N13" s="3">
        <f>'[1]BIP je ET'!N71</f>
        <v>97.077764865388332</v>
      </c>
      <c r="O13" s="3">
        <f>'[1]BIP je ET'!O71</f>
        <v>125.60768932791014</v>
      </c>
      <c r="P13" s="3">
        <f>'[1]BIP je ET'!P71</f>
        <v>105.58541545613016</v>
      </c>
      <c r="Q13" s="3">
        <f>'[1]BIP je ET'!Q71</f>
        <v>93.277890761185361</v>
      </c>
      <c r="R13" s="3">
        <f>'[1]BIP je ET'!R71</f>
        <v>94.160371876815802</v>
      </c>
      <c r="S13" s="3">
        <f>'[1]BIP je ET'!S71</f>
        <v>97.198818516366458</v>
      </c>
      <c r="T13" s="3">
        <f>'[1]BIP je ET'!T71</f>
        <v>85.166085609141973</v>
      </c>
      <c r="U13" s="3">
        <f>'[1]BIP je ET'!U71</f>
        <v>88.59674607786171</v>
      </c>
      <c r="V13" s="3">
        <f>'[1]BIP je ET'!V71</f>
        <v>97.346503970559752</v>
      </c>
      <c r="X13" s="18" t="str">
        <f t="shared" si="0"/>
        <v>SL</v>
      </c>
      <c r="Y13" s="3">
        <f t="shared" si="1"/>
        <v>85.166085609141973</v>
      </c>
      <c r="Z13" s="18" t="str">
        <f t="shared" si="2"/>
        <v>HH</v>
      </c>
      <c r="AA13" s="6">
        <f t="shared" si="3"/>
        <v>125.60768932791014</v>
      </c>
    </row>
    <row r="14" spans="1:27" x14ac:dyDescent="0.35">
      <c r="A14" s="7">
        <f>'[1]BIP je ET'!A72</f>
        <v>2022</v>
      </c>
      <c r="B14" s="3">
        <f>'[1]BIP je ET'!B72</f>
        <v>88.92484593933969</v>
      </c>
      <c r="C14" s="3">
        <f>'[1]BIP je ET'!C72</f>
        <v>82.563890705867507</v>
      </c>
      <c r="D14" s="3">
        <f>'[1]BIP je ET'!D72</f>
        <v>81.011234665656801</v>
      </c>
      <c r="E14" s="3">
        <f>'[1]BIP je ET'!E72</f>
        <v>85.948061188189257</v>
      </c>
      <c r="F14" s="3">
        <f>'[1]BIP je ET'!F72</f>
        <v>79.575630300317883</v>
      </c>
      <c r="G14" s="3">
        <f>'[1]BIP je ET'!G72</f>
        <v>95.135470100182459</v>
      </c>
      <c r="H14" s="14">
        <f>'[1]BIP je ET'!H72</f>
        <v>86.426595976635568</v>
      </c>
      <c r="I14" s="3">
        <f>'[1]BIP je ET'!I72</f>
        <v>83.292594760216204</v>
      </c>
      <c r="J14" s="3">
        <f>'[1]BIP je ET'!J72</f>
        <v>99.734912383378656</v>
      </c>
      <c r="K14" s="3">
        <f>'[1]BIP je ET'!K72</f>
        <v>100</v>
      </c>
      <c r="L14" s="3">
        <f>'[1]BIP je ET'!L72</f>
        <v>103.54253451303062</v>
      </c>
      <c r="M14" s="3">
        <f>'[1]BIP je ET'!M72</f>
        <v>105.43486992345738</v>
      </c>
      <c r="N14" s="3">
        <f>'[1]BIP je ET'!N72</f>
        <v>96.533204806004065</v>
      </c>
      <c r="O14" s="3">
        <f>'[1]BIP je ET'!O72</f>
        <v>128.70175921781939</v>
      </c>
      <c r="P14" s="3">
        <f>'[1]BIP je ET'!P72</f>
        <v>105.08601002972196</v>
      </c>
      <c r="Q14" s="3">
        <f>'[1]BIP je ET'!Q72</f>
        <v>93.620683719489108</v>
      </c>
      <c r="R14" s="3">
        <f>'[1]BIP je ET'!R72</f>
        <v>93.647077724607243</v>
      </c>
      <c r="S14" s="3">
        <f>'[1]BIP je ET'!S72</f>
        <v>96.138442294671862</v>
      </c>
      <c r="T14" s="3">
        <f>'[1]BIP je ET'!T72</f>
        <v>85.109190851608318</v>
      </c>
      <c r="U14" s="3">
        <f>'[1]BIP je ET'!U72</f>
        <v>89.420594209384788</v>
      </c>
      <c r="V14" s="3">
        <f>'[1]BIP je ET'!V72</f>
        <v>97.57175152913095</v>
      </c>
      <c r="X14" s="18" t="str">
        <f t="shared" si="0"/>
        <v>SL</v>
      </c>
      <c r="Y14" s="3">
        <f t="shared" si="1"/>
        <v>85.109190851608318</v>
      </c>
      <c r="Z14" s="18" t="str">
        <f t="shared" si="2"/>
        <v>HH</v>
      </c>
      <c r="AA14" s="6">
        <f t="shared" si="3"/>
        <v>128.70175921781939</v>
      </c>
    </row>
    <row r="15" spans="1:27" x14ac:dyDescent="0.35">
      <c r="A15" s="7">
        <f>'[1]BIP je ET'!A73</f>
        <v>2023</v>
      </c>
      <c r="B15" s="3">
        <f>'[1]BIP je ET'!B73</f>
        <v>92.538599092812277</v>
      </c>
      <c r="C15" s="3">
        <f>'[1]BIP je ET'!C73</f>
        <v>84.939811584089313</v>
      </c>
      <c r="D15" s="3">
        <f>'[1]BIP je ET'!D73</f>
        <v>81.843161200279141</v>
      </c>
      <c r="E15" s="3">
        <f>'[1]BIP je ET'!E73</f>
        <v>86.08797103977669</v>
      </c>
      <c r="F15" s="3">
        <f>'[1]BIP je ET'!F73</f>
        <v>80.853105373342643</v>
      </c>
      <c r="G15" s="3">
        <f>'[1]BIP je ET'!G73</f>
        <v>96.096475924633637</v>
      </c>
      <c r="H15" s="14">
        <f>'[1]BIP je ET'!H73</f>
        <v>87.832562805303553</v>
      </c>
      <c r="I15" s="3">
        <f>'[1]BIP je ET'!I73</f>
        <v>84.814419050942078</v>
      </c>
      <c r="J15" s="3">
        <f>'[1]BIP je ET'!J73</f>
        <v>99.786287508722964</v>
      </c>
      <c r="K15" s="3">
        <f>'[1]BIP je ET'!K73</f>
        <v>100</v>
      </c>
      <c r="L15" s="3">
        <f>'[1]BIP je ET'!L73</f>
        <v>104.02019364968598</v>
      </c>
      <c r="M15" s="3">
        <f>'[1]BIP je ET'!M73</f>
        <v>106.36121772505234</v>
      </c>
      <c r="N15" s="3">
        <f>'[1]BIP je ET'!N73</f>
        <v>96.172801814375447</v>
      </c>
      <c r="O15" s="3">
        <f>'[1]BIP je ET'!O73</f>
        <v>121.79649337055129</v>
      </c>
      <c r="P15" s="3">
        <f>'[1]BIP je ET'!P73</f>
        <v>106.58692428471737</v>
      </c>
      <c r="Q15" s="3">
        <f>'[1]BIP je ET'!Q73</f>
        <v>94.343161200279141</v>
      </c>
      <c r="R15" s="3">
        <f>'[1]BIP je ET'!R73</f>
        <v>93.55373342637823</v>
      </c>
      <c r="S15" s="3">
        <f>'[1]BIP je ET'!S73</f>
        <v>92.282362177250519</v>
      </c>
      <c r="T15" s="3">
        <f>'[1]BIP je ET'!T73</f>
        <v>86.053079204466158</v>
      </c>
      <c r="U15" s="3">
        <f>'[1]BIP je ET'!U73</f>
        <v>88.156402651779487</v>
      </c>
      <c r="V15" s="3">
        <f>'[1]BIP je ET'!V73</f>
        <v>97.829073621772494</v>
      </c>
      <c r="X15" s="18" t="str">
        <f t="shared" si="0"/>
        <v>SL</v>
      </c>
      <c r="Y15" s="3">
        <f t="shared" si="1"/>
        <v>86.053079204466158</v>
      </c>
      <c r="Z15" s="18" t="str">
        <f t="shared" si="2"/>
        <v>HH</v>
      </c>
      <c r="AA15" s="6">
        <f t="shared" si="3"/>
        <v>121.79649337055129</v>
      </c>
    </row>
    <row r="16" spans="1:27" x14ac:dyDescent="0.35">
      <c r="B16" s="3"/>
      <c r="C16" s="3"/>
      <c r="D16" s="3"/>
      <c r="E16" s="3"/>
      <c r="F16" s="3"/>
      <c r="G16" s="3"/>
      <c r="H16" s="14"/>
      <c r="I16" s="3"/>
      <c r="J16" s="3"/>
      <c r="K16" s="3"/>
      <c r="L16" s="3"/>
      <c r="M16" s="3"/>
      <c r="N16" s="3"/>
      <c r="O16" s="3"/>
      <c r="P16" s="3"/>
      <c r="Q16" s="3"/>
      <c r="R16" s="3"/>
      <c r="S16" s="3"/>
      <c r="T16" s="3"/>
      <c r="U16" s="3"/>
      <c r="V16" s="3"/>
      <c r="X16" s="18"/>
      <c r="Y16" s="3"/>
      <c r="Z16" s="18"/>
      <c r="AA16" s="6"/>
    </row>
    <row r="17" spans="1:27" x14ac:dyDescent="0.35">
      <c r="A17" s="4" t="s">
        <v>40</v>
      </c>
      <c r="X17" s="11"/>
      <c r="Y17" s="3"/>
      <c r="Z17" s="11"/>
    </row>
    <row r="18" spans="1:27" x14ac:dyDescent="0.35">
      <c r="A18">
        <f>'[1]BIP je ET-Stunde'!A51</f>
        <v>2019</v>
      </c>
      <c r="B18" s="3">
        <f>'[1]BIP je ET-Stunde'!B51</f>
        <v>81.239209668137349</v>
      </c>
      <c r="C18" s="3">
        <f>'[1]BIP je ET-Stunde'!C51</f>
        <v>75.714559754459998</v>
      </c>
      <c r="D18" s="3">
        <f>'[1]BIP je ET-Stunde'!D51</f>
        <v>76.961442547477461</v>
      </c>
      <c r="E18" s="3">
        <f>'[1]BIP je ET-Stunde'!E51</f>
        <v>77.805486284289287</v>
      </c>
      <c r="F18" s="3">
        <f>'[1]BIP je ET-Stunde'!F51</f>
        <v>74.237483215039319</v>
      </c>
      <c r="G18" s="3">
        <f>'[1]BIP je ET-Stunde'!G51</f>
        <v>94.072511030117013</v>
      </c>
      <c r="H18" s="14">
        <f>'[1]BIP je ET-Stunde'!H51</f>
        <v>81.50776903894112</v>
      </c>
      <c r="I18" s="3">
        <f>'[1]BIP je ET-Stunde'!I51</f>
        <v>77.287550354882015</v>
      </c>
      <c r="J18" s="3">
        <f>'[1]BIP je ET-Stunde'!J51</f>
        <v>99.673892192595432</v>
      </c>
      <c r="K18" s="3">
        <f>'[1]BIP je ET-Stunde'!K51</f>
        <v>100</v>
      </c>
      <c r="L18" s="3">
        <f>'[1]BIP je ET-Stunde'!L51</f>
        <v>103.74064837905237</v>
      </c>
      <c r="M18" s="3">
        <f>'[1]BIP je ET-Stunde'!M51</f>
        <v>104.3353155572607</v>
      </c>
      <c r="N18" s="3">
        <f>'[1]BIP je ET-Stunde'!N51</f>
        <v>97.256857855361602</v>
      </c>
      <c r="O18" s="3">
        <f>'[1]BIP je ET-Stunde'!O51</f>
        <v>119.12526376366775</v>
      </c>
      <c r="P18" s="3">
        <f>'[1]BIP je ET-Stunde'!P51</f>
        <v>105.40955304047573</v>
      </c>
      <c r="Q18" s="3">
        <f>'[1]BIP je ET-Stunde'!Q51</f>
        <v>95.300211010934206</v>
      </c>
      <c r="R18" s="3">
        <f>'[1]BIP je ET-Stunde'!R51</f>
        <v>95.587953193938219</v>
      </c>
      <c r="S18" s="3">
        <f>'[1]BIP je ET-Stunde'!S51</f>
        <v>92.518703241895253</v>
      </c>
      <c r="T18" s="3">
        <f>'[1]BIP je ET-Stunde'!T51</f>
        <v>86.725493957414159</v>
      </c>
      <c r="U18" s="3">
        <f>'[1]BIP je ET-Stunde'!U51</f>
        <v>87.492806445424904</v>
      </c>
      <c r="V18" s="3">
        <f>'[1]BIP je ET-Stunde'!V51</f>
        <v>96.604642240552465</v>
      </c>
      <c r="X18" s="18" t="str">
        <f t="shared" ref="X18" si="4">HLOOKUP(Y18,$L18:$U115,ROW(L$101)-ROW(X18)+1,0)</f>
        <v>SL</v>
      </c>
      <c r="Y18" s="3">
        <f t="shared" ref="Y18" si="5">MIN(L18:U18)</f>
        <v>86.725493957414159</v>
      </c>
      <c r="Z18" s="18" t="str">
        <f t="shared" ref="Z18" si="6">HLOOKUP(AA18,$L18:$U115,ROW(N$101)-ROW(Z18)+1,0)</f>
        <v>HH</v>
      </c>
      <c r="AA18" s="6">
        <f t="shared" ref="AA18" si="7">MAX(L18:U18)</f>
        <v>119.12526376366775</v>
      </c>
    </row>
    <row r="19" spans="1:27" x14ac:dyDescent="0.35">
      <c r="A19">
        <f>'[1]BIP je ET-Stunde'!A52</f>
        <v>2020</v>
      </c>
      <c r="B19" s="3">
        <f>'[1]BIP je ET-Stunde'!B52</f>
        <v>82.461994809047084</v>
      </c>
      <c r="C19" s="3">
        <f>'[1]BIP je ET-Stunde'!C52</f>
        <v>76.103077493511307</v>
      </c>
      <c r="D19" s="3">
        <f>'[1]BIP je ET-Stunde'!D52</f>
        <v>77.54912866147572</v>
      </c>
      <c r="E19" s="3">
        <f>'[1]BIP je ET-Stunde'!E52</f>
        <v>78.88394512421209</v>
      </c>
      <c r="F19" s="3">
        <f>'[1]BIP je ET-Stunde'!F52</f>
        <v>75.565443084909163</v>
      </c>
      <c r="G19" s="3">
        <f>'[1]BIP je ET-Stunde'!G52</f>
        <v>96.106785317018918</v>
      </c>
      <c r="H19" s="14">
        <f>'[1]BIP je ET-Stunde'!H52</f>
        <v>82.684464219503155</v>
      </c>
      <c r="I19" s="3">
        <f>'[1]BIP je ET-Stunde'!I52</f>
        <v>78.179458657767896</v>
      </c>
      <c r="J19" s="3">
        <f>'[1]BIP je ET-Stunde'!J52</f>
        <v>99.796069707081941</v>
      </c>
      <c r="K19" s="3">
        <f>'[1]BIP je ET-Stunde'!K52</f>
        <v>100</v>
      </c>
      <c r="L19" s="3">
        <f>'[1]BIP je ET-Stunde'!L52</f>
        <v>104.18984056358917</v>
      </c>
      <c r="M19" s="3">
        <f>'[1]BIP je ET-Stunde'!M52</f>
        <v>104.24545791620319</v>
      </c>
      <c r="N19" s="3">
        <f>'[1]BIP je ET-Stunde'!N52</f>
        <v>96.310715609936977</v>
      </c>
      <c r="O19" s="3">
        <f>'[1]BIP je ET-Stunde'!O52</f>
        <v>116.90767519466074</v>
      </c>
      <c r="P19" s="3">
        <f>'[1]BIP je ET-Stunde'!P52</f>
        <v>105.20949202817947</v>
      </c>
      <c r="Q19" s="3">
        <f>'[1]BIP je ET-Stunde'!Q52</f>
        <v>95.216907675194662</v>
      </c>
      <c r="R19" s="3">
        <f>'[1]BIP je ET-Stunde'!R52</f>
        <v>95.643307378568792</v>
      </c>
      <c r="S19" s="3">
        <f>'[1]BIP je ET-Stunde'!S52</f>
        <v>92.973674453096038</v>
      </c>
      <c r="T19" s="3">
        <f>'[1]BIP je ET-Stunde'!T52</f>
        <v>86.55913978494624</v>
      </c>
      <c r="U19" s="3">
        <f>'[1]BIP je ET-Stunde'!U52</f>
        <v>88.579903596588807</v>
      </c>
      <c r="V19" s="3">
        <f>'[1]BIP je ET-Stunde'!V52</f>
        <v>96.811271783463098</v>
      </c>
      <c r="X19" s="18" t="str">
        <f t="shared" ref="X19:X22" si="8">HLOOKUP(Y19,$L19:$U116,ROW(L$101)-ROW(X19)+1,0)</f>
        <v>SL</v>
      </c>
      <c r="Y19" s="3">
        <f t="shared" ref="Y19:Y22" si="9">MIN(L19:U19)</f>
        <v>86.55913978494624</v>
      </c>
      <c r="Z19" s="18" t="str">
        <f t="shared" ref="Z19:Z22" si="10">HLOOKUP(AA19,$L19:$U116,ROW(N$101)-ROW(Z19)+1,0)</f>
        <v>HH</v>
      </c>
      <c r="AA19" s="6">
        <f t="shared" ref="AA19:AA22" si="11">MAX(L19:U19)</f>
        <v>116.90767519466074</v>
      </c>
    </row>
    <row r="20" spans="1:27" x14ac:dyDescent="0.35">
      <c r="A20">
        <f>'[1]BIP je ET-Stunde'!A53</f>
        <v>2021</v>
      </c>
      <c r="B20" s="3">
        <f>'[1]BIP je ET-Stunde'!B53</f>
        <v>82.596239928379589</v>
      </c>
      <c r="C20" s="3">
        <f>'[1]BIP je ET-Stunde'!C53</f>
        <v>76.472694717994628</v>
      </c>
      <c r="D20" s="3">
        <f>'[1]BIP je ET-Stunde'!D53</f>
        <v>77.350044762757392</v>
      </c>
      <c r="E20" s="3">
        <f>'[1]BIP je ET-Stunde'!E53</f>
        <v>78.854073410922112</v>
      </c>
      <c r="F20" s="3">
        <f>'[1]BIP je ET-Stunde'!F53</f>
        <v>75.416293643688448</v>
      </c>
      <c r="G20" s="3">
        <f>'[1]BIP je ET-Stunde'!G53</f>
        <v>94.807520143240836</v>
      </c>
      <c r="H20" s="14">
        <f>'[1]BIP je ET-Stunde'!H53</f>
        <v>82.399283795881828</v>
      </c>
      <c r="I20" s="3">
        <f>'[1]BIP je ET-Stunde'!I53</f>
        <v>78.155774395702764</v>
      </c>
      <c r="J20" s="3">
        <f>'[1]BIP je ET-Stunde'!J53</f>
        <v>99.713518352730517</v>
      </c>
      <c r="K20" s="3">
        <f>'[1]BIP je ET-Stunde'!K53</f>
        <v>100</v>
      </c>
      <c r="L20" s="3">
        <f>'[1]BIP je ET-Stunde'!L53</f>
        <v>103.61683079677708</v>
      </c>
      <c r="M20" s="3">
        <f>'[1]BIP je ET-Stunde'!M53</f>
        <v>104.10026857654431</v>
      </c>
      <c r="N20" s="3">
        <f>'[1]BIP je ET-Stunde'!N53</f>
        <v>98.334825425246194</v>
      </c>
      <c r="O20" s="3">
        <f>'[1]BIP je ET-Stunde'!O53</f>
        <v>121.46821844225603</v>
      </c>
      <c r="P20" s="3">
        <f>'[1]BIP je ET-Stunde'!P53</f>
        <v>105.06714413607878</v>
      </c>
      <c r="Q20" s="3">
        <f>'[1]BIP je ET-Stunde'!Q53</f>
        <v>93.64368845120859</v>
      </c>
      <c r="R20" s="3">
        <f>'[1]BIP je ET-Stunde'!R53</f>
        <v>95.07609668755596</v>
      </c>
      <c r="S20" s="3">
        <f>'[1]BIP je ET-Stunde'!S53</f>
        <v>98.692927484333026</v>
      </c>
      <c r="T20" s="3">
        <f>'[1]BIP je ET-Stunde'!T53</f>
        <v>86.857654431512969</v>
      </c>
      <c r="U20" s="3">
        <f>'[1]BIP je ET-Stunde'!U53</f>
        <v>87.591763652641006</v>
      </c>
      <c r="V20" s="3">
        <f>'[1]BIP je ET-Stunde'!V53</f>
        <v>96.777081468218441</v>
      </c>
      <c r="X20" s="18" t="str">
        <f t="shared" si="8"/>
        <v>SL</v>
      </c>
      <c r="Y20" s="3">
        <f t="shared" si="9"/>
        <v>86.857654431512969</v>
      </c>
      <c r="Z20" s="18" t="str">
        <f t="shared" si="10"/>
        <v>HH</v>
      </c>
      <c r="AA20" s="6">
        <f t="shared" si="11"/>
        <v>121.46821844225603</v>
      </c>
    </row>
    <row r="21" spans="1:27" x14ac:dyDescent="0.35">
      <c r="A21">
        <f>'[1]BIP je ET-Stunde'!A54</f>
        <v>2022</v>
      </c>
      <c r="B21" s="3">
        <f>'[1]BIP je ET-Stunde'!B54</f>
        <v>87.374339751235311</v>
      </c>
      <c r="C21" s="3">
        <f>'[1]BIP je ET-Stunde'!C54</f>
        <v>80.729255409780208</v>
      </c>
      <c r="D21" s="3">
        <f>'[1]BIP je ET-Stunde'!D54</f>
        <v>80.40552053160674</v>
      </c>
      <c r="E21" s="3">
        <f>'[1]BIP je ET-Stunde'!E54</f>
        <v>84.631112625660251</v>
      </c>
      <c r="F21" s="3">
        <f>'[1]BIP je ET-Stunde'!F54</f>
        <v>78.139376384392577</v>
      </c>
      <c r="G21" s="3">
        <f>'[1]BIP je ET-Stunde'!G54</f>
        <v>94.905435338217757</v>
      </c>
      <c r="H21" s="14">
        <f>'[1]BIP je ET-Stunde'!H54</f>
        <v>85.448969159993183</v>
      </c>
      <c r="I21" s="3">
        <f>'[1]BIP je ET-Stunde'!I54</f>
        <v>82.09234963366842</v>
      </c>
      <c r="J21" s="3">
        <f>'[1]BIP je ET-Stunde'!J54</f>
        <v>99.727381155222361</v>
      </c>
      <c r="K21" s="3">
        <f>'[1]BIP je ET-Stunde'!K54</f>
        <v>100</v>
      </c>
      <c r="L21" s="3">
        <f>'[1]BIP je ET-Stunde'!L54</f>
        <v>103.13511671494294</v>
      </c>
      <c r="M21" s="3">
        <f>'[1]BIP je ET-Stunde'!M54</f>
        <v>105.29902879536547</v>
      </c>
      <c r="N21" s="3">
        <f>'[1]BIP je ET-Stunde'!N54</f>
        <v>96.967115351848705</v>
      </c>
      <c r="O21" s="3">
        <f>'[1]BIP je ET-Stunde'!O54</f>
        <v>124.60385074118247</v>
      </c>
      <c r="P21" s="3">
        <f>'[1]BIP je ET-Stunde'!P54</f>
        <v>103.66331572669962</v>
      </c>
      <c r="Q21" s="3">
        <f>'[1]BIP je ET-Stunde'!Q54</f>
        <v>94.070540126086229</v>
      </c>
      <c r="R21" s="3">
        <f>'[1]BIP je ET-Stunde'!R54</f>
        <v>94.462429715454078</v>
      </c>
      <c r="S21" s="3">
        <f>'[1]BIP je ET-Stunde'!S54</f>
        <v>97.222695518827749</v>
      </c>
      <c r="T21" s="3">
        <f>'[1]BIP je ET-Stunde'!T54</f>
        <v>86.726869994888403</v>
      </c>
      <c r="U21" s="3">
        <f>'[1]BIP je ET-Stunde'!U54</f>
        <v>88.873743397512357</v>
      </c>
      <c r="V21" s="3">
        <f>'[1]BIP je ET-Stunde'!V54</f>
        <v>97.376043619015164</v>
      </c>
      <c r="X21" s="18" t="str">
        <f t="shared" si="8"/>
        <v>SL</v>
      </c>
      <c r="Y21" s="3">
        <f t="shared" si="9"/>
        <v>86.726869994888403</v>
      </c>
      <c r="Z21" s="18" t="str">
        <f t="shared" si="10"/>
        <v>HH</v>
      </c>
      <c r="AA21" s="6">
        <f t="shared" si="11"/>
        <v>124.60385074118247</v>
      </c>
    </row>
    <row r="22" spans="1:27" x14ac:dyDescent="0.35">
      <c r="A22">
        <f>'[1]BIP je ET-Stunde'!A55</f>
        <v>2023</v>
      </c>
      <c r="B22" s="3">
        <f>'[1]BIP je ET-Stunde'!B55</f>
        <v>90.150063856960401</v>
      </c>
      <c r="C22" s="3">
        <f>'[1]BIP je ET-Stunde'!C55</f>
        <v>82.758620689655189</v>
      </c>
      <c r="D22" s="3">
        <f>'[1]BIP je ET-Stunde'!D55</f>
        <v>80.284163473818651</v>
      </c>
      <c r="E22" s="3">
        <f>'[1]BIP je ET-Stunde'!E55</f>
        <v>84.115581098339717</v>
      </c>
      <c r="F22" s="3">
        <f>'[1]BIP je ET-Stunde'!F55</f>
        <v>78.719667943805888</v>
      </c>
      <c r="G22" s="3">
        <f>'[1]BIP je ET-Stunde'!G55</f>
        <v>95.53001277139208</v>
      </c>
      <c r="H22" s="14">
        <f>'[1]BIP je ET-Stunde'!H55</f>
        <v>86.206896551724128</v>
      </c>
      <c r="I22" s="3">
        <f>'[1]BIP je ET-Stunde'!I55</f>
        <v>82.854406130268202</v>
      </c>
      <c r="J22" s="3">
        <f>'[1]BIP je ET-Stunde'!J55</f>
        <v>99.744572158365258</v>
      </c>
      <c r="K22" s="3">
        <f>'[1]BIP je ET-Stunde'!K55</f>
        <v>100</v>
      </c>
      <c r="L22" s="3">
        <f>'[1]BIP je ET-Stunde'!L55</f>
        <v>103.60791826309068</v>
      </c>
      <c r="M22" s="3">
        <f>'[1]BIP je ET-Stunde'!M55</f>
        <v>106.17816091954025</v>
      </c>
      <c r="N22" s="3">
        <f>'[1]BIP je ET-Stunde'!N55</f>
        <v>96.280332056194126</v>
      </c>
      <c r="O22" s="3">
        <f>'[1]BIP je ET-Stunde'!O55</f>
        <v>118.34291187739463</v>
      </c>
      <c r="P22" s="3">
        <f>'[1]BIP je ET-Stunde'!P55</f>
        <v>105.18837803320562</v>
      </c>
      <c r="Q22" s="3">
        <f>'[1]BIP je ET-Stunde'!Q55</f>
        <v>94.651979565772677</v>
      </c>
      <c r="R22" s="3">
        <f>'[1]BIP je ET-Stunde'!R55</f>
        <v>94.428480204342264</v>
      </c>
      <c r="S22" s="3">
        <f>'[1]BIP je ET-Stunde'!S55</f>
        <v>93.215197956577271</v>
      </c>
      <c r="T22" s="3">
        <f>'[1]BIP je ET-Stunde'!T55</f>
        <v>87.5</v>
      </c>
      <c r="U22" s="3">
        <f>'[1]BIP je ET-Stunde'!U55</f>
        <v>87.659642401021713</v>
      </c>
      <c r="V22" s="3">
        <f>'[1]BIP je ET-Stunde'!V55</f>
        <v>97.493614303959134</v>
      </c>
      <c r="X22" s="18" t="str">
        <f t="shared" si="8"/>
        <v>SL</v>
      </c>
      <c r="Y22" s="3">
        <f t="shared" si="9"/>
        <v>87.5</v>
      </c>
      <c r="Z22" s="18" t="str">
        <f t="shared" si="10"/>
        <v>HH</v>
      </c>
      <c r="AA22" s="6">
        <f t="shared" si="11"/>
        <v>118.34291187739463</v>
      </c>
    </row>
    <row r="23" spans="1:27" x14ac:dyDescent="0.35">
      <c r="B23" s="3"/>
      <c r="C23" s="3"/>
      <c r="D23" s="3"/>
      <c r="E23" s="3"/>
      <c r="F23" s="3"/>
      <c r="G23" s="3"/>
      <c r="H23" s="14"/>
      <c r="I23" s="3"/>
      <c r="J23" s="3"/>
      <c r="K23" s="3"/>
      <c r="L23" s="3"/>
      <c r="M23" s="3"/>
      <c r="N23" s="3"/>
      <c r="O23" s="3"/>
      <c r="P23" s="3"/>
      <c r="Q23" s="3"/>
      <c r="R23" s="3"/>
      <c r="S23" s="3"/>
      <c r="T23" s="3"/>
      <c r="U23" s="3"/>
      <c r="V23" s="3"/>
      <c r="X23" s="18"/>
      <c r="Y23" s="3"/>
      <c r="Z23" s="18"/>
      <c r="AA23" s="6"/>
    </row>
    <row r="24" spans="1:27" x14ac:dyDescent="0.35">
      <c r="A24" s="4" t="s">
        <v>98</v>
      </c>
      <c r="B24" s="3"/>
      <c r="X24" s="11"/>
      <c r="Y24" s="3"/>
      <c r="Z24" s="11"/>
    </row>
    <row r="25" spans="1:27" x14ac:dyDescent="0.35">
      <c r="A25">
        <f>'[1]BWS je ET-Stunde VG'!A67</f>
        <v>2019</v>
      </c>
      <c r="B25" s="3">
        <f>'[1]BWS je ET-Stunde VG'!B67</f>
        <v>71.882371442050626</v>
      </c>
      <c r="C25" s="3">
        <f>'[1]BWS je ET-Stunde VG'!C67</f>
        <v>60.213870105362474</v>
      </c>
      <c r="D25" s="3">
        <f>'[1]BWS je ET-Stunde VG'!D67</f>
        <v>66.535618807988669</v>
      </c>
      <c r="E25" s="3">
        <f>'[1]BWS je ET-Stunde VG'!E67</f>
        <v>72.511401163704974</v>
      </c>
      <c r="F25" s="3">
        <f>'[1]BWS je ET-Stunde VG'!F67</f>
        <v>64.27111181003302</v>
      </c>
      <c r="G25" s="3">
        <f>'[1]BWS je ET-Stunde VG'!G67</f>
        <v>101.22660795722598</v>
      </c>
      <c r="H25" s="14">
        <f>'[1]BWS je ET-Stunde VG'!H67</f>
        <v>70.702940713948735</v>
      </c>
      <c r="I25" s="3">
        <f>'[1]BWS je ET-Stunde VG'!I67</f>
        <v>67.196100015725733</v>
      </c>
      <c r="J25" s="3">
        <f>'[1]BWS je ET-Stunde VG'!J67</f>
        <v>100.01572574304136</v>
      </c>
      <c r="K25" s="3">
        <f>'[1]BWS je ET-Stunde VG'!K67</f>
        <v>100</v>
      </c>
      <c r="L25" s="3">
        <f>'[1]BWS je ET-Stunde VG'!L67</f>
        <v>103.47538921214026</v>
      </c>
      <c r="M25" s="3">
        <f>'[1]BWS je ET-Stunde VG'!M67</f>
        <v>104.41893379462179</v>
      </c>
      <c r="N25" s="3">
        <f>'[1]BWS je ET-Stunde VG'!N67</f>
        <v>105.11086648844157</v>
      </c>
      <c r="O25" s="3">
        <f>'[1]BWS je ET-Stunde VG'!O67</f>
        <v>143.68611416889448</v>
      </c>
      <c r="P25" s="3">
        <f>'[1]BWS je ET-Stunde VG'!P67</f>
        <v>102.42176442836923</v>
      </c>
      <c r="Q25" s="3">
        <f>'[1]BWS je ET-Stunde VG'!Q67</f>
        <v>107.51690517376946</v>
      </c>
      <c r="R25" s="3">
        <f>'[1]BWS je ET-Stunde VG'!R67</f>
        <v>88.189966975939598</v>
      </c>
      <c r="S25" s="3">
        <f>'[1]BWS je ET-Stunde VG'!S67</f>
        <v>96.320176128322061</v>
      </c>
      <c r="T25" s="3">
        <f>'[1]BWS je ET-Stunde VG'!T67</f>
        <v>81.726686585941181</v>
      </c>
      <c r="U25" s="3">
        <f>'[1]BWS je ET-Stunde VG'!U67</f>
        <v>86.035540179273468</v>
      </c>
      <c r="V25" s="3">
        <f>'[1]BWS je ET-Stunde VG'!V67</f>
        <v>95.816952350998577</v>
      </c>
      <c r="X25" s="18" t="str">
        <f t="shared" ref="X25:X29" si="12">HLOOKUP(Y25,$L25:$U122,ROW(L$101)-ROW(X25)+1,0)</f>
        <v>SL</v>
      </c>
      <c r="Y25" s="3">
        <f t="shared" ref="Y25:Y29" si="13">MIN(L25:U25)</f>
        <v>81.726686585941181</v>
      </c>
      <c r="Z25" s="18" t="str">
        <f t="shared" ref="Z25:Z29" si="14">HLOOKUP(AA25,$L25:$U122,ROW(N$101)-ROW(Z25)+1,0)</f>
        <v>HH</v>
      </c>
      <c r="AA25" s="6">
        <f t="shared" ref="AA25:AA29" si="15">MAX(L25:U25)</f>
        <v>143.68611416889448</v>
      </c>
    </row>
    <row r="26" spans="1:27" x14ac:dyDescent="0.35">
      <c r="A26">
        <f>'[1]BWS je ET-Stunde VG'!A68</f>
        <v>2020</v>
      </c>
      <c r="B26" s="3">
        <f>'[1]BWS je ET-Stunde VG'!B68</f>
        <v>72.269303201506588</v>
      </c>
      <c r="C26" s="3">
        <f>'[1]BWS je ET-Stunde VG'!C68</f>
        <v>59.306340238543633</v>
      </c>
      <c r="D26" s="3">
        <f>'[1]BWS je ET-Stunde VG'!D68</f>
        <v>67.561205273069675</v>
      </c>
      <c r="E26" s="3">
        <f>'[1]BWS je ET-Stunde VG'!E68</f>
        <v>73.634651600753301</v>
      </c>
      <c r="F26" s="3">
        <f>'[1]BWS je ET-Stunde VG'!F68</f>
        <v>66.399874450721924</v>
      </c>
      <c r="G26" s="3">
        <f>'[1]BWS je ET-Stunde VG'!G68</f>
        <v>97.394852479598242</v>
      </c>
      <c r="H26" s="14">
        <f>'[1]BWS je ET-Stunde VG'!H68</f>
        <v>71.264908976773384</v>
      </c>
      <c r="I26" s="3">
        <f>'[1]BWS je ET-Stunde VG'!I68</f>
        <v>68.251726302573772</v>
      </c>
      <c r="J26" s="3">
        <f>'[1]BWS je ET-Stunde VG'!J68</f>
        <v>99.952919020715626</v>
      </c>
      <c r="K26" s="3">
        <f>'[1]BWS je ET-Stunde VG'!K68</f>
        <v>100</v>
      </c>
      <c r="L26" s="3">
        <f>'[1]BWS je ET-Stunde VG'!L68</f>
        <v>106.1833019460138</v>
      </c>
      <c r="M26" s="3">
        <f>'[1]BWS je ET-Stunde VG'!M68</f>
        <v>104.30006277463903</v>
      </c>
      <c r="N26" s="3">
        <f>'[1]BWS je ET-Stunde VG'!N68</f>
        <v>104.04896421845574</v>
      </c>
      <c r="O26" s="3">
        <f>'[1]BWS je ET-Stunde VG'!O68</f>
        <v>122.75580665411174</v>
      </c>
      <c r="P26" s="3">
        <f>'[1]BWS je ET-Stunde VG'!P68</f>
        <v>102.93471437539235</v>
      </c>
      <c r="Q26" s="3">
        <f>'[1]BWS je ET-Stunde VG'!Q68</f>
        <v>105.77526679221596</v>
      </c>
      <c r="R26" s="3">
        <f>'[1]BWS je ET-Stunde VG'!R68</f>
        <v>87.633396107972388</v>
      </c>
      <c r="S26" s="3">
        <f>'[1]BWS je ET-Stunde VG'!S68</f>
        <v>95.590081607030754</v>
      </c>
      <c r="T26" s="3">
        <f>'[1]BWS je ET-Stunde VG'!T68</f>
        <v>81.779661016949163</v>
      </c>
      <c r="U26" s="3">
        <f>'[1]BWS je ET-Stunde VG'!U68</f>
        <v>90.207156308851225</v>
      </c>
      <c r="V26" s="3">
        <f>'[1]BWS je ET-Stunde VG'!V68</f>
        <v>95.888261142498436</v>
      </c>
      <c r="X26" s="18" t="str">
        <f t="shared" si="12"/>
        <v>SL</v>
      </c>
      <c r="Y26" s="3">
        <f t="shared" si="13"/>
        <v>81.779661016949163</v>
      </c>
      <c r="Z26" s="18" t="str">
        <f t="shared" si="14"/>
        <v>HH</v>
      </c>
      <c r="AA26" s="6">
        <f t="shared" si="15"/>
        <v>122.75580665411174</v>
      </c>
    </row>
    <row r="27" spans="1:27" x14ac:dyDescent="0.35">
      <c r="A27">
        <f>'[1]BWS je ET-Stunde VG'!A69</f>
        <v>2021</v>
      </c>
      <c r="B27" s="3">
        <f>'[1]BWS je ET-Stunde VG'!B69</f>
        <v>77.48839994012873</v>
      </c>
      <c r="C27" s="3">
        <f>'[1]BWS je ET-Stunde VG'!C69</f>
        <v>63.149229157311773</v>
      </c>
      <c r="D27" s="3">
        <f>'[1]BWS je ET-Stunde VG'!D69</f>
        <v>66.651698847477931</v>
      </c>
      <c r="E27" s="3">
        <f>'[1]BWS je ET-Stunde VG'!E69</f>
        <v>75.348001796138306</v>
      </c>
      <c r="F27" s="3">
        <f>'[1]BWS je ET-Stunde VG'!F69</f>
        <v>67.519832360425085</v>
      </c>
      <c r="G27" s="3">
        <f>'[1]BWS je ET-Stunde VG'!G69</f>
        <v>94.716359826373292</v>
      </c>
      <c r="H27" s="14">
        <f>'[1]BWS je ET-Stunde VG'!H69</f>
        <v>72.055081574614576</v>
      </c>
      <c r="I27" s="3">
        <f>'[1]BWS je ET-Stunde VG'!I69</f>
        <v>69.510552312528063</v>
      </c>
      <c r="J27" s="3">
        <f>'[1]BWS je ET-Stunde VG'!J69</f>
        <v>99.910193084867529</v>
      </c>
      <c r="K27" s="3">
        <f>'[1]BWS je ET-Stunde VG'!K69</f>
        <v>100</v>
      </c>
      <c r="L27" s="3">
        <f>'[1]BWS je ET-Stunde VG'!L69</f>
        <v>106.70558299655741</v>
      </c>
      <c r="M27" s="3">
        <f>'[1]BWS je ET-Stunde VG'!M69</f>
        <v>102.9785960185601</v>
      </c>
      <c r="N27" s="3">
        <f>'[1]BWS je ET-Stunde VG'!N69</f>
        <v>123.93354288280196</v>
      </c>
      <c r="O27" s="3">
        <f>'[1]BWS je ET-Stunde VG'!O69</f>
        <v>138.78161951803622</v>
      </c>
      <c r="P27" s="3">
        <f>'[1]BWS je ET-Stunde VG'!P69</f>
        <v>102.90375692261637</v>
      </c>
      <c r="Q27" s="3">
        <f>'[1]BWS je ET-Stunde VG'!Q69</f>
        <v>99.311480317317759</v>
      </c>
      <c r="R27" s="3">
        <f>'[1]BWS je ET-Stunde VG'!R69</f>
        <v>87.771291722795979</v>
      </c>
      <c r="S27" s="3">
        <f>'[1]BWS je ET-Stunde VG'!S69</f>
        <v>103.21808112558</v>
      </c>
      <c r="T27" s="3">
        <f>'[1]BWS je ET-Stunde VG'!T69</f>
        <v>87.501870977398582</v>
      </c>
      <c r="U27" s="3">
        <f>'[1]BWS je ET-Stunde VG'!U69</f>
        <v>84.852566980990858</v>
      </c>
      <c r="V27" s="3">
        <f>'[1]BWS je ET-Stunde VG'!V69</f>
        <v>96.03352791498277</v>
      </c>
      <c r="X27" s="18" t="str">
        <f t="shared" si="12"/>
        <v>SH</v>
      </c>
      <c r="Y27" s="3">
        <f t="shared" si="13"/>
        <v>84.852566980990858</v>
      </c>
      <c r="Z27" s="18" t="str">
        <f t="shared" si="14"/>
        <v>HH</v>
      </c>
      <c r="AA27" s="6">
        <f t="shared" si="15"/>
        <v>138.78161951803622</v>
      </c>
    </row>
    <row r="28" spans="1:27" x14ac:dyDescent="0.35">
      <c r="A28">
        <f>'[1]BWS je ET-Stunde VG'!A70</f>
        <v>2022</v>
      </c>
      <c r="B28" s="3">
        <f>'[1]BWS je ET-Stunde VG'!B70</f>
        <v>89.458607848753942</v>
      </c>
      <c r="C28" s="3">
        <f>'[1]BWS je ET-Stunde VG'!C70</f>
        <v>65.654540246347764</v>
      </c>
      <c r="D28" s="3">
        <f>'[1]BWS je ET-Stunde VG'!D70</f>
        <v>69.664852477800068</v>
      </c>
      <c r="E28" s="3">
        <f>'[1]BWS je ET-Stunde VG'!E70</f>
        <v>85.792036665711834</v>
      </c>
      <c r="F28" s="3">
        <f>'[1]BWS je ET-Stunde VG'!F70</f>
        <v>70.638785448295621</v>
      </c>
      <c r="G28" s="3">
        <f>'[1]BWS je ET-Stunde VG'!G70</f>
        <v>98.109424233743923</v>
      </c>
      <c r="H28" s="14">
        <f>'[1]BWS je ET-Stunde VG'!H70</f>
        <v>77.356058435978241</v>
      </c>
      <c r="I28" s="3">
        <f>'[1]BWS je ET-Stunde VG'!I70</f>
        <v>75.007161271841881</v>
      </c>
      <c r="J28" s="3">
        <f>'[1]BWS je ET-Stunde VG'!J70</f>
        <v>99.971354912632492</v>
      </c>
      <c r="K28" s="3">
        <f>'[1]BWS je ET-Stunde VG'!K70</f>
        <v>100</v>
      </c>
      <c r="L28" s="3">
        <f>'[1]BWS je ET-Stunde VG'!L70</f>
        <v>106.96075623030652</v>
      </c>
      <c r="M28" s="3">
        <f>'[1]BWS je ET-Stunde VG'!M70</f>
        <v>103.19392724147809</v>
      </c>
      <c r="N28" s="3">
        <f>'[1]BWS je ET-Stunde VG'!N70</f>
        <v>126.69722142652535</v>
      </c>
      <c r="O28" s="3">
        <f>'[1]BWS je ET-Stunde VG'!O70</f>
        <v>158.52191349183619</v>
      </c>
      <c r="P28" s="3">
        <f>'[1]BWS je ET-Stunde VG'!P70</f>
        <v>99.341162990547133</v>
      </c>
      <c r="Q28" s="3">
        <f>'[1]BWS je ET-Stunde VG'!Q70</f>
        <v>98.725293612145535</v>
      </c>
      <c r="R28" s="3">
        <f>'[1]BWS je ET-Stunde VG'!R70</f>
        <v>87.739902606702955</v>
      </c>
      <c r="S28" s="3">
        <f>'[1]BWS je ET-Stunde VG'!S70</f>
        <v>102.01947865940993</v>
      </c>
      <c r="T28" s="3">
        <f>'[1]BWS je ET-Stunde VG'!T70</f>
        <v>86.69435691778861</v>
      </c>
      <c r="U28" s="3">
        <f>'[1]BWS je ET-Stunde VG'!U70</f>
        <v>83.027785734746502</v>
      </c>
      <c r="V28" s="3">
        <f>'[1]BWS je ET-Stunde VG'!V70</f>
        <v>96.849040389573204</v>
      </c>
      <c r="X28" s="18" t="str">
        <f t="shared" si="12"/>
        <v>SH</v>
      </c>
      <c r="Y28" s="3">
        <f t="shared" si="13"/>
        <v>83.027785734746502</v>
      </c>
      <c r="Z28" s="18" t="str">
        <f t="shared" si="14"/>
        <v>HH</v>
      </c>
      <c r="AA28" s="6">
        <f t="shared" si="15"/>
        <v>158.52191349183619</v>
      </c>
    </row>
    <row r="29" spans="1:27" x14ac:dyDescent="0.35">
      <c r="A29">
        <f>'[1]BWS je ET-Stunde VG'!A71</f>
        <v>2023</v>
      </c>
      <c r="B29" s="3">
        <f>'[1]BWS je ET-Stunde VG'!B71</f>
        <v>101.56780768225764</v>
      </c>
      <c r="C29" s="3">
        <f>'[1]BWS je ET-Stunde VG'!C71</f>
        <v>80.01045205121504</v>
      </c>
      <c r="D29" s="3">
        <f>'[1]BWS je ET-Stunde VG'!D71</f>
        <v>69.192579043637309</v>
      </c>
      <c r="E29" s="3">
        <f>'[1]BWS je ET-Stunde VG'!E71</f>
        <v>78.991377057747584</v>
      </c>
      <c r="F29" s="3">
        <f>'[1]BWS je ET-Stunde VG'!F71</f>
        <v>68.800627123072886</v>
      </c>
      <c r="G29" s="3">
        <f>'[1]BWS je ET-Stunde VG'!G71</f>
        <v>98.693493598118636</v>
      </c>
      <c r="H29" s="14">
        <f>'[1]BWS je ET-Stunde VG'!H71</f>
        <v>78.586360073164357</v>
      </c>
      <c r="I29" s="3">
        <f>'[1]BWS je ET-Stunde VG'!I71</f>
        <v>76.286908805853145</v>
      </c>
      <c r="J29" s="3">
        <f>'[1]BWS je ET-Stunde VG'!J71</f>
        <v>99.986934935981182</v>
      </c>
      <c r="K29" s="3">
        <f>'[1]BWS je ET-Stunde VG'!K71</f>
        <v>100</v>
      </c>
      <c r="L29" s="3">
        <f>'[1]BWS je ET-Stunde VG'!L71</f>
        <v>106.89835380193362</v>
      </c>
      <c r="M29" s="3">
        <f>'[1]BWS je ET-Stunde VG'!M71</f>
        <v>105.23909067154429</v>
      </c>
      <c r="N29" s="3">
        <f>'[1]BWS je ET-Stunde VG'!N71</f>
        <v>132.75411549516591</v>
      </c>
      <c r="O29" s="3">
        <f>'[1]BWS je ET-Stunde VG'!O71</f>
        <v>161.35354063234908</v>
      </c>
      <c r="P29" s="3">
        <f>'[1]BWS je ET-Stunde VG'!P71</f>
        <v>101.88136921870917</v>
      </c>
      <c r="Q29" s="3">
        <f>'[1]BWS je ET-Stunde VG'!Q71</f>
        <v>100.45727724065847</v>
      </c>
      <c r="R29" s="3">
        <f>'[1]BWS je ET-Stunde VG'!R71</f>
        <v>85.824405539587133</v>
      </c>
      <c r="S29" s="3">
        <f>'[1]BWS je ET-Stunde VG'!S71</f>
        <v>91.311732427488892</v>
      </c>
      <c r="T29" s="3">
        <f>'[1]BWS je ET-Stunde VG'!T71</f>
        <v>87.183172197543769</v>
      </c>
      <c r="U29" s="3">
        <f>'[1]BWS je ET-Stunde VG'!U71</f>
        <v>83.890776064802708</v>
      </c>
      <c r="V29" s="3">
        <f>'[1]BWS je ET-Stunde VG'!V71</f>
        <v>97.008100339691666</v>
      </c>
      <c r="X29" s="18" t="str">
        <f t="shared" si="12"/>
        <v>SH</v>
      </c>
      <c r="Y29" s="3">
        <f t="shared" si="13"/>
        <v>83.890776064802708</v>
      </c>
      <c r="Z29" s="18" t="str">
        <f t="shared" si="14"/>
        <v>HH</v>
      </c>
      <c r="AA29" s="6">
        <f t="shared" si="15"/>
        <v>161.35354063234908</v>
      </c>
    </row>
    <row r="30" spans="1:27" x14ac:dyDescent="0.35">
      <c r="X30" s="11"/>
      <c r="Y30" s="3"/>
      <c r="Z30" s="11"/>
    </row>
    <row r="31" spans="1:27" x14ac:dyDescent="0.35">
      <c r="A31" s="4" t="s">
        <v>563</v>
      </c>
      <c r="X31" s="11"/>
      <c r="Y31" s="3"/>
      <c r="Z31" s="11"/>
    </row>
    <row r="32" spans="1:27" x14ac:dyDescent="0.35">
      <c r="A32">
        <f>[1]TFP!A99</f>
        <v>2019</v>
      </c>
      <c r="B32" s="3">
        <f>[1]TFP!B99</f>
        <v>79.852470386914334</v>
      </c>
      <c r="C32" s="3">
        <f>[1]TFP!C99</f>
        <v>85.565091417804823</v>
      </c>
      <c r="D32" s="3">
        <f>[1]TFP!D99</f>
        <v>103.28222803571339</v>
      </c>
      <c r="E32" s="3">
        <f>[1]TFP!E99</f>
        <v>82.377271288861095</v>
      </c>
      <c r="F32" s="3">
        <f>[1]TFP!F99</f>
        <v>94.403368996072345</v>
      </c>
      <c r="G32" s="3">
        <f>[1]TFP!G99</f>
        <v>130.23585201349053</v>
      </c>
      <c r="H32" s="14">
        <f>[1]TFP!H99</f>
        <v>100.11555485195834</v>
      </c>
      <c r="I32" s="3">
        <f>[1]TFP!I99</f>
        <v>90.827511926137916</v>
      </c>
      <c r="J32" s="3">
        <f>[1]TFP!J99</f>
        <v>101.34843707676772</v>
      </c>
      <c r="K32" s="3">
        <f>[1]TFP!K99</f>
        <v>100</v>
      </c>
      <c r="L32" s="3">
        <f>[1]TFP!L99</f>
        <v>104.89500996928132</v>
      </c>
      <c r="M32" s="3">
        <f>[1]TFP!M99</f>
        <v>95.836332171943567</v>
      </c>
      <c r="N32" s="3">
        <f>[1]TFP!N99</f>
        <v>118.25524429082641</v>
      </c>
      <c r="O32" s="3">
        <f>[1]TFP!O99</f>
        <v>109.71670347806676</v>
      </c>
      <c r="P32" s="3">
        <f>[1]TFP!P99</f>
        <v>119.07655347140454</v>
      </c>
      <c r="Q32" s="3">
        <f>[1]TFP!Q99</f>
        <v>81.722147727532473</v>
      </c>
      <c r="R32" s="3">
        <f>[1]TFP!R99</f>
        <v>109.22931460192721</v>
      </c>
      <c r="S32" s="3">
        <f>[1]TFP!S99</f>
        <v>81.701109110596562</v>
      </c>
      <c r="T32" s="3">
        <f>[1]TFP!T99</f>
        <v>99.454439513241581</v>
      </c>
      <c r="U32" s="3">
        <f>[1]TFP!U99</f>
        <v>78.032426345893811</v>
      </c>
      <c r="V32" s="3">
        <f>[1]TFP!V99</f>
        <v>100.02241158450535</v>
      </c>
      <c r="X32" s="11"/>
      <c r="Y32" s="3"/>
      <c r="Z32" s="11"/>
    </row>
    <row r="33" spans="1:26" x14ac:dyDescent="0.35">
      <c r="A33">
        <f>[1]TFP!A100</f>
        <v>2020</v>
      </c>
      <c r="B33" s="3">
        <f>[1]TFP!B100</f>
        <v>79.842049243947017</v>
      </c>
      <c r="C33" s="3">
        <f>[1]TFP!C100</f>
        <v>85.622004918517462</v>
      </c>
      <c r="D33" s="3">
        <f>[1]TFP!D100</f>
        <v>104.90073401277084</v>
      </c>
      <c r="E33" s="3">
        <f>[1]TFP!E100</f>
        <v>81.603024840358302</v>
      </c>
      <c r="F33" s="3">
        <f>[1]TFP!F100</f>
        <v>96.816998805599297</v>
      </c>
      <c r="G33" s="3">
        <f>[1]TFP!G100</f>
        <v>138.74252410926263</v>
      </c>
      <c r="H33" s="14">
        <f>[1]TFP!H100</f>
        <v>102.59053498123991</v>
      </c>
      <c r="I33" s="3">
        <f>[1]TFP!I100</f>
        <v>91.513199771914103</v>
      </c>
      <c r="J33" s="3">
        <f>[1]TFP!J100</f>
        <v>101.69510589835838</v>
      </c>
      <c r="K33" s="3">
        <f>[1]TFP!K100</f>
        <v>100</v>
      </c>
      <c r="L33" s="3">
        <f>[1]TFP!L100</f>
        <v>103.52406437311468</v>
      </c>
      <c r="M33" s="3">
        <f>[1]TFP!M100</f>
        <v>95.803283254443556</v>
      </c>
      <c r="N33" s="3">
        <f>[1]TFP!N100</f>
        <v>118.30324313955742</v>
      </c>
      <c r="O33" s="3">
        <f>[1]TFP!O100</f>
        <v>105.17700702777294</v>
      </c>
      <c r="P33" s="3">
        <f>[1]TFP!P100</f>
        <v>119.72011342553131</v>
      </c>
      <c r="Q33" s="3">
        <f>[1]TFP!Q100</f>
        <v>81.528092240195605</v>
      </c>
      <c r="R33" s="3">
        <f>[1]TFP!R100</f>
        <v>111.10708465934718</v>
      </c>
      <c r="S33" s="3">
        <f>[1]TFP!S100</f>
        <v>80.608141755961654</v>
      </c>
      <c r="T33" s="3">
        <f>[1]TFP!T100</f>
        <v>100.59025555445231</v>
      </c>
      <c r="U33" s="3">
        <f>[1]TFP!U100</f>
        <v>79.878969750193775</v>
      </c>
      <c r="V33" s="3">
        <f>[1]TFP!V100</f>
        <v>100.41199405046441</v>
      </c>
      <c r="X33" s="11"/>
      <c r="Y33" s="3"/>
      <c r="Z33" s="11"/>
    </row>
    <row r="34" spans="1:26" x14ac:dyDescent="0.35">
      <c r="A34">
        <f>[1]TFP!A101</f>
        <v>2021</v>
      </c>
      <c r="B34" s="3">
        <f>[1]TFP!B101</f>
        <v>76.131407929963302</v>
      </c>
      <c r="C34" s="3">
        <f>[1]TFP!C101</f>
        <v>80.983482253348001</v>
      </c>
      <c r="D34" s="3">
        <f>[1]TFP!D101</f>
        <v>104.35614707152703</v>
      </c>
      <c r="E34" s="3">
        <f>[1]TFP!E101</f>
        <v>78.681627764256604</v>
      </c>
      <c r="F34" s="3">
        <f>[1]TFP!F101</f>
        <v>95.496865918326407</v>
      </c>
      <c r="G34" s="3">
        <f>[1]TFP!G101</f>
        <v>143.96432526808078</v>
      </c>
      <c r="H34" s="14">
        <f>[1]TFP!H101</f>
        <v>101.80030010989935</v>
      </c>
      <c r="I34" s="3">
        <f>[1]TFP!I101</f>
        <v>89.053480455017478</v>
      </c>
      <c r="J34" s="3">
        <f>[1]TFP!J101</f>
        <v>101.9077995634153</v>
      </c>
      <c r="K34" s="3">
        <f>[1]TFP!K101</f>
        <v>100</v>
      </c>
      <c r="L34" s="3">
        <f>[1]TFP!L101</f>
        <v>103.19349109554369</v>
      </c>
      <c r="M34" s="3">
        <f>[1]TFP!M101</f>
        <v>94.816267681630165</v>
      </c>
      <c r="N34" s="3">
        <f>[1]TFP!N101</f>
        <v>120.61442974268491</v>
      </c>
      <c r="O34" s="3">
        <f>[1]TFP!O101</f>
        <v>111.19485658862678</v>
      </c>
      <c r="P34" s="3">
        <f>[1]TFP!P101</f>
        <v>119.02397274267615</v>
      </c>
      <c r="Q34" s="3">
        <f>[1]TFP!Q101</f>
        <v>79.38066704005432</v>
      </c>
      <c r="R34" s="3">
        <f>[1]TFP!R101</f>
        <v>111.75908641224026</v>
      </c>
      <c r="S34" s="3">
        <f>[1]TFP!S101</f>
        <v>85.341075027125768</v>
      </c>
      <c r="T34" s="3">
        <f>[1]TFP!T101</f>
        <v>101.08530872348311</v>
      </c>
      <c r="U34" s="3">
        <f>[1]TFP!U101</f>
        <v>78.824625589289198</v>
      </c>
      <c r="V34" s="3">
        <f>[1]TFP!V101</f>
        <v>100.29570280179966</v>
      </c>
      <c r="X34" s="11"/>
      <c r="Y34" s="3"/>
      <c r="Z34" s="11"/>
    </row>
    <row r="35" spans="1:26" x14ac:dyDescent="0.35">
      <c r="X35" s="11"/>
      <c r="Y35" s="3"/>
      <c r="Z35" s="11"/>
    </row>
    <row r="36" spans="1:26" x14ac:dyDescent="0.35">
      <c r="A36" t="s">
        <v>564</v>
      </c>
      <c r="X36" s="11"/>
      <c r="Y36" s="3"/>
      <c r="Z36" s="11"/>
    </row>
    <row r="37" spans="1:26" x14ac:dyDescent="0.35">
      <c r="X37" s="11"/>
      <c r="Y37" s="3"/>
      <c r="Z37" s="11"/>
    </row>
    <row r="38" spans="1:26" x14ac:dyDescent="0.35">
      <c r="X38" s="11"/>
      <c r="Y38" s="3"/>
      <c r="Z38" s="11"/>
    </row>
    <row r="101" spans="12:21" x14ac:dyDescent="0.35">
      <c r="L101" t="s">
        <v>24</v>
      </c>
      <c r="M101" t="s">
        <v>25</v>
      </c>
      <c r="N101" t="s">
        <v>26</v>
      </c>
      <c r="O101" t="s">
        <v>27</v>
      </c>
      <c r="P101" t="s">
        <v>28</v>
      </c>
      <c r="Q101" t="s">
        <v>29</v>
      </c>
      <c r="R101" t="s">
        <v>30</v>
      </c>
      <c r="S101" t="s">
        <v>31</v>
      </c>
      <c r="T101" t="s">
        <v>32</v>
      </c>
      <c r="U101" t="s">
        <v>33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EC65-5D9A-431F-8F60-F3B7D8F50180}">
  <dimension ref="A1:AA100"/>
  <sheetViews>
    <sheetView workbookViewId="0">
      <pane xSplit="1" ySplit="2" topLeftCell="B3" activePane="bottomRight" state="frozen"/>
      <selection activeCell="A101" sqref="A101"/>
      <selection pane="topRight" activeCell="A101" sqref="A101"/>
      <selection pane="bottomLeft" activeCell="A101" sqref="A101"/>
      <selection pane="bottomRight" activeCell="B3" sqref="B3"/>
    </sheetView>
  </sheetViews>
  <sheetFormatPr baseColWidth="10" defaultRowHeight="14.5" x14ac:dyDescent="0.35"/>
  <cols>
    <col min="8" max="8" width="10.90625" style="4"/>
  </cols>
  <sheetData>
    <row r="1" spans="1:27" x14ac:dyDescent="0.35">
      <c r="A1" s="4" t="s">
        <v>34</v>
      </c>
    </row>
    <row r="2" spans="1:27" s="25" customFormat="1" ht="26" x14ac:dyDescent="0.3">
      <c r="A2" s="25" t="str">
        <f>'[1]BIP (real)'!A2</f>
        <v>Jahr</v>
      </c>
      <c r="B2" s="25" t="str">
        <f>'[1]BIP (real)'!B2</f>
        <v>Branden-
burg</v>
      </c>
      <c r="C2" s="25" t="str">
        <f>'[1]BIP (real)'!C2</f>
        <v>Mecklenburg-
Vorpommern</v>
      </c>
      <c r="D2" s="25" t="str">
        <f>'[1]BIP (real)'!D2</f>
        <v>Sachsen</v>
      </c>
      <c r="E2" s="25" t="str">
        <f>'[1]BIP (real)'!E2</f>
        <v>Sachsen-Anhalt</v>
      </c>
      <c r="F2" s="25" t="str">
        <f>'[1]BIP (real)'!F2</f>
        <v>Thüringen</v>
      </c>
      <c r="G2" s="25" t="str">
        <f>'[1]BIP (real)'!G2</f>
        <v>Berlin</v>
      </c>
      <c r="H2" s="26" t="str">
        <f>'[1]BIP (real)'!H2</f>
        <v>NBL m B</v>
      </c>
      <c r="I2" s="25" t="str">
        <f>'[1]BIP (real)'!I2</f>
        <v>NBL o B</v>
      </c>
      <c r="J2" s="25" t="str">
        <f>'[1]BIP (real)'!J2</f>
        <v>ABL m B</v>
      </c>
      <c r="K2" s="25" t="str">
        <f>'[1]BIP (real)'!K2</f>
        <v>ABL o B</v>
      </c>
      <c r="L2" s="25" t="str">
        <f>'[1]BIP (real)'!L2</f>
        <v>Baden-
Württemberg</v>
      </c>
      <c r="M2" s="25" t="str">
        <f>'[1]BIP (real)'!M2</f>
        <v>Bayern</v>
      </c>
      <c r="N2" s="25" t="str">
        <f>'[1]BIP (real)'!N2</f>
        <v>Bremen</v>
      </c>
      <c r="O2" s="25" t="str">
        <f>'[1]BIP (real)'!O2</f>
        <v>Hamburg</v>
      </c>
      <c r="P2" s="25" t="str">
        <f>'[1]BIP (real)'!P2</f>
        <v>Hessen</v>
      </c>
      <c r="Q2" s="25" t="str">
        <f>'[1]BIP (real)'!Q2</f>
        <v>Nieder-
sachsen</v>
      </c>
      <c r="R2" s="25" t="str">
        <f>'[1]BIP (real)'!R2</f>
        <v>Nordrhein-
Westfalen</v>
      </c>
      <c r="S2" s="25" t="str">
        <f>'[1]BIP (real)'!S2</f>
        <v>Rheinland-Pfalz</v>
      </c>
      <c r="T2" s="25" t="str">
        <f>'[1]BIP (real)'!T2</f>
        <v>Saarland</v>
      </c>
      <c r="U2" s="25" t="str">
        <f>'[1]BIP (real)'!U2</f>
        <v>Schleswig-
Holstein</v>
      </c>
      <c r="V2" s="25" t="str">
        <f>'[1]BIP (real)'!V2</f>
        <v>Deutschland</v>
      </c>
      <c r="X2" s="25" t="s">
        <v>22</v>
      </c>
      <c r="Z2" s="25" t="s">
        <v>23</v>
      </c>
    </row>
    <row r="3" spans="1:27" x14ac:dyDescent="0.35">
      <c r="A3" s="4" t="s">
        <v>35</v>
      </c>
      <c r="X3" s="5"/>
      <c r="Y3" s="6"/>
      <c r="Z3" s="5"/>
      <c r="AA3" s="6"/>
    </row>
    <row r="4" spans="1:27" x14ac:dyDescent="0.35">
      <c r="A4">
        <f>'[1]BIP (real)'!A68</f>
        <v>2019</v>
      </c>
      <c r="B4" s="3">
        <f>'[1]BIP (real)'!B68</f>
        <v>1.722632845999982</v>
      </c>
      <c r="C4" s="3">
        <f>'[1]BIP (real)'!C68</f>
        <v>4.398020132900001</v>
      </c>
      <c r="D4" s="3">
        <f>'[1]BIP (real)'!D68</f>
        <v>1.5043512847999949</v>
      </c>
      <c r="E4" s="3">
        <f>'[1]BIP (real)'!E68</f>
        <v>1.6110593634000026</v>
      </c>
      <c r="F4" s="3">
        <f>'[1]BIP (real)'!F68</f>
        <v>-2.5205670899993038E-2</v>
      </c>
      <c r="G4" s="3">
        <f>'[1]BIP (real)'!G68</f>
        <v>2.9198743052999845</v>
      </c>
      <c r="H4" s="14">
        <f>'[1]BIP (real)'!H68</f>
        <v>2.0219825152000084</v>
      </c>
      <c r="I4" s="3">
        <f>'[1]BIP (real)'!I68</f>
        <v>1.6559878539999886</v>
      </c>
      <c r="J4" s="3">
        <f>'[1]BIP (real)'!J68</f>
        <v>0.99771015120001039</v>
      </c>
      <c r="K4" s="3">
        <f>'[1]BIP (real)'!K68</f>
        <v>0.89693883449997713</v>
      </c>
      <c r="L4" s="3">
        <f>'[1]BIP (real)'!L68</f>
        <v>-0.39398643550001111</v>
      </c>
      <c r="M4" s="3">
        <f>'[1]BIP (real)'!M68</f>
        <v>1.7718227152000026</v>
      </c>
      <c r="N4" s="3">
        <f>'[1]BIP (real)'!N68</f>
        <v>-1.4576519034000199</v>
      </c>
      <c r="O4" s="3">
        <f>'[1]BIP (real)'!O68</f>
        <v>3.6278984548999915</v>
      </c>
      <c r="P4" s="3">
        <f>'[1]BIP (real)'!P68</f>
        <v>1.4293106843999936</v>
      </c>
      <c r="Q4" s="3">
        <f>'[1]BIP (real)'!Q68</f>
        <v>2.1377073001999776</v>
      </c>
      <c r="R4" s="3">
        <f>'[1]BIP (real)'!R68</f>
        <v>8.9530840999998418E-3</v>
      </c>
      <c r="S4" s="3">
        <f>'[1]BIP (real)'!S68</f>
        <v>0.47011077980000948</v>
      </c>
      <c r="T4" s="3">
        <f>'[1]BIP (real)'!T68</f>
        <v>-1.9598054333999784</v>
      </c>
      <c r="U4" s="3">
        <f>'[1]BIP (real)'!U68</f>
        <v>2.4047153880999872</v>
      </c>
      <c r="V4" s="3">
        <f>'[1]BIP (real)'!V68</f>
        <v>1.0754716981132191</v>
      </c>
      <c r="W4" s="3"/>
      <c r="X4" s="18" t="str">
        <f t="shared" ref="X4" si="0">HLOOKUP(Y4,$L4:$U101,ROW(L$100)-ROW(X4)+1,0)</f>
        <v>SL</v>
      </c>
      <c r="Y4" s="3">
        <f t="shared" ref="Y4" si="1">MIN(L4:U4)</f>
        <v>-1.9598054333999784</v>
      </c>
      <c r="Z4" s="18" t="str">
        <f t="shared" ref="Z4" si="2">HLOOKUP(AA4,$L4:$U101,ROW(N$100)-ROW(Z4)+1,0)</f>
        <v>HH</v>
      </c>
      <c r="AA4" s="3">
        <f t="shared" ref="AA4" si="3">MAX(L4:U4)</f>
        <v>3.6278984548999915</v>
      </c>
    </row>
    <row r="5" spans="1:27" x14ac:dyDescent="0.35">
      <c r="A5">
        <f>'[1]BIP (real)'!A69</f>
        <v>2020</v>
      </c>
      <c r="B5" s="3">
        <f>'[1]BIP (real)'!B69</f>
        <v>-2.0896083068000024</v>
      </c>
      <c r="C5" s="3">
        <f>'[1]BIP (real)'!C69</f>
        <v>-3.2113234810999955</v>
      </c>
      <c r="D5" s="3">
        <f>'[1]BIP (real)'!D69</f>
        <v>-3.5413730531000311</v>
      </c>
      <c r="E5" s="3">
        <f>'[1]BIP (real)'!E69</f>
        <v>-2.2360956625000057</v>
      </c>
      <c r="F5" s="3">
        <f>'[1]BIP (real)'!F69</f>
        <v>-3.0362450337000126</v>
      </c>
      <c r="G5" s="3">
        <f>'[1]BIP (real)'!G69</f>
        <v>-2.4710072948000033</v>
      </c>
      <c r="H5" s="14">
        <f>'[1]BIP (real)'!H69</f>
        <v>-2.7798360962000004</v>
      </c>
      <c r="I5" s="3">
        <f>'[1]BIP (real)'!I69</f>
        <v>-2.9066074083000046</v>
      </c>
      <c r="J5" s="3">
        <f>'[1]BIP (real)'!J69</f>
        <v>-3.9424973094999984</v>
      </c>
      <c r="K5" s="3">
        <f>'[1]BIP (real)'!K69</f>
        <v>-4.0212612335999864</v>
      </c>
      <c r="L5" s="3">
        <f>'[1]BIP (real)'!L69</f>
        <v>-4.845607289799986</v>
      </c>
      <c r="M5" s="3">
        <f>'[1]BIP (real)'!M69</f>
        <v>-3.9287727244000052</v>
      </c>
      <c r="N5" s="3">
        <f>'[1]BIP (real)'!N69</f>
        <v>-5.0980997484000028</v>
      </c>
      <c r="O5" s="3">
        <f>'[1]BIP (real)'!O69</f>
        <v>-4.9322764341999914</v>
      </c>
      <c r="P5" s="3">
        <f>'[1]BIP (real)'!P69</f>
        <v>-5.0945519077000228</v>
      </c>
      <c r="Q5" s="3">
        <f>'[1]BIP (real)'!Q69</f>
        <v>-3.973923836899985</v>
      </c>
      <c r="R5" s="3">
        <f>'[1]BIP (real)'!R69</f>
        <v>-3.2464977352999966</v>
      </c>
      <c r="S5" s="3">
        <f>'[1]BIP (real)'!S69</f>
        <v>-3.6183546602999996</v>
      </c>
      <c r="T5" s="3">
        <f>'[1]BIP (real)'!T69</f>
        <v>-5.0340161137000194</v>
      </c>
      <c r="U5" s="3">
        <f>'[1]BIP (real)'!U69</f>
        <v>-1.5379731157999998</v>
      </c>
      <c r="V5" s="3">
        <f>'[1]BIP (real)'!V69</f>
        <v>-3.8267687138323367</v>
      </c>
      <c r="W5" s="3"/>
      <c r="X5" s="18" t="str">
        <f t="shared" ref="X5:X8" si="4">HLOOKUP(Y5,$L5:$U102,ROW(L$100)-ROW(X5)+1,0)</f>
        <v>HB</v>
      </c>
      <c r="Y5" s="3">
        <f t="shared" ref="Y5:Y8" si="5">MIN(L5:U5)</f>
        <v>-5.0980997484000028</v>
      </c>
      <c r="Z5" s="18" t="str">
        <f t="shared" ref="Z5:Z8" si="6">HLOOKUP(AA5,$L5:$U102,ROW(N$100)-ROW(Z5)+1,0)</f>
        <v>SH</v>
      </c>
      <c r="AA5" s="3">
        <f t="shared" ref="AA5:AA8" si="7">MAX(L5:U5)</f>
        <v>-1.5379731157999998</v>
      </c>
    </row>
    <row r="6" spans="1:27" x14ac:dyDescent="0.35">
      <c r="A6">
        <f>'[1]BIP (real)'!A70</f>
        <v>2021</v>
      </c>
      <c r="B6" s="3">
        <f>'[1]BIP (real)'!B70</f>
        <v>1.7129628489000197</v>
      </c>
      <c r="C6" s="3">
        <f>'[1]BIP (real)'!C70</f>
        <v>1.5293926227000014</v>
      </c>
      <c r="D6" s="3">
        <f>'[1]BIP (real)'!D70</f>
        <v>2.3759449519999976</v>
      </c>
      <c r="E6" s="3">
        <f>'[1]BIP (real)'!E70</f>
        <v>1.3186659991999932</v>
      </c>
      <c r="F6" s="3">
        <f>'[1]BIP (real)'!F70</f>
        <v>2.1183519140999891</v>
      </c>
      <c r="G6" s="3">
        <f>'[1]BIP (real)'!G70</f>
        <v>3.2951418913000055</v>
      </c>
      <c r="H6" s="14">
        <f>'[1]BIP (real)'!H70</f>
        <v>2.3189961293000039</v>
      </c>
      <c r="I6" s="3">
        <f>'[1]BIP (real)'!I70</f>
        <v>1.9160459148999962</v>
      </c>
      <c r="J6" s="3">
        <f>'[1]BIP (real)'!J70</f>
        <v>3.3232161621999978</v>
      </c>
      <c r="K6" s="3">
        <f>'[1]BIP (real)'!K70</f>
        <v>3.3247482096999903</v>
      </c>
      <c r="L6" s="3">
        <f>'[1]BIP (real)'!L70</f>
        <v>4.0038230494000118</v>
      </c>
      <c r="M6" s="3">
        <f>'[1]BIP (real)'!M70</f>
        <v>3.8480258998000494</v>
      </c>
      <c r="N6" s="3">
        <f>'[1]BIP (real)'!N70</f>
        <v>4.6634151542999973</v>
      </c>
      <c r="O6" s="3">
        <f>'[1]BIP (real)'!O70</f>
        <v>1.7261434678999592</v>
      </c>
      <c r="P6" s="3">
        <f>'[1]BIP (real)'!P70</f>
        <v>3.9513760878999875</v>
      </c>
      <c r="Q6" s="3">
        <f>'[1]BIP (real)'!Q70</f>
        <v>1.4572230880999939</v>
      </c>
      <c r="R6" s="3">
        <f>'[1]BIP (real)'!R70</f>
        <v>2.2736650815000132</v>
      </c>
      <c r="S6" s="3">
        <f>'[1]BIP (real)'!S70</f>
        <v>10.005663388399967</v>
      </c>
      <c r="T6" s="3">
        <f>'[1]BIP (real)'!T70</f>
        <v>2.9226285483999987</v>
      </c>
      <c r="U6" s="3">
        <f>'[1]BIP (real)'!U70</f>
        <v>-0.15065998529999547</v>
      </c>
      <c r="V6" s="3">
        <f>'[1]BIP (real)'!V70</f>
        <v>3.1638198757763689</v>
      </c>
      <c r="W6" s="3"/>
      <c r="X6" s="18" t="str">
        <f t="shared" si="4"/>
        <v>SH</v>
      </c>
      <c r="Y6" s="3">
        <f t="shared" si="5"/>
        <v>-0.15065998529999547</v>
      </c>
      <c r="Z6" s="18" t="str">
        <f t="shared" si="6"/>
        <v>RP</v>
      </c>
      <c r="AA6" s="3">
        <f t="shared" si="7"/>
        <v>10.005663388399967</v>
      </c>
    </row>
    <row r="7" spans="1:27" x14ac:dyDescent="0.35">
      <c r="A7">
        <f>'[1]BIP (real)'!A71</f>
        <v>2022</v>
      </c>
      <c r="B7" s="3">
        <f>'[1]BIP (real)'!B71</f>
        <v>2.5913518028999931</v>
      </c>
      <c r="C7" s="3">
        <f>'[1]BIP (real)'!C71</f>
        <v>3.0446850928999964</v>
      </c>
      <c r="D7" s="3">
        <f>'[1]BIP (real)'!D71</f>
        <v>2.2936112086000122</v>
      </c>
      <c r="E7" s="3">
        <f>'[1]BIP (real)'!E71</f>
        <v>1.9736797391999943</v>
      </c>
      <c r="F7" s="3">
        <f>'[1]BIP (real)'!F71</f>
        <v>1.6654901128999882</v>
      </c>
      <c r="G7" s="3">
        <f>'[1]BIP (real)'!G71</f>
        <v>4.4655087555999842</v>
      </c>
      <c r="H7" s="14">
        <f>'[1]BIP (real)'!H71</f>
        <v>2.9271798916999927</v>
      </c>
      <c r="I7" s="3">
        <f>'[1]BIP (real)'!I71</f>
        <v>2.2890857396999991</v>
      </c>
      <c r="J7" s="3">
        <f>'[1]BIP (real)'!J71</f>
        <v>1.7448771854</v>
      </c>
      <c r="K7" s="3">
        <f>'[1]BIP (real)'!K71</f>
        <v>1.5969398298999948</v>
      </c>
      <c r="L7" s="3">
        <f>'[1]BIP (real)'!L71</f>
        <v>2.1713169827999934</v>
      </c>
      <c r="M7" s="3">
        <f>'[1]BIP (real)'!M71</f>
        <v>2.1257205531999972</v>
      </c>
      <c r="N7" s="3">
        <f>'[1]BIP (real)'!N71</f>
        <v>1.9899803533999858</v>
      </c>
      <c r="O7" s="3">
        <f>'[1]BIP (real)'!O71</f>
        <v>5.1633690417000082</v>
      </c>
      <c r="P7" s="3">
        <f>'[1]BIP (real)'!P71</f>
        <v>1.5438260206999956</v>
      </c>
      <c r="Q7" s="3">
        <f>'[1]BIP (real)'!Q71</f>
        <v>0.97358413220001694</v>
      </c>
      <c r="R7" s="3">
        <f>'[1]BIP (real)'!R71</f>
        <v>0.65681694149999714</v>
      </c>
      <c r="S7" s="3">
        <f>'[1]BIP (real)'!S71</f>
        <v>0.18382257489997755</v>
      </c>
      <c r="T7" s="3">
        <f>'[1]BIP (real)'!T71</f>
        <v>0.90853476869997962</v>
      </c>
      <c r="U7" s="3">
        <f>'[1]BIP (real)'!U71</f>
        <v>1.7506329603000097</v>
      </c>
      <c r="V7" s="3">
        <f>'[1]BIP (real)'!V71</f>
        <v>1.8062088428974619</v>
      </c>
      <c r="W7" s="3"/>
      <c r="X7" s="18" t="str">
        <f t="shared" si="4"/>
        <v>RP</v>
      </c>
      <c r="Y7" s="3">
        <f t="shared" si="5"/>
        <v>0.18382257489997755</v>
      </c>
      <c r="Z7" s="18" t="str">
        <f t="shared" si="6"/>
        <v>HH</v>
      </c>
      <c r="AA7" s="3">
        <f t="shared" si="7"/>
        <v>5.1633690417000082</v>
      </c>
    </row>
    <row r="8" spans="1:27" x14ac:dyDescent="0.35">
      <c r="A8">
        <f>'[1]BIP (real)'!A72</f>
        <v>2023</v>
      </c>
      <c r="B8" s="3">
        <f>'[1]BIP (real)'!B72</f>
        <v>2.0700256025999835</v>
      </c>
      <c r="C8" s="3">
        <f>'[1]BIP (real)'!C72</f>
        <v>3.295742197300001</v>
      </c>
      <c r="D8" s="3">
        <f>'[1]BIP (real)'!D72</f>
        <v>-0.59698969560001558</v>
      </c>
      <c r="E8" s="3">
        <f>'[1]BIP (real)'!E72</f>
        <v>-1.4030261687999968</v>
      </c>
      <c r="F8" s="3">
        <f>'[1]BIP (real)'!F72</f>
        <v>-6.3607139699996651E-2</v>
      </c>
      <c r="G8" s="3">
        <f>'[1]BIP (real)'!G72</f>
        <v>1.5742035459999926</v>
      </c>
      <c r="H8" s="14">
        <f>'[1]BIP (real)'!H72</f>
        <v>0.73189315790000364</v>
      </c>
      <c r="I8" s="3">
        <f>'[1]BIP (real)'!I72</f>
        <v>0.38570580849999203</v>
      </c>
      <c r="J8" s="3">
        <f>'[1]BIP (real)'!J72</f>
        <v>-0.39274229310001374</v>
      </c>
      <c r="K8" s="3">
        <f>'[1]BIP (real)'!K72</f>
        <v>-0.50061228600000618</v>
      </c>
      <c r="L8" s="3">
        <f>'[1]BIP (real)'!L72</f>
        <v>-0.58559125180002525</v>
      </c>
      <c r="M8" s="3">
        <f>'[1]BIP (real)'!M72</f>
        <v>0.28862577849999127</v>
      </c>
      <c r="N8" s="3">
        <f>'[1]BIP (real)'!N72</f>
        <v>-0.57387190350000594</v>
      </c>
      <c r="O8" s="3">
        <f>'[1]BIP (real)'!O72</f>
        <v>-1.0558239270000058</v>
      </c>
      <c r="P8" s="3">
        <f>'[1]BIP (real)'!P72</f>
        <v>1.2266810505000052</v>
      </c>
      <c r="Q8" s="3">
        <f>'[1]BIP (real)'!Q72</f>
        <v>0.18577990220001084</v>
      </c>
      <c r="R8" s="3">
        <f>'[1]BIP (real)'!R72</f>
        <v>-0.99195864159999303</v>
      </c>
      <c r="S8" s="3">
        <f>'[1]BIP (real)'!S72</f>
        <v>-4.9346936095999894</v>
      </c>
      <c r="T8" s="3">
        <f>'[1]BIP (real)'!T72</f>
        <v>-0.61686000400000296</v>
      </c>
      <c r="U8" s="3">
        <f>'[1]BIP (real)'!U72</f>
        <v>-1.1334004433999922</v>
      </c>
      <c r="V8" s="3">
        <f>'[1]BIP (real)'!V72</f>
        <v>-0.30493439290336255</v>
      </c>
      <c r="W8" s="3"/>
      <c r="X8" s="18" t="str">
        <f t="shared" si="4"/>
        <v>RP</v>
      </c>
      <c r="Y8" s="3">
        <f t="shared" si="5"/>
        <v>-4.9346936095999894</v>
      </c>
      <c r="Z8" s="18" t="str">
        <f t="shared" si="6"/>
        <v>HE</v>
      </c>
      <c r="AA8" s="3">
        <f t="shared" si="7"/>
        <v>1.2266810505000052</v>
      </c>
    </row>
    <row r="9" spans="1:27" x14ac:dyDescent="0.35">
      <c r="A9" t="s">
        <v>36</v>
      </c>
      <c r="B9" s="3">
        <f>('[1]BIP (real)'!B35/'[1]BIP (real)'!B31)^(0.25)*100-100</f>
        <v>1.0540019899051742</v>
      </c>
      <c r="C9" s="3">
        <f>('[1]BIP (real)'!C35/'[1]BIP (real)'!C31)^(0.25)*100-100</f>
        <v>1.1302519193162652</v>
      </c>
      <c r="D9" s="3">
        <f>('[1]BIP (real)'!D35/'[1]BIP (real)'!D31)^(0.25)*100-100</f>
        <v>0.10292358058627826</v>
      </c>
      <c r="E9" s="3">
        <f>('[1]BIP (real)'!E35/'[1]BIP (real)'!E31)^(0.25)*100-100</f>
        <v>-0.10243111658513726</v>
      </c>
      <c r="F9" s="3">
        <f>('[1]BIP (real)'!F35/'[1]BIP (real)'!F31)^(0.25)*100-100</f>
        <v>0.15038259965875511</v>
      </c>
      <c r="G9" s="3">
        <f>('[1]BIP (real)'!G35/'[1]BIP (real)'!G31)^(0.25)*100-100</f>
        <v>1.6816292117730569</v>
      </c>
      <c r="H9" s="14">
        <f>('[1]BIP (real)'!H35/'[1]BIP (real)'!H31)^(0.25)*100-100</f>
        <v>0.77491078016774395</v>
      </c>
      <c r="I9" s="3">
        <f>('[1]BIP (real)'!I35/'[1]BIP (real)'!I31)^(0.25)*100-100</f>
        <v>0.39991703940967227</v>
      </c>
      <c r="J9" s="3">
        <f>('[1]BIP (real)'!J35/'[1]BIP (real)'!J31)^(0.25)*100-100</f>
        <v>0.14590275780868467</v>
      </c>
      <c r="K9" s="3">
        <f>('[1]BIP (real)'!K35/'[1]BIP (real)'!K31)^(0.25)*100-100</f>
        <v>6.2213863439779971E-2</v>
      </c>
      <c r="L9" s="3">
        <f>('[1]BIP (real)'!L35/'[1]BIP (real)'!L31)^(0.25)*100-100</f>
        <v>0.12997730879276048</v>
      </c>
      <c r="M9" s="3">
        <f>('[1]BIP (real)'!M35/'[1]BIP (real)'!M31)^(0.25)*100-100</f>
        <v>0.54132387831784001</v>
      </c>
      <c r="N9" s="3">
        <f>('[1]BIP (real)'!N35/'[1]BIP (real)'!N31)^(0.25)*100-100</f>
        <v>0.18021545338173439</v>
      </c>
      <c r="O9" s="3">
        <f>('[1]BIP (real)'!O35/'[1]BIP (real)'!O31)^(0.25)*100-100</f>
        <v>0.15672162008620205</v>
      </c>
      <c r="P9" s="3">
        <f>('[1]BIP (real)'!P35/'[1]BIP (real)'!P31)^(0.25)*100-100</f>
        <v>0.35002311959647159</v>
      </c>
      <c r="Q9" s="3">
        <f>('[1]BIP (real)'!Q35/'[1]BIP (real)'!Q31)^(0.25)*100-100</f>
        <v>-0.36280276477319262</v>
      </c>
      <c r="R9" s="3">
        <f>('[1]BIP (real)'!R35/'[1]BIP (real)'!R31)^(0.25)*100-100</f>
        <v>-0.34799435247359156</v>
      </c>
      <c r="S9" s="3">
        <f>('[1]BIP (real)'!S35/'[1]BIP (real)'!S31)^(0.25)*100-100</f>
        <v>0.24373915439146288</v>
      </c>
      <c r="T9" s="3">
        <f>('[1]BIP (real)'!T35/'[1]BIP (real)'!T31)^(0.25)*100-100</f>
        <v>-0.49844020090613128</v>
      </c>
      <c r="U9" s="3">
        <f>('[1]BIP (real)'!U35/'[1]BIP (real)'!U31)^(0.25)*100-100</f>
        <v>-0.27588938910444938</v>
      </c>
      <c r="V9" s="3">
        <f>('[1]BIP (real)'!V35/'[1]BIP (real)'!V31)^(0.25)*100-100</f>
        <v>0.17454713424042723</v>
      </c>
      <c r="W9" s="3"/>
      <c r="X9" s="18" t="str">
        <f t="shared" ref="X9" si="8">HLOOKUP(Y9,$L9:$U106,ROW(L$100)-ROW(X9)+1,0)</f>
        <v>SL</v>
      </c>
      <c r="Y9" s="3">
        <f t="shared" ref="Y9" si="9">MIN(L9:U9)</f>
        <v>-0.49844020090613128</v>
      </c>
      <c r="Z9" s="18" t="str">
        <f t="shared" ref="Z9" si="10">HLOOKUP(AA9,$L9:$U106,ROW(N$100)-ROW(Z9)+1,0)</f>
        <v>BY</v>
      </c>
      <c r="AA9" s="3">
        <f t="shared" ref="AA9" si="11">MAX(L9:U9)</f>
        <v>0.54132387831784001</v>
      </c>
    </row>
    <row r="10" spans="1:27" x14ac:dyDescent="0.35">
      <c r="X10" s="9"/>
      <c r="Y10" s="3"/>
      <c r="Z10" s="11"/>
      <c r="AA10" s="3"/>
    </row>
    <row r="11" spans="1:27" x14ac:dyDescent="0.35">
      <c r="A11" s="4" t="s">
        <v>37</v>
      </c>
      <c r="X11" s="9"/>
      <c r="Y11" s="3"/>
      <c r="Z11" s="11"/>
      <c r="AA11" s="3"/>
    </row>
    <row r="12" spans="1:27" x14ac:dyDescent="0.35">
      <c r="A12" s="7">
        <f>'[1]BIP je EW'!A104</f>
        <v>2019</v>
      </c>
      <c r="B12" s="3">
        <f>'[1]BIP (real)'!B154</f>
        <v>1.3618817565534584</v>
      </c>
      <c r="C12" s="3">
        <f>'[1]BIP (real)'!C154</f>
        <v>4.494702570106142</v>
      </c>
      <c r="D12" s="3">
        <f>'[1]BIP (real)'!D154</f>
        <v>1.6206529206341145</v>
      </c>
      <c r="E12" s="3">
        <f>'[1]BIP (real)'!E154</f>
        <v>2.2640963477331866</v>
      </c>
      <c r="F12" s="3">
        <f>'[1]BIP (real)'!F154</f>
        <v>0.39152312185564142</v>
      </c>
      <c r="G12" s="3">
        <f>'[1]BIP (real)'!G154</f>
        <v>2.1319537798867572</v>
      </c>
      <c r="H12" s="14">
        <f>'[1]BIP (real)'!H154</f>
        <v>1.9734649207805148</v>
      </c>
      <c r="I12" s="3">
        <f>'[1]BIP (real)'!I154</f>
        <v>1.820502435741588</v>
      </c>
      <c r="J12" s="3">
        <f>'[1]BIP (real)'!J154</f>
        <v>0.70070532820352582</v>
      </c>
      <c r="K12" s="3">
        <f>'[1]BIP (real)'!K154</f>
        <v>0.62623822092315606</v>
      </c>
      <c r="L12" s="3">
        <f>'[1]BIP (real)'!L154</f>
        <v>-0.73980058807910609</v>
      </c>
      <c r="M12" s="3">
        <f>'[1]BIP (real)'!M154</f>
        <v>1.2764623388989804</v>
      </c>
      <c r="N12" s="3">
        <f>'[1]BIP (real)'!N154</f>
        <v>-1.4699318818021254</v>
      </c>
      <c r="O12" s="3">
        <f>'[1]BIP (real)'!O154</f>
        <v>3.1596046619152958</v>
      </c>
      <c r="P12" s="3">
        <f>'[1]BIP (real)'!P154</f>
        <v>1.0672030949394014</v>
      </c>
      <c r="Q12" s="3">
        <f>'[1]BIP (real)'!Q154</f>
        <v>1.9405929566173228</v>
      </c>
      <c r="R12" s="3">
        <f>'[1]BIP (real)'!R154</f>
        <v>-8.8843087745544835E-2</v>
      </c>
      <c r="S12" s="3">
        <f>'[1]BIP (real)'!S154</f>
        <v>0.22167330252220552</v>
      </c>
      <c r="T12" s="3">
        <f>'[1]BIP (real)'!T154</f>
        <v>-1.5978681075754082</v>
      </c>
      <c r="U12" s="3">
        <f>'[1]BIP (real)'!U154</f>
        <v>2.1583997191897168</v>
      </c>
      <c r="V12" s="3">
        <f>'[1]BIP (real)'!V154</f>
        <v>0.8477844866953177</v>
      </c>
      <c r="X12" s="18" t="str">
        <f t="shared" ref="X12:X17" si="12">HLOOKUP(Y12,$L12:$U109,ROW(L$100)-ROW(X12)+1,0)</f>
        <v>SL</v>
      </c>
      <c r="Y12" s="3">
        <f t="shared" ref="Y12:Y17" si="13">MIN(L12:U12)</f>
        <v>-1.5978681075754082</v>
      </c>
      <c r="Z12" s="18" t="str">
        <f t="shared" ref="Z12:Z17" si="14">HLOOKUP(AA12,$L12:$U109,ROW(N$100)-ROW(Z12)+1,0)</f>
        <v>HH</v>
      </c>
      <c r="AA12" s="3">
        <f t="shared" ref="AA12:AA17" si="15">MAX(L12:U12)</f>
        <v>3.1596046619152958</v>
      </c>
    </row>
    <row r="13" spans="1:27" x14ac:dyDescent="0.35">
      <c r="A13" s="7">
        <f>'[1]BIP je EW'!A105</f>
        <v>2020</v>
      </c>
      <c r="B13" s="3">
        <f>'[1]BIP (real)'!B155</f>
        <v>-2.460751984548665</v>
      </c>
      <c r="C13" s="3">
        <f>'[1]BIP (real)'!C155</f>
        <v>-3.2443389741665385</v>
      </c>
      <c r="D13" s="3">
        <f>'[1]BIP (real)'!D155</f>
        <v>-3.2922320448842726</v>
      </c>
      <c r="E13" s="3">
        <f>'[1]BIP (real)'!E155</f>
        <v>-1.6185617156975951</v>
      </c>
      <c r="F13" s="3">
        <f>'[1]BIP (real)'!F155</f>
        <v>-2.5140432884630144</v>
      </c>
      <c r="G13" s="3">
        <f>'[1]BIP (real)'!G155</f>
        <v>-2.727171877103288</v>
      </c>
      <c r="H13" s="14">
        <f>'[1]BIP (real)'!H155</f>
        <v>-2.6836236278287231</v>
      </c>
      <c r="I13" s="3">
        <f>'[1]BIP (real)'!I155</f>
        <v>-2.7076483203771176</v>
      </c>
      <c r="J13" s="3">
        <f>'[1]BIP (real)'!J155</f>
        <v>-4.0697016141834723</v>
      </c>
      <c r="K13" s="3">
        <f>'[1]BIP (real)'!K155</f>
        <v>-4.1415184753686844</v>
      </c>
      <c r="L13" s="3">
        <f>'[1]BIP (real)'!L155</f>
        <v>-4.9892167479261786</v>
      </c>
      <c r="M13" s="3">
        <f>'[1]BIP (real)'!M155</f>
        <v>-4.1609025852700938</v>
      </c>
      <c r="N13" s="3">
        <f>'[1]BIP (real)'!N155</f>
        <v>-4.8990007577654211</v>
      </c>
      <c r="O13" s="3">
        <f>'[1]BIP (real)'!O155</f>
        <v>-5.2226394324640637</v>
      </c>
      <c r="P13" s="3">
        <f>'[1]BIP (real)'!P155</f>
        <v>-5.3008190014235765</v>
      </c>
      <c r="Q13" s="3">
        <f>'[1]BIP (real)'!Q155</f>
        <v>-4.0998253899660853</v>
      </c>
      <c r="R13" s="3">
        <f>'[1]BIP (real)'!R155</f>
        <v>-3.2274020709303386</v>
      </c>
      <c r="S13" s="3">
        <f>'[1]BIP (real)'!S155</f>
        <v>-3.7777222034779641</v>
      </c>
      <c r="T13" s="3">
        <f>'[1]BIP (real)'!T155</f>
        <v>-4.7199488386221446</v>
      </c>
      <c r="U13" s="3">
        <f>'[1]BIP (real)'!U155</f>
        <v>-1.7777845755365291</v>
      </c>
      <c r="V13" s="3">
        <f>'[1]BIP (real)'!V155</f>
        <v>-3.9053024217654695</v>
      </c>
      <c r="X13" s="18" t="str">
        <f t="shared" si="12"/>
        <v>HE</v>
      </c>
      <c r="Y13" s="3">
        <f t="shared" si="13"/>
        <v>-5.3008190014235765</v>
      </c>
      <c r="Z13" s="18" t="str">
        <f t="shared" si="14"/>
        <v>SH</v>
      </c>
      <c r="AA13" s="3">
        <f t="shared" si="15"/>
        <v>-1.7777845755365291</v>
      </c>
    </row>
    <row r="14" spans="1:27" x14ac:dyDescent="0.35">
      <c r="A14" s="7">
        <f>'[1]BIP je EW'!A106</f>
        <v>2021</v>
      </c>
      <c r="B14" s="3">
        <f>'[1]BIP (real)'!B156</f>
        <v>1.3923896532271414</v>
      </c>
      <c r="C14" s="3">
        <f>'[1]BIP (real)'!C156</f>
        <v>1.4341635383966462</v>
      </c>
      <c r="D14" s="3">
        <f>'[1]BIP (real)'!D156</f>
        <v>2.7420741960255697</v>
      </c>
      <c r="E14" s="3">
        <f>'[1]BIP (real)'!E156</f>
        <v>1.9132636476326184</v>
      </c>
      <c r="F14" s="3">
        <f>'[1]BIP (real)'!F156</f>
        <v>2.7103297617569524</v>
      </c>
      <c r="G14" s="3">
        <f>'[1]BIP (real)'!G156</f>
        <v>3.1828639514217798</v>
      </c>
      <c r="H14" s="14">
        <f>'[1]BIP (real)'!H156</f>
        <v>2.4837696769709652</v>
      </c>
      <c r="I14" s="3">
        <f>'[1]BIP (real)'!I156</f>
        <v>2.1609968501211227</v>
      </c>
      <c r="J14" s="3">
        <f>'[1]BIP (real)'!J156</f>
        <v>3.2279239323204507</v>
      </c>
      <c r="K14" s="3">
        <f>'[1]BIP (real)'!K156</f>
        <v>3.2303863001268667</v>
      </c>
      <c r="L14" s="3">
        <f>'[1]BIP (real)'!L156</f>
        <v>3.8903661334933162</v>
      </c>
      <c r="M14" s="3">
        <f>'[1]BIP (real)'!M156</f>
        <v>3.6418385841828069</v>
      </c>
      <c r="N14" s="3">
        <f>'[1]BIP (real)'!N156</f>
        <v>5.028959496233611</v>
      </c>
      <c r="O14" s="3">
        <f>'[1]BIP (real)'!O156</f>
        <v>1.542749467485379</v>
      </c>
      <c r="P14" s="3">
        <f>'[1]BIP (real)'!P156</f>
        <v>3.8940830474730461</v>
      </c>
      <c r="Q14" s="3">
        <f>'[1]BIP (real)'!Q156</f>
        <v>1.2456942235333344</v>
      </c>
      <c r="R14" s="3">
        <f>'[1]BIP (real)'!R156</f>
        <v>2.3382241493445264</v>
      </c>
      <c r="S14" s="3">
        <f>'[1]BIP (real)'!S156</f>
        <v>9.8369720813341672</v>
      </c>
      <c r="T14" s="3">
        <f>'[1]BIP (real)'!T156</f>
        <v>3.1601576066262709</v>
      </c>
      <c r="U14" s="3">
        <f>'[1]BIP (real)'!U156</f>
        <v>-0.4627619258761797</v>
      </c>
      <c r="V14" s="3">
        <f>'[1]BIP (real)'!V156</f>
        <v>3.1201616687686737</v>
      </c>
      <c r="X14" s="18" t="str">
        <f t="shared" si="12"/>
        <v>SH</v>
      </c>
      <c r="Y14" s="3">
        <f t="shared" si="13"/>
        <v>-0.4627619258761797</v>
      </c>
      <c r="Z14" s="18" t="str">
        <f t="shared" si="14"/>
        <v>RP</v>
      </c>
      <c r="AA14" s="3">
        <f t="shared" si="15"/>
        <v>9.8369720813341672</v>
      </c>
    </row>
    <row r="15" spans="1:27" x14ac:dyDescent="0.35">
      <c r="A15" s="7">
        <f>'[1]BIP je EW'!A107</f>
        <v>2022</v>
      </c>
      <c r="B15" s="3">
        <f>'[1]BIP (real)'!B157</f>
        <v>1.7470162042119171</v>
      </c>
      <c r="C15" s="3">
        <f>'[1]BIP (real)'!C157</f>
        <v>2.484729124988732</v>
      </c>
      <c r="D15" s="3">
        <f>'[1]BIP (real)'!D157</f>
        <v>1.926045729658</v>
      </c>
      <c r="E15" s="3">
        <f>'[1]BIP (real)'!E157</f>
        <v>1.8342000124374351</v>
      </c>
      <c r="F15" s="3">
        <f>'[1]BIP (real)'!F157</f>
        <v>1.506836926150612</v>
      </c>
      <c r="G15" s="3">
        <f>'[1]BIP (real)'!G157</f>
        <v>3.184216238859733</v>
      </c>
      <c r="H15" s="14">
        <f>'[1]BIP (real)'!H157</f>
        <v>2.3172614736264592</v>
      </c>
      <c r="I15" s="3">
        <f>'[1]BIP (real)'!I157</f>
        <v>1.8751934499438079</v>
      </c>
      <c r="J15" s="3">
        <f>'[1]BIP (real)'!J157</f>
        <v>0.95792223951423239</v>
      </c>
      <c r="K15" s="3">
        <f>'[1]BIP (real)'!K157</f>
        <v>0.83645460412826367</v>
      </c>
      <c r="L15" s="3">
        <f>'[1]BIP (real)'!L157</f>
        <v>1.363181808450193</v>
      </c>
      <c r="M15" s="3">
        <f>'[1]BIP (real)'!M157</f>
        <v>1.2439342364055221</v>
      </c>
      <c r="N15" s="3">
        <f>'[1]BIP (real)'!N157</f>
        <v>1.6353115542619605</v>
      </c>
      <c r="O15" s="3">
        <f>'[1]BIP (real)'!O157</f>
        <v>4.0504400367862701</v>
      </c>
      <c r="P15" s="3">
        <f>'[1]BIP (real)'!P157</f>
        <v>0.7577692771449307</v>
      </c>
      <c r="Q15" s="3">
        <f>'[1]BIP (real)'!Q157</f>
        <v>0.11905493153601299</v>
      </c>
      <c r="R15" s="3">
        <f>'[1]BIP (real)'!R157</f>
        <v>6.0792244577825727E-2</v>
      </c>
      <c r="S15" s="3">
        <f>'[1]BIP (real)'!S157</f>
        <v>-0.55262033882750927</v>
      </c>
      <c r="T15" s="3">
        <f>'[1]BIP (real)'!T157</f>
        <v>0.4653578440889703</v>
      </c>
      <c r="U15" s="3">
        <f>'[1]BIP (real)'!U157</f>
        <v>1.0164002476606271</v>
      </c>
      <c r="V15" s="3">
        <f>'[1]BIP (real)'!V157</f>
        <v>1.0749505925240044</v>
      </c>
      <c r="X15" s="18" t="str">
        <f t="shared" si="12"/>
        <v>RP</v>
      </c>
      <c r="Y15" s="3">
        <f t="shared" si="13"/>
        <v>-0.55262033882750927</v>
      </c>
      <c r="Z15" s="18" t="str">
        <f t="shared" si="14"/>
        <v>HH</v>
      </c>
      <c r="AA15" s="3">
        <f t="shared" si="15"/>
        <v>4.0504400367862701</v>
      </c>
    </row>
    <row r="16" spans="1:27" x14ac:dyDescent="0.35">
      <c r="A16" s="7">
        <f>'[1]BIP je EW'!A108</f>
        <v>2023</v>
      </c>
      <c r="B16" s="3">
        <f>'[1]BIP (real)'!B158</f>
        <v>1.1877467497259317</v>
      </c>
      <c r="C16" s="3">
        <f>'[1]BIP (real)'!C158</f>
        <v>2.6640779287297818</v>
      </c>
      <c r="D16" s="3">
        <f>'[1]BIP (real)'!D158</f>
        <v>-1.201413147456222</v>
      </c>
      <c r="E16" s="3">
        <f>'[1]BIP (real)'!E158</f>
        <v>-1.6129957345682158</v>
      </c>
      <c r="F16" s="3">
        <f>'[1]BIP (real)'!F158</f>
        <v>-0.41996632163095171</v>
      </c>
      <c r="G16" s="3">
        <f>'[1]BIP (real)'!G158</f>
        <v>4.5667573237295755E-2</v>
      </c>
      <c r="H16" s="14">
        <f>'[1]BIP (real)'!H158</f>
        <v>-4.3800037488850307E-2</v>
      </c>
      <c r="I16" s="3">
        <f>'[1]BIP (real)'!I158</f>
        <v>-0.16652343737872854</v>
      </c>
      <c r="J16" s="3">
        <f>'[1]BIP (real)'!J158</f>
        <v>-1.3200609446427478</v>
      </c>
      <c r="K16" s="3">
        <f>'[1]BIP (real)'!K158</f>
        <v>-1.3953173158144097</v>
      </c>
      <c r="L16" s="3">
        <f>'[1]BIP (real)'!L158</f>
        <v>-1.6098458909232676</v>
      </c>
      <c r="M16" s="3">
        <f>'[1]BIP (real)'!M158</f>
        <v>-0.66912915634884484</v>
      </c>
      <c r="N16" s="3">
        <f>'[1]BIP (real)'!N158</f>
        <v>-1.7581193889170947</v>
      </c>
      <c r="O16" s="3">
        <f>'[1]BIP (real)'!O158</f>
        <v>-2.5509388821573822</v>
      </c>
      <c r="P16" s="3">
        <f>'[1]BIP (real)'!P158</f>
        <v>0.21938224308502186</v>
      </c>
      <c r="Q16" s="3">
        <f>'[1]BIP (real)'!Q158</f>
        <v>-0.67898084474903442</v>
      </c>
      <c r="R16" s="3">
        <f>'[1]BIP (real)'!R158</f>
        <v>-1.7133942736496266</v>
      </c>
      <c r="S16" s="3">
        <f>'[1]BIP (real)'!S158</f>
        <v>-5.7573746938313235</v>
      </c>
      <c r="T16" s="3">
        <f>'[1]BIP (real)'!T158</f>
        <v>-1.2209334766282183</v>
      </c>
      <c r="U16" s="3">
        <f>'[1]BIP (real)'!U158</f>
        <v>-1.8927731517039348</v>
      </c>
      <c r="V16" s="3">
        <f>'[1]BIP (real)'!V158</f>
        <v>-1.1764539693527354</v>
      </c>
      <c r="X16" s="18" t="str">
        <f t="shared" si="12"/>
        <v>RP</v>
      </c>
      <c r="Y16" s="3">
        <f t="shared" si="13"/>
        <v>-5.7573746938313235</v>
      </c>
      <c r="Z16" s="18" t="str">
        <f t="shared" si="14"/>
        <v>HE</v>
      </c>
      <c r="AA16" s="3">
        <f t="shared" si="15"/>
        <v>0.21938224308502186</v>
      </c>
    </row>
    <row r="17" spans="1:27" x14ac:dyDescent="0.35">
      <c r="A17" t="str">
        <f>A9</f>
        <v>2019-2023</v>
      </c>
      <c r="B17" s="3">
        <f>('[1]BIP (real)'!B121/'[1]BIP (real)'!B117)^(0.25)*100-100</f>
        <v>0.45200099430380192</v>
      </c>
      <c r="C17" s="3">
        <f>('[1]BIP (real)'!C121/'[1]BIP (real)'!C117)^(0.25)*100-100</f>
        <v>0.80558081599563991</v>
      </c>
      <c r="D17" s="3">
        <f>('[1]BIP (real)'!D121/'[1]BIP (real)'!D117)^(0.25)*100-100</f>
        <v>1.4138733110073076E-2</v>
      </c>
      <c r="E17" s="3">
        <f>('[1]BIP (real)'!E121/'[1]BIP (real)'!E117)^(0.25)*100-100</f>
        <v>0.11377036070190627</v>
      </c>
      <c r="F17" s="3">
        <f>('[1]BIP (real)'!F121/'[1]BIP (real)'!F117)^(0.25)*100-100</f>
        <v>0.3011555209041461</v>
      </c>
      <c r="G17" s="3">
        <f>('[1]BIP (real)'!G121/'[1]BIP (real)'!G117)^(0.25)*100-100</f>
        <v>0.89105636003674249</v>
      </c>
      <c r="H17" s="14">
        <f>('[1]BIP (real)'!H121/'[1]BIP (real)'!H117)^(0.25)*100-100</f>
        <v>0.49626390008663179</v>
      </c>
      <c r="I17" s="3">
        <f>('[1]BIP (real)'!I121/'[1]BIP (real)'!I117)^(0.25)*100-100</f>
        <v>0.2714086490018417</v>
      </c>
      <c r="J17" s="3">
        <f>('[1]BIP (real)'!J121/'[1]BIP (real)'!J117)^(0.25)*100-100</f>
        <v>-0.33777786470007243</v>
      </c>
      <c r="K17" s="3">
        <f>('[1]BIP (real)'!K121/'[1]BIP (real)'!K117)^(0.25)*100-100</f>
        <v>-0.40482449284519362</v>
      </c>
      <c r="L17" s="3">
        <f>('[1]BIP (real)'!L121/'[1]BIP (real)'!L117)^(0.25)*100-100</f>
        <v>-0.39181822362833429</v>
      </c>
      <c r="M17" s="3">
        <f>('[1]BIP (real)'!M121/'[1]BIP (real)'!M117)^(0.25)*100-100</f>
        <v>-2.6989578048244312E-2</v>
      </c>
      <c r="N17" s="3">
        <f>('[1]BIP (real)'!N121/'[1]BIP (real)'!N117)^(0.25)*100-100</f>
        <v>-6.701537585627193E-2</v>
      </c>
      <c r="O17" s="3">
        <f>('[1]BIP (real)'!O121/'[1]BIP (real)'!O117)^(0.25)*100-100</f>
        <v>-0.6097513159746768</v>
      </c>
      <c r="P17" s="3">
        <f>('[1]BIP (real)'!P121/'[1]BIP (real)'!P117)^(0.25)*100-100</f>
        <v>-0.16293028560410505</v>
      </c>
      <c r="Q17" s="3">
        <f>('[1]BIP (real)'!Q121/'[1]BIP (real)'!Q117)^(0.25)*100-100</f>
        <v>-0.8737978346370312</v>
      </c>
      <c r="R17" s="3">
        <f>('[1]BIP (real)'!R121/'[1]BIP (real)'!R117)^(0.25)*100-100</f>
        <v>-0.65703044796798338</v>
      </c>
      <c r="S17" s="3">
        <f>('[1]BIP (real)'!S121/'[1]BIP (real)'!S117)^(0.25)*100-100</f>
        <v>-0.23775209312658774</v>
      </c>
      <c r="T17" s="3">
        <f>('[1]BIP (real)'!T121/'[1]BIP (real)'!T117)^(0.25)*100-100</f>
        <v>-0.62004220847281033</v>
      </c>
      <c r="U17" s="3">
        <f>('[1]BIP (real)'!U121/'[1]BIP (real)'!U117)^(0.25)*100-100</f>
        <v>-0.786207774523902</v>
      </c>
      <c r="V17" s="3">
        <f>('[1]BIP (real)'!V121/'[1]BIP (real)'!V117)^(0.25)*100-100</f>
        <v>-0.25600813793083432</v>
      </c>
      <c r="X17" s="18" t="str">
        <f t="shared" si="12"/>
        <v>NI</v>
      </c>
      <c r="Y17" s="3">
        <f t="shared" si="13"/>
        <v>-0.8737978346370312</v>
      </c>
      <c r="Z17" s="18" t="str">
        <f t="shared" si="14"/>
        <v>BY</v>
      </c>
      <c r="AA17" s="3">
        <f t="shared" si="15"/>
        <v>-2.6989578048244312E-2</v>
      </c>
    </row>
    <row r="18" spans="1:27" x14ac:dyDescent="0.35">
      <c r="X18" s="11"/>
      <c r="Y18" s="3"/>
      <c r="Z18" s="11"/>
      <c r="AA18" s="3"/>
    </row>
    <row r="19" spans="1:27" x14ac:dyDescent="0.35">
      <c r="A19" s="4" t="s">
        <v>41</v>
      </c>
      <c r="X19" s="18"/>
      <c r="Y19" s="3"/>
      <c r="Z19" s="18"/>
      <c r="AA19" s="3"/>
    </row>
    <row r="20" spans="1:27" x14ac:dyDescent="0.35">
      <c r="A20">
        <f>'[1]BIP je ET'!A140</f>
        <v>2019</v>
      </c>
      <c r="B20" s="3">
        <f>'[1]BIP je ET'!B140</f>
        <v>1.2113982774838377</v>
      </c>
      <c r="C20" s="3">
        <f>'[1]BIP je ET'!C140</f>
        <v>3.7041403965905744</v>
      </c>
      <c r="D20" s="3">
        <f>'[1]BIP je ET'!D140</f>
        <v>0.94952798920340342</v>
      </c>
      <c r="E20" s="3">
        <f>'[1]BIP je ET'!E140</f>
        <v>1.5348483903750747</v>
      </c>
      <c r="F20" s="3">
        <f>'[1]BIP je ET'!F140</f>
        <v>0.20382716741103479</v>
      </c>
      <c r="G20" s="3">
        <f>'[1]BIP je ET'!G140</f>
        <v>0.36782824717246854</v>
      </c>
      <c r="H20" s="14">
        <f>'[1]BIP je ET'!H140</f>
        <v>1.1161330586635643</v>
      </c>
      <c r="I20" s="3">
        <f>'[1]BIP je ET'!I140</f>
        <v>1.3106812909587688</v>
      </c>
      <c r="J20" s="3">
        <f>'[1]BIP je ET'!J140</f>
        <v>-4.4575208151513834E-3</v>
      </c>
      <c r="K20" s="3">
        <f>'[1]BIP je ET'!K140</f>
        <v>-2.0615881041337047E-2</v>
      </c>
      <c r="L20" s="3">
        <f>'[1]BIP je ET'!L140</f>
        <v>-0.91942303303873985</v>
      </c>
      <c r="M20" s="3">
        <f>'[1]BIP je ET'!M140</f>
        <v>0.69239745592805946</v>
      </c>
      <c r="N20" s="3">
        <f>'[1]BIP je ET'!N140</f>
        <v>-2.0796040962010238</v>
      </c>
      <c r="O20" s="3">
        <f>'[1]BIP je ET'!O140</f>
        <v>1.9586496866217828</v>
      </c>
      <c r="P20" s="3">
        <f>'[1]BIP je ET'!P140</f>
        <v>0.46388920382935339</v>
      </c>
      <c r="Q20" s="3">
        <f>'[1]BIP je ET'!Q140</f>
        <v>1.1654699114705238</v>
      </c>
      <c r="R20" s="3">
        <f>'[1]BIP je ET'!R140</f>
        <v>-0.96447591643953956</v>
      </c>
      <c r="S20" s="3">
        <f>'[1]BIP je ET'!S140</f>
        <v>-0.23632068407555096</v>
      </c>
      <c r="T20" s="3">
        <f>'[1]BIP je ET'!T140</f>
        <v>-1.9762947552621739</v>
      </c>
      <c r="U20" s="3">
        <f>'[1]BIP je ET'!U140</f>
        <v>1.1632595586863061</v>
      </c>
      <c r="V20" s="3">
        <f>'[1]BIP je ET'!V140</f>
        <v>0.16017566056072496</v>
      </c>
      <c r="X20" s="18" t="str">
        <f t="shared" ref="X20:X24" si="16">HLOOKUP(Y20,$L20:$U117,ROW(L$100)-ROW(X20)+1,0)</f>
        <v>HB</v>
      </c>
      <c r="Y20" s="3">
        <f t="shared" ref="Y20:Y24" si="17">MIN(L20:U20)</f>
        <v>-2.0796040962010238</v>
      </c>
      <c r="Z20" s="18" t="str">
        <f t="shared" ref="Z20:Z24" si="18">HLOOKUP(AA20,$L20:$U117,ROW(N$100)-ROW(Z20)+1,0)</f>
        <v>HH</v>
      </c>
      <c r="AA20" s="3">
        <f t="shared" ref="AA20:AA24" si="19">MAX(L20:U20)</f>
        <v>1.9586496866217828</v>
      </c>
    </row>
    <row r="21" spans="1:27" x14ac:dyDescent="0.35">
      <c r="A21">
        <f>'[1]BIP je ET'!A141</f>
        <v>2020</v>
      </c>
      <c r="B21" s="3">
        <f>'[1]BIP je ET'!B141</f>
        <v>-1.4579514159236027</v>
      </c>
      <c r="C21" s="3">
        <f>'[1]BIP je ET'!C141</f>
        <v>-2.3991330139447768</v>
      </c>
      <c r="D21" s="3">
        <f>'[1]BIP je ET'!D141</f>
        <v>-2.7885963085280139</v>
      </c>
      <c r="E21" s="3">
        <f>'[1]BIP je ET'!E141</f>
        <v>-1.1289700297270855</v>
      </c>
      <c r="F21" s="3">
        <f>'[1]BIP je ET'!F141</f>
        <v>-1.2192517847661293</v>
      </c>
      <c r="G21" s="3">
        <f>'[1]BIP je ET'!G141</f>
        <v>-2.2038078079399099</v>
      </c>
      <c r="H21" s="14">
        <f>'[1]BIP je ET'!H141</f>
        <v>-1.9825723262526793</v>
      </c>
      <c r="I21" s="3">
        <f>'[1]BIP je ET'!I141</f>
        <v>-1.9264308864736677</v>
      </c>
      <c r="J21" s="3">
        <f>'[1]BIP je ET'!J141</f>
        <v>-3.2006621375462743</v>
      </c>
      <c r="K21" s="3">
        <f>'[1]BIP je ET'!K141</f>
        <v>-3.2532472377874058</v>
      </c>
      <c r="L21" s="3">
        <f>'[1]BIP je ET'!L141</f>
        <v>-3.8947071793210597</v>
      </c>
      <c r="M21" s="3">
        <f>'[1]BIP je ET'!M141</f>
        <v>-3.3064220830370488</v>
      </c>
      <c r="N21" s="3">
        <f>'[1]BIP je ET'!N141</f>
        <v>-4.1872998244855069</v>
      </c>
      <c r="O21" s="3">
        <f>'[1]BIP je ET'!O141</f>
        <v>-4.7854052513482088</v>
      </c>
      <c r="P21" s="3">
        <f>'[1]BIP je ET'!P141</f>
        <v>-4.3587103118399995</v>
      </c>
      <c r="Q21" s="3">
        <f>'[1]BIP je ET'!Q141</f>
        <v>-3.1330238291024557</v>
      </c>
      <c r="R21" s="3">
        <f>'[1]BIP je ET'!R141</f>
        <v>-2.4835583036943802</v>
      </c>
      <c r="S21" s="3">
        <f>'[1]BIP je ET'!S141</f>
        <v>-2.4540523129632277</v>
      </c>
      <c r="T21" s="3">
        <f>'[1]BIP je ET'!T141</f>
        <v>-3.3153742617815851</v>
      </c>
      <c r="U21" s="3">
        <f>'[1]BIP je ET'!U141</f>
        <v>-1.2920779182341846</v>
      </c>
      <c r="V21" s="3">
        <f>'[1]BIP je ET'!V141</f>
        <v>-3.0537856014131961</v>
      </c>
      <c r="X21" s="18" t="str">
        <f t="shared" si="16"/>
        <v>HH</v>
      </c>
      <c r="Y21" s="3">
        <f t="shared" si="17"/>
        <v>-4.7854052513482088</v>
      </c>
      <c r="Z21" s="18" t="str">
        <f t="shared" si="18"/>
        <v>SH</v>
      </c>
      <c r="AA21" s="3">
        <f t="shared" si="19"/>
        <v>-1.2920779182341846</v>
      </c>
    </row>
    <row r="22" spans="1:27" x14ac:dyDescent="0.35">
      <c r="A22">
        <f>'[1]BIP je ET'!A142</f>
        <v>2021</v>
      </c>
      <c r="B22" s="3">
        <f>'[1]BIP je ET'!B142</f>
        <v>0.86586364737759425</v>
      </c>
      <c r="C22" s="3">
        <f>'[1]BIP je ET'!C142</f>
        <v>1.3579185787507981</v>
      </c>
      <c r="D22" s="3">
        <f>'[1]BIP je ET'!D142</f>
        <v>2.4450482377957456</v>
      </c>
      <c r="E22" s="3">
        <f>'[1]BIP je ET'!E142</f>
        <v>1.4199797678569297</v>
      </c>
      <c r="F22" s="3">
        <f>'[1]BIP je ET'!F142</f>
        <v>2.8581591193252081</v>
      </c>
      <c r="G22" s="3">
        <f>'[1]BIP je ET'!G142</f>
        <v>2.2423811934924913</v>
      </c>
      <c r="H22" s="14">
        <f>'[1]BIP je ET'!H142</f>
        <v>2.0362692117008123</v>
      </c>
      <c r="I22" s="3">
        <f>'[1]BIP je ET'!I142</f>
        <v>1.8997578447788328</v>
      </c>
      <c r="J22" s="3">
        <f>'[1]BIP je ET'!J142</f>
        <v>3.1430615401221331</v>
      </c>
      <c r="K22" s="3">
        <f>'[1]BIP je ET'!K142</f>
        <v>3.1939212638318679</v>
      </c>
      <c r="L22" s="3">
        <f>'[1]BIP je ET'!L142</f>
        <v>4.0560698596015214</v>
      </c>
      <c r="M22" s="3">
        <f>'[1]BIP je ET'!M142</f>
        <v>3.7766673908628832</v>
      </c>
      <c r="N22" s="3">
        <f>'[1]BIP je ET'!N142</f>
        <v>4.6901664641189882</v>
      </c>
      <c r="O22" s="3">
        <f>'[1]BIP je ET'!O142</f>
        <v>1.7312590282082567</v>
      </c>
      <c r="P22" s="3">
        <f>'[1]BIP je ET'!P142</f>
        <v>3.7576515554913499</v>
      </c>
      <c r="Q22" s="3">
        <f>'[1]BIP je ET'!Q142</f>
        <v>1.3714897320515007</v>
      </c>
      <c r="R22" s="3">
        <f>'[1]BIP je ET'!R142</f>
        <v>1.9946591858650322</v>
      </c>
      <c r="S22" s="3">
        <f>'[1]BIP je ET'!S142</f>
        <v>9.8606197745137507</v>
      </c>
      <c r="T22" s="3">
        <f>'[1]BIP je ET'!T142</f>
        <v>3.658057835113155</v>
      </c>
      <c r="U22" s="3">
        <f>'[1]BIP je ET'!U142</f>
        <v>-0.82139197724865198</v>
      </c>
      <c r="V22" s="3">
        <f>'[1]BIP je ET'!V142</f>
        <v>3.0055790885758427</v>
      </c>
      <c r="X22" s="18" t="str">
        <f t="shared" si="16"/>
        <v>SH</v>
      </c>
      <c r="Y22" s="3">
        <f t="shared" si="17"/>
        <v>-0.82139197724865198</v>
      </c>
      <c r="Z22" s="18" t="str">
        <f t="shared" si="18"/>
        <v>RP</v>
      </c>
      <c r="AA22" s="3">
        <f t="shared" si="19"/>
        <v>9.8606197745137507</v>
      </c>
    </row>
    <row r="23" spans="1:27" x14ac:dyDescent="0.35">
      <c r="A23">
        <f>'[1]BIP je ET'!A143</f>
        <v>2022</v>
      </c>
      <c r="B23" s="3">
        <f>'[1]BIP je ET'!B143</f>
        <v>1.4925273778130475</v>
      </c>
      <c r="C23" s="3">
        <f>'[1]BIP je ET'!C143</f>
        <v>2.4552205186864313</v>
      </c>
      <c r="D23" s="3">
        <f>'[1]BIP je ET'!D143</f>
        <v>1.4611164253690418</v>
      </c>
      <c r="E23" s="3">
        <f>'[1]BIP je ET'!E143</f>
        <v>1.7999209018340139</v>
      </c>
      <c r="F23" s="3">
        <f>'[1]BIP je ET'!F143</f>
        <v>1.0765867768992337</v>
      </c>
      <c r="G23" s="3">
        <f>'[1]BIP je ET'!G143</f>
        <v>1.0449489030813055</v>
      </c>
      <c r="H23" s="14">
        <f>'[1]BIP je ET'!H143</f>
        <v>1.5165552136773925</v>
      </c>
      <c r="I23" s="3">
        <f>'[1]BIP je ET'!I143</f>
        <v>1.5879519048445587</v>
      </c>
      <c r="J23" s="3">
        <f>'[1]BIP je ET'!J143</f>
        <v>0.27801680639323934</v>
      </c>
      <c r="K23" s="3">
        <f>'[1]BIP je ET'!K143</f>
        <v>0.23954236586018851</v>
      </c>
      <c r="L23" s="3">
        <f>'[1]BIP je ET'!L143</f>
        <v>0.90842179430276815</v>
      </c>
      <c r="M23" s="3">
        <f>'[1]BIP je ET'!M143</f>
        <v>0.63563983455338757</v>
      </c>
      <c r="N23" s="3">
        <f>'[1]BIP je ET'!N143</f>
        <v>0.4308477701164577</v>
      </c>
      <c r="O23" s="3">
        <f>'[1]BIP je ET'!O143</f>
        <v>2.8035029036050219</v>
      </c>
      <c r="P23" s="3">
        <f>'[1]BIP je ET'!P143</f>
        <v>0.19497782932100449</v>
      </c>
      <c r="Q23" s="3">
        <f>'[1]BIP je ET'!Q143</f>
        <v>-0.25407935657406711</v>
      </c>
      <c r="R23" s="3">
        <f>'[1]BIP je ET'!R143</f>
        <v>-0.65386754024527249</v>
      </c>
      <c r="S23" s="3">
        <f>'[1]BIP je ET'!S143</f>
        <v>-1.0628538729483097</v>
      </c>
      <c r="T23" s="3">
        <f>'[1]BIP je ET'!T143</f>
        <v>0.57935405945525531</v>
      </c>
      <c r="U23" s="3">
        <f>'[1]BIP je ET'!U143</f>
        <v>0.41289427602988837</v>
      </c>
      <c r="V23" s="3">
        <f>'[1]BIP je ET'!V143</f>
        <v>0.43974249032589796</v>
      </c>
      <c r="X23" s="18" t="str">
        <f t="shared" si="16"/>
        <v>RP</v>
      </c>
      <c r="Y23" s="3">
        <f t="shared" si="17"/>
        <v>-1.0628538729483097</v>
      </c>
      <c r="Z23" s="18" t="str">
        <f t="shared" si="18"/>
        <v>HH</v>
      </c>
      <c r="AA23" s="3">
        <f t="shared" si="19"/>
        <v>2.8035029036050219</v>
      </c>
    </row>
    <row r="24" spans="1:27" x14ac:dyDescent="0.35">
      <c r="A24">
        <f>'[1]BIP je ET'!A144</f>
        <v>2023</v>
      </c>
      <c r="B24" s="3">
        <f>'[1]BIP je ET'!B144</f>
        <v>1.755700389958804</v>
      </c>
      <c r="C24" s="3">
        <f>'[1]BIP je ET'!C144</f>
        <v>3.4968520785791952</v>
      </c>
      <c r="D24" s="3">
        <f>'[1]BIP je ET'!D144</f>
        <v>-0.90384166792800613</v>
      </c>
      <c r="E24" s="3">
        <f>'[1]BIP je ET'!E144</f>
        <v>-1.2042912058023063</v>
      </c>
      <c r="F24" s="3">
        <f>'[1]BIP je ET'!F144</f>
        <v>4.0165826608955513E-2</v>
      </c>
      <c r="G24" s="3">
        <f>'[1]BIP je ET'!G144</f>
        <v>-7.8911358067443871E-3</v>
      </c>
      <c r="H24" s="14">
        <f>'[1]BIP je ET'!H144</f>
        <v>0.24571495481058037</v>
      </c>
      <c r="I24" s="3">
        <f>'[1]BIP je ET'!I144</f>
        <v>0.29527421638582041</v>
      </c>
      <c r="J24" s="3">
        <f>'[1]BIP je ET'!J144</f>
        <v>-1.2199198269272671</v>
      </c>
      <c r="K24" s="3">
        <f>'[1]BIP je ET'!K144</f>
        <v>-1.2848619203132472</v>
      </c>
      <c r="L24" s="3">
        <f>'[1]BIP je ET'!L144</f>
        <v>-1.5432478028304217</v>
      </c>
      <c r="M24" s="3">
        <f>'[1]BIP je ET'!M144</f>
        <v>-0.67619983382749638</v>
      </c>
      <c r="N24" s="3">
        <f>'[1]BIP je ET'!N144</f>
        <v>-1.468203924789222</v>
      </c>
      <c r="O24" s="3">
        <f>'[1]BIP je ET'!O144</f>
        <v>-2.9473507643244687</v>
      </c>
      <c r="P24" s="3">
        <f>'[1]BIP je ET'!P144</f>
        <v>0.27150579356576543</v>
      </c>
      <c r="Q24" s="3">
        <f>'[1]BIP je ET'!Q144</f>
        <v>-0.47564142962029621</v>
      </c>
      <c r="R24" s="3">
        <f>'[1]BIP je ET'!R144</f>
        <v>-1.498136161049672</v>
      </c>
      <c r="S24" s="3">
        <f>'[1]BIP je ET'!S144</f>
        <v>-5.3545528278874031</v>
      </c>
      <c r="T24" s="3">
        <f>'[1]BIP je ET'!T144</f>
        <v>-0.68154490899223674</v>
      </c>
      <c r="U24" s="3">
        <f>'[1]BIP je ET'!U144</f>
        <v>-1.7221246323302495</v>
      </c>
      <c r="V24" s="3">
        <f>'[1]BIP je ET'!V144</f>
        <v>-1.0363744710517722</v>
      </c>
      <c r="X24" s="18" t="str">
        <f t="shared" si="16"/>
        <v>RP</v>
      </c>
      <c r="Y24" s="3">
        <f t="shared" si="17"/>
        <v>-5.3545528278874031</v>
      </c>
      <c r="Z24" s="18" t="str">
        <f t="shared" si="18"/>
        <v>HE</v>
      </c>
      <c r="AA24" s="3">
        <f t="shared" si="19"/>
        <v>0.27150579356576543</v>
      </c>
    </row>
    <row r="25" spans="1:27" x14ac:dyDescent="0.35">
      <c r="A25" t="str">
        <f>A17</f>
        <v>2019-2023</v>
      </c>
      <c r="B25" s="3">
        <f>('[1]BIP je ET'!B109/'[1]BIP je ET'!B105)^(0.25)*100-100</f>
        <v>0.65599664144295389</v>
      </c>
      <c r="C25" s="3">
        <f>('[1]BIP je ET'!C109/'[1]BIP je ET'!C105)^(0.25)*100-100</f>
        <v>1.2029443951276022</v>
      </c>
      <c r="D25" s="3">
        <f>('[1]BIP je ET'!D109/'[1]BIP je ET'!D105)^(0.25)*100-100</f>
        <v>3.2508615897583581E-2</v>
      </c>
      <c r="E25" s="3">
        <f>('[1]BIP je ET'!E109/'[1]BIP je ET'!E105)^(0.25)*100-100</f>
        <v>0.2119527498023217</v>
      </c>
      <c r="F25" s="3">
        <f>('[1]BIP je ET'!F109/'[1]BIP je ET'!F105)^(0.25)*100-100</f>
        <v>0.67786736419510873</v>
      </c>
      <c r="G25" s="3">
        <f>('[1]BIP je ET'!G109/'[1]BIP je ET'!G105)^(0.25)*100-100</f>
        <v>0.2555235634541333</v>
      </c>
      <c r="H25" s="14">
        <f>('[1]BIP je ET'!H109/'[1]BIP je ET'!H105)^(0.25)*100-100</f>
        <v>0.44195111895268724</v>
      </c>
      <c r="I25" s="3">
        <f>('[1]BIP je ET'!I109/'[1]BIP je ET'!I105)^(0.25)*100-100</f>
        <v>0.45277805659658554</v>
      </c>
      <c r="J25" s="3">
        <f>('[1]BIP je ET'!J109/'[1]BIP je ET'!J105)^(0.25)*100-100</f>
        <v>-0.2766455079246839</v>
      </c>
      <c r="K25" s="3">
        <f>('[1]BIP je ET'!K109/'[1]BIP je ET'!K105)^(0.25)*100-100</f>
        <v>-0.30386171338936663</v>
      </c>
      <c r="L25" s="3">
        <f>('[1]BIP je ET'!L109/'[1]BIP je ET'!L105)^(0.25)*100-100</f>
        <v>-0.16176122018823946</v>
      </c>
      <c r="M25" s="3">
        <f>('[1]BIP je ET'!M109/'[1]BIP je ET'!M105)^(0.25)*100-100</f>
        <v>7.5005475588454829E-2</v>
      </c>
      <c r="N25" s="3">
        <f>('[1]BIP je ET'!N109/'[1]BIP je ET'!N105)^(0.25)*100-100</f>
        <v>-0.18561746800888557</v>
      </c>
      <c r="O25" s="3">
        <f>('[1]BIP je ET'!O109/'[1]BIP je ET'!O105)^(0.25)*100-100</f>
        <v>-0.84986437439755491</v>
      </c>
      <c r="P25" s="3">
        <f>('[1]BIP je ET'!P109/'[1]BIP je ET'!P105)^(0.25)*100-100</f>
        <v>-7.5436021890624261E-2</v>
      </c>
      <c r="Q25" s="3">
        <f>('[1]BIP je ET'!Q109/'[1]BIP je ET'!Q105)^(0.25)*100-100</f>
        <v>-0.63600929348034185</v>
      </c>
      <c r="R25" s="3">
        <f>('[1]BIP je ET'!R109/'[1]BIP je ET'!R105)^(0.25)*100-100</f>
        <v>-0.67406259647033551</v>
      </c>
      <c r="S25" s="3">
        <f>('[1]BIP je ET'!S109/'[1]BIP je ET'!S105)^(0.25)*100-100</f>
        <v>8.6982468955127956E-2</v>
      </c>
      <c r="T25" s="3">
        <f>('[1]BIP je ET'!T109/'[1]BIP je ET'!T105)^(0.25)*100-100</f>
        <v>2.8745318103375439E-2</v>
      </c>
      <c r="U25" s="3">
        <f>('[1]BIP je ET'!U109/'[1]BIP je ET'!U105)^(0.25)*100-100</f>
        <v>-0.85888118577457817</v>
      </c>
      <c r="V25" s="3">
        <f>('[1]BIP je ET'!V109/'[1]BIP je ET'!V105)^(0.25)*100-100</f>
        <v>-0.18560062638532315</v>
      </c>
      <c r="X25" s="18" t="str">
        <f t="shared" ref="X25" si="20">HLOOKUP(Y25,$L25:$U122,ROW(L$100)-ROW(X25)+1,0)</f>
        <v>SH</v>
      </c>
      <c r="Y25" s="3">
        <f t="shared" ref="Y25" si="21">MIN(L25:U25)</f>
        <v>-0.85888118577457817</v>
      </c>
      <c r="Z25" s="18" t="str">
        <f t="shared" ref="Z25" si="22">HLOOKUP(AA25,$L25:$U122,ROW(N$100)-ROW(Z25)+1,0)</f>
        <v>RP</v>
      </c>
      <c r="AA25" s="3">
        <f t="shared" ref="AA25" si="23">MAX(L25:U25)</f>
        <v>8.6982468955127956E-2</v>
      </c>
    </row>
    <row r="26" spans="1:27" x14ac:dyDescent="0.35">
      <c r="X26" s="11"/>
      <c r="Y26" s="3"/>
      <c r="Z26" s="11"/>
      <c r="AA26" s="3"/>
    </row>
    <row r="27" spans="1:27" x14ac:dyDescent="0.35">
      <c r="A27" s="4" t="s">
        <v>42</v>
      </c>
      <c r="X27" s="11"/>
      <c r="Y27" s="3"/>
      <c r="Z27" s="11"/>
      <c r="AA27" s="3"/>
    </row>
    <row r="28" spans="1:27" x14ac:dyDescent="0.35">
      <c r="A28">
        <f>'[1]BIP je ET-Stunde'!A103</f>
        <v>2019</v>
      </c>
      <c r="B28" s="3">
        <f>'[1]BIP je ET-Stunde'!B103</f>
        <v>1.6814584250153075</v>
      </c>
      <c r="C28" s="3">
        <f>'[1]BIP je ET-Stunde'!C103</f>
        <v>4.3647859071682689</v>
      </c>
      <c r="D28" s="3">
        <f>'[1]BIP je ET-Stunde'!D103</f>
        <v>1.5102778257044776</v>
      </c>
      <c r="E28" s="3">
        <f>'[1]BIP je ET-Stunde'!E103</f>
        <v>2.1521377476905599</v>
      </c>
      <c r="F28" s="3">
        <f>'[1]BIP je ET-Stunde'!F103</f>
        <v>1.1390177475312413</v>
      </c>
      <c r="G28" s="3">
        <f>'[1]BIP je ET-Stunde'!G103</f>
        <v>1.1633100600135577</v>
      </c>
      <c r="H28" s="14">
        <f>'[1]BIP je ET-Stunde'!H103</f>
        <v>1.7980576676932287</v>
      </c>
      <c r="I28" s="3">
        <f>'[1]BIP je ET-Stunde'!I103</f>
        <v>1.9427266665708771</v>
      </c>
      <c r="J28" s="3">
        <f>'[1]BIP je ET-Stunde'!J103</f>
        <v>0.53275383667201481</v>
      </c>
      <c r="K28" s="3">
        <f>'[1]BIP je ET-Stunde'!K103</f>
        <v>0.5040074846273086</v>
      </c>
      <c r="L28" s="3">
        <f>'[1]BIP je ET-Stunde'!L103</f>
        <v>-0.27081317699547469</v>
      </c>
      <c r="M28" s="3">
        <f>'[1]BIP je ET-Stunde'!M103</f>
        <v>1.2359280551373075</v>
      </c>
      <c r="N28" s="3">
        <f>'[1]BIP je ET-Stunde'!N103</f>
        <v>-2.1323819866881166</v>
      </c>
      <c r="O28" s="3">
        <f>'[1]BIP je ET-Stunde'!O103</f>
        <v>2.4560857644645893</v>
      </c>
      <c r="P28" s="3">
        <f>'[1]BIP je ET-Stunde'!P103</f>
        <v>1.0634867432617767</v>
      </c>
      <c r="Q28" s="3">
        <f>'[1]BIP je ET-Stunde'!Q103</f>
        <v>1.7083126634450707</v>
      </c>
      <c r="R28" s="3">
        <f>'[1]BIP je ET-Stunde'!R103</f>
        <v>-0.57270780594382131</v>
      </c>
      <c r="S28" s="3">
        <f>'[1]BIP je ET-Stunde'!S103</f>
        <v>0.63658638241406607</v>
      </c>
      <c r="T28" s="3">
        <f>'[1]BIP je ET-Stunde'!T103</f>
        <v>-1.6574163466595593</v>
      </c>
      <c r="U28" s="3">
        <f>'[1]BIP je ET-Stunde'!U103</f>
        <v>1.4847624255893663</v>
      </c>
      <c r="V28" s="3">
        <f>'[1]BIP je ET-Stunde'!V103</f>
        <v>0.71347012915899199</v>
      </c>
      <c r="X28" s="18" t="str">
        <f t="shared" ref="X28:X33" si="24">HLOOKUP(Y28,$L28:$U125,ROW(L$100)-ROW(X28)+1,0)</f>
        <v>HB</v>
      </c>
      <c r="Y28" s="3">
        <f t="shared" ref="Y28:Y33" si="25">MIN(L28:U28)</f>
        <v>-2.1323819866881166</v>
      </c>
      <c r="Z28" s="18" t="str">
        <f t="shared" ref="Z28:Z33" si="26">HLOOKUP(AA28,$L28:$U125,ROW(N$100)-ROW(Z28)+1,0)</f>
        <v>HH</v>
      </c>
      <c r="AA28" s="3">
        <f t="shared" ref="AA28:AA33" si="27">MAX(L28:U28)</f>
        <v>2.4560857644645893</v>
      </c>
    </row>
    <row r="29" spans="1:27" x14ac:dyDescent="0.35">
      <c r="A29">
        <f>'[1]BIP je ET-Stunde'!A104</f>
        <v>2020</v>
      </c>
      <c r="B29" s="3">
        <f>'[1]BIP je ET-Stunde'!B104</f>
        <v>2.436349716662022</v>
      </c>
      <c r="C29" s="3">
        <f>'[1]BIP je ET-Stunde'!C104</f>
        <v>1.2868756832582733</v>
      </c>
      <c r="D29" s="3">
        <f>'[1]BIP je ET-Stunde'!D104</f>
        <v>1.2473509007642178</v>
      </c>
      <c r="E29" s="3">
        <f>'[1]BIP je ET-Stunde'!E104</f>
        <v>2.6625192542226443</v>
      </c>
      <c r="F29" s="3">
        <f>'[1]BIP je ET-Stunde'!F104</f>
        <v>2.4311113512111859</v>
      </c>
      <c r="G29" s="3">
        <f>'[1]BIP je ET-Stunde'!G104</f>
        <v>2.8210926937254328</v>
      </c>
      <c r="H29" s="14">
        <f>'[1]BIP je ET-Stunde'!H104</f>
        <v>2.1732208499417567</v>
      </c>
      <c r="I29" s="3">
        <f>'[1]BIP je ET-Stunde'!I104</f>
        <v>1.9319017417313518</v>
      </c>
      <c r="J29" s="3">
        <f>'[1]BIP je ET-Stunde'!J104</f>
        <v>1.0679547603216264</v>
      </c>
      <c r="K29" s="3">
        <f>'[1]BIP je ET-Stunde'!K104</f>
        <v>0.973632393746243</v>
      </c>
      <c r="L29" s="3">
        <f>'[1]BIP je ET-Stunde'!L104</f>
        <v>1.4368466873085879</v>
      </c>
      <c r="M29" s="3">
        <f>'[1]BIP je ET-Stunde'!M104</f>
        <v>0.9653933215481203</v>
      </c>
      <c r="N29" s="3">
        <f>'[1]BIP je ET-Stunde'!N104</f>
        <v>-0.29810538154131905</v>
      </c>
      <c r="O29" s="3">
        <f>'[1]BIP je ET-Stunde'!O104</f>
        <v>-0.11106172559065897</v>
      </c>
      <c r="P29" s="3">
        <f>'[1]BIP je ET-Stunde'!P104</f>
        <v>6.586503171502045E-2</v>
      </c>
      <c r="Q29" s="3">
        <f>'[1]BIP je ET-Stunde'!Q104</f>
        <v>0.9621023072809578</v>
      </c>
      <c r="R29" s="3">
        <f>'[1]BIP je ET-Stunde'!R104</f>
        <v>1.0870641777188155</v>
      </c>
      <c r="S29" s="3">
        <f>'[1]BIP je ET-Stunde'!S104</f>
        <v>1.3851587694817766</v>
      </c>
      <c r="T29" s="3">
        <f>'[1]BIP je ET-Stunde'!T104</f>
        <v>1.0161106813309004</v>
      </c>
      <c r="U29" s="3">
        <f>'[1]BIP je ET-Stunde'!U104</f>
        <v>2.2710079036012871</v>
      </c>
      <c r="V29" s="3">
        <f>'[1]BIP je ET-Stunde'!V104</f>
        <v>1.1588448061382337</v>
      </c>
      <c r="X29" s="18" t="str">
        <f t="shared" si="24"/>
        <v>HB</v>
      </c>
      <c r="Y29" s="3">
        <f t="shared" si="25"/>
        <v>-0.29810538154131905</v>
      </c>
      <c r="Z29" s="18" t="str">
        <f t="shared" si="26"/>
        <v>SH</v>
      </c>
      <c r="AA29" s="3">
        <f t="shared" si="27"/>
        <v>2.2710079036012871</v>
      </c>
    </row>
    <row r="30" spans="1:27" x14ac:dyDescent="0.35">
      <c r="A30">
        <f>'[1]BIP je ET-Stunde'!A105</f>
        <v>2021</v>
      </c>
      <c r="B30" s="3">
        <f>'[1]BIP je ET-Stunde'!B105</f>
        <v>-0.87566465057246035</v>
      </c>
      <c r="C30" s="3">
        <f>'[1]BIP je ET-Stunde'!C105</f>
        <v>-8.1253539627439864E-2</v>
      </c>
      <c r="D30" s="3">
        <f>'[1]BIP je ET-Stunde'!D105</f>
        <v>0.603899180173471</v>
      </c>
      <c r="E30" s="3">
        <f>'[1]BIP je ET-Stunde'!E105</f>
        <v>-0.50496656148089869</v>
      </c>
      <c r="F30" s="3">
        <f>'[1]BIP je ET-Stunde'!F105</f>
        <v>1.0068477347320481</v>
      </c>
      <c r="G30" s="3">
        <f>'[1]BIP je ET-Stunde'!G105</f>
        <v>-0.34896193237274531</v>
      </c>
      <c r="H30" s="14">
        <f>'[1]BIP je ET-Stunde'!H105</f>
        <v>4.9887189138402732E-2</v>
      </c>
      <c r="I30" s="3">
        <f>'[1]BIP je ET-Stunde'!I105</f>
        <v>0.11246040711718308</v>
      </c>
      <c r="J30" s="3">
        <f>'[1]BIP je ET-Stunde'!J105</f>
        <v>0.61460903140289247</v>
      </c>
      <c r="K30" s="3">
        <f>'[1]BIP je ET-Stunde'!K105</f>
        <v>0.66980886496872927</v>
      </c>
      <c r="L30" s="3">
        <f>'[1]BIP je ET-Stunde'!L105</f>
        <v>1.1770536998962626</v>
      </c>
      <c r="M30" s="3">
        <f>'[1]BIP je ET-Stunde'!M105</f>
        <v>1.2985580294355543</v>
      </c>
      <c r="N30" s="3">
        <f>'[1]BIP je ET-Stunde'!N105</f>
        <v>2.2603630402410175</v>
      </c>
      <c r="O30" s="3">
        <f>'[1]BIP je ET-Stunde'!O105</f>
        <v>-1.6369803161607592</v>
      </c>
      <c r="P30" s="3">
        <f>'[1]BIP je ET-Stunde'!P105</f>
        <v>1.1358482279479887</v>
      </c>
      <c r="Q30" s="3">
        <f>'[1]BIP je ET-Stunde'!Q105</f>
        <v>-0.99086160862549377</v>
      </c>
      <c r="R30" s="3">
        <f>'[1]BIP je ET-Stunde'!R105</f>
        <v>-0.33744715745145015</v>
      </c>
      <c r="S30" s="3">
        <f>'[1]BIP je ET-Stunde'!S105</f>
        <v>7.5770746112317653</v>
      </c>
      <c r="T30" s="3">
        <f>'[1]BIP je ET-Stunde'!T105</f>
        <v>0.86811893018898445</v>
      </c>
      <c r="U30" s="3">
        <f>'[1]BIP je ET-Stunde'!U105</f>
        <v>-2.997384694556132</v>
      </c>
      <c r="V30" s="3">
        <f>'[1]BIP je ET-Stunde'!V105</f>
        <v>0.57969791851151342</v>
      </c>
      <c r="X30" s="18" t="str">
        <f t="shared" si="24"/>
        <v>SH</v>
      </c>
      <c r="Y30" s="3">
        <f t="shared" si="25"/>
        <v>-2.997384694556132</v>
      </c>
      <c r="Z30" s="18" t="str">
        <f t="shared" si="26"/>
        <v>RP</v>
      </c>
      <c r="AA30" s="3">
        <f t="shared" si="27"/>
        <v>7.5770746112317653</v>
      </c>
    </row>
    <row r="31" spans="1:27" x14ac:dyDescent="0.35">
      <c r="A31">
        <f>'[1]BIP je ET-Stunde'!A106</f>
        <v>2022</v>
      </c>
      <c r="B31" s="3">
        <f>'[1]BIP je ET-Stunde'!B106</f>
        <v>3.9476359025425296</v>
      </c>
      <c r="C31" s="3">
        <f>'[1]BIP je ET-Stunde'!C106</f>
        <v>3.8651893431757856</v>
      </c>
      <c r="D31" s="3">
        <f>'[1]BIP je ET-Stunde'!D106</f>
        <v>3.5210878751454686</v>
      </c>
      <c r="E31" s="3">
        <f>'[1]BIP je ET-Stunde'!E106</f>
        <v>4.7482581809904758</v>
      </c>
      <c r="F31" s="3">
        <f>'[1]BIP je ET-Stunde'!F106</f>
        <v>3.1180095660714215</v>
      </c>
      <c r="G31" s="3">
        <f>'[1]BIP je ET-Stunde'!G106</f>
        <v>1.9482671479574378</v>
      </c>
      <c r="H31" s="14">
        <f>'[1]BIP je ET-Stunde'!H106</f>
        <v>3.3878888055954661</v>
      </c>
      <c r="I31" s="3">
        <f>'[1]BIP je ET-Stunde'!I106</f>
        <v>3.7859761314818456</v>
      </c>
      <c r="J31" s="3">
        <f>'[1]BIP je ET-Stunde'!J106</f>
        <v>1.0863782189403537E-2</v>
      </c>
      <c r="K31" s="3">
        <f>'[1]BIP je ET-Stunde'!K106</f>
        <v>-9.3139814151896871E-2</v>
      </c>
      <c r="L31" s="3">
        <f>'[1]BIP je ET-Stunde'!L106</f>
        <v>9.1737928285624548E-2</v>
      </c>
      <c r="M31" s="3">
        <f>'[1]BIP je ET-Stunde'!M106</f>
        <v>1.2124228205801444</v>
      </c>
      <c r="N31" s="3">
        <f>'[1]BIP je ET-Stunde'!N106</f>
        <v>-0.73297382349399243</v>
      </c>
      <c r="O31" s="3">
        <f>'[1]BIP je ET-Stunde'!O106</f>
        <v>2.5781395964375093</v>
      </c>
      <c r="P31" s="3">
        <f>'[1]BIP je ET-Stunde'!P106</f>
        <v>-0.99623005209565463</v>
      </c>
      <c r="Q31" s="3">
        <f>'[1]BIP je ET-Stunde'!Q106</f>
        <v>-0.50151065804305972</v>
      </c>
      <c r="R31" s="3">
        <f>'[1]BIP je ET-Stunde'!R106</f>
        <v>-1.0725592183834465</v>
      </c>
      <c r="S31" s="3">
        <f>'[1]BIP je ET-Stunde'!S106</f>
        <v>-1.7994067651869017</v>
      </c>
      <c r="T31" s="3">
        <f>'[1]BIP je ET-Stunde'!T106</f>
        <v>0.14690964816703911</v>
      </c>
      <c r="U31" s="3">
        <f>'[1]BIP je ET-Stunde'!U106</f>
        <v>0.60082585127470622</v>
      </c>
      <c r="V31" s="3">
        <f>'[1]BIP je ET-Stunde'!V106</f>
        <v>0.5007042898170937</v>
      </c>
      <c r="X31" s="18" t="str">
        <f t="shared" si="24"/>
        <v>RP</v>
      </c>
      <c r="Y31" s="3">
        <f t="shared" si="25"/>
        <v>-1.7994067651869017</v>
      </c>
      <c r="Z31" s="18" t="str">
        <f t="shared" si="26"/>
        <v>HH</v>
      </c>
      <c r="AA31" s="3">
        <f t="shared" si="27"/>
        <v>2.5781395964375093</v>
      </c>
    </row>
    <row r="32" spans="1:27" x14ac:dyDescent="0.35">
      <c r="A32">
        <f>'[1]BIP je ET-Stunde'!A107</f>
        <v>2023</v>
      </c>
      <c r="B32" s="3">
        <f>'[1]BIP je ET-Stunde'!B107</f>
        <v>1.3570121164363087</v>
      </c>
      <c r="C32" s="3">
        <f>'[1]BIP je ET-Stunde'!C107</f>
        <v>3.6113205212293735</v>
      </c>
      <c r="D32" s="3">
        <f>'[1]BIP je ET-Stunde'!D107</f>
        <v>-1.5960440054153366</v>
      </c>
      <c r="E32" s="3">
        <f>'[1]BIP je ET-Stunde'!E107</f>
        <v>-1.501813173433078</v>
      </c>
      <c r="F32" s="3">
        <f>'[1]BIP je ET-Stunde'!F107</f>
        <v>-0.33736109466056519</v>
      </c>
      <c r="G32" s="3">
        <f>'[1]BIP je ET-Stunde'!G107</f>
        <v>0.10754623029178845</v>
      </c>
      <c r="H32" s="14">
        <f>'[1]BIP je ET-Stunde'!H107</f>
        <v>-2.6707059056775506E-2</v>
      </c>
      <c r="I32" s="3">
        <f>'[1]BIP je ET-Stunde'!I107</f>
        <v>-0.12139008015238062</v>
      </c>
      <c r="J32" s="3">
        <f>'[1]BIP je ET-Stunde'!J107</f>
        <v>-0.782125628304982</v>
      </c>
      <c r="K32" s="3">
        <f>'[1]BIP je ET-Stunde'!K107</f>
        <v>-0.82834255482457309</v>
      </c>
      <c r="L32" s="3">
        <f>'[1]BIP je ET-Stunde'!L107</f>
        <v>-1.0829177269621511</v>
      </c>
      <c r="M32" s="3">
        <f>'[1]BIP je ET-Stunde'!M107</f>
        <v>-0.24323515426543452</v>
      </c>
      <c r="N32" s="3">
        <f>'[1]BIP je ET-Stunde'!N107</f>
        <v>-1.335235247261167</v>
      </c>
      <c r="O32" s="3">
        <f>'[1]BIP je ET-Stunde'!O107</f>
        <v>-2.1372398857994028</v>
      </c>
      <c r="P32" s="3">
        <f>'[1]BIP je ET-Stunde'!P107</f>
        <v>0.77438220415247372</v>
      </c>
      <c r="Q32" s="3">
        <f>'[1]BIP je ET-Stunde'!Q107</f>
        <v>-0.14883470565038692</v>
      </c>
      <c r="R32" s="3">
        <f>'[1]BIP je ET-Stunde'!R107</f>
        <v>-0.98280099817664279</v>
      </c>
      <c r="S32" s="3">
        <f>'[1]BIP je ET-Stunde'!S107</f>
        <v>-5.0210791873636111</v>
      </c>
      <c r="T32" s="3">
        <f>'[1]BIP je ET-Stunde'!T107</f>
        <v>-0.42482476111015899</v>
      </c>
      <c r="U32" s="3">
        <f>'[1]BIP je ET-Stunde'!U107</f>
        <v>-1.2210006546451524</v>
      </c>
      <c r="V32" s="3">
        <f>'[1]BIP je ET-Stunde'!V107</f>
        <v>-0.70984495802110814</v>
      </c>
      <c r="X32" s="18" t="str">
        <f t="shared" si="24"/>
        <v>RP</v>
      </c>
      <c r="Y32" s="3">
        <f t="shared" si="25"/>
        <v>-5.0210791873636111</v>
      </c>
      <c r="Z32" s="18" t="str">
        <f t="shared" si="26"/>
        <v>HE</v>
      </c>
      <c r="AA32" s="3">
        <f t="shared" si="27"/>
        <v>0.77438220415247372</v>
      </c>
    </row>
    <row r="33" spans="1:27" x14ac:dyDescent="0.35">
      <c r="A33" t="str">
        <f>A25</f>
        <v>2019-2023</v>
      </c>
      <c r="B33" s="3">
        <f>('[1]BIP je ET-Stunde'!B82/'[1]BIP je ET-Stunde'!B78)^(0.25)*100-100</f>
        <v>1.7011115592030563</v>
      </c>
      <c r="C33" s="3">
        <f>('[1]BIP je ET-Stunde'!C82/'[1]BIP je ET-Stunde'!C78)^(0.25)*100-100</f>
        <v>2.1572855075423973</v>
      </c>
      <c r="D33" s="3">
        <f>('[1]BIP je ET-Stunde'!D82/'[1]BIP je ET-Stunde'!D78)^(0.25)*100-100</f>
        <v>0.92760482941476141</v>
      </c>
      <c r="E33" s="3">
        <f>('[1]BIP je ET-Stunde'!E82/'[1]BIP je ET-Stunde'!E78)^(0.25)*100-100</f>
        <v>1.3204456642406939</v>
      </c>
      <c r="F33" s="3">
        <f>('[1]BIP je ET-Stunde'!F82/'[1]BIP je ET-Stunde'!F78)^(0.25)*100-100</f>
        <v>1.5459019805865069</v>
      </c>
      <c r="G33" s="3">
        <f>('[1]BIP je ET-Stunde'!G82/'[1]BIP je ET-Stunde'!G78)^(0.25)*100-100</f>
        <v>1.1236359907097864</v>
      </c>
      <c r="H33" s="14">
        <f>('[1]BIP je ET-Stunde'!H82/'[1]BIP je ET-Stunde'!H78)^(0.25)*100-100</f>
        <v>1.3857312554027175</v>
      </c>
      <c r="I33" s="3">
        <f>('[1]BIP je ET-Stunde'!I82/'[1]BIP je ET-Stunde'!I78)^(0.25)*100-100</f>
        <v>1.4150376850627993</v>
      </c>
      <c r="J33" s="3">
        <f>('[1]BIP je ET-Stunde'!J82/'[1]BIP je ET-Stunde'!J78)^(0.25)*100-100</f>
        <v>0.22542453356055603</v>
      </c>
      <c r="K33" s="3">
        <f>('[1]BIP je ET-Stunde'!K82/'[1]BIP je ET-Stunde'!K78)^(0.25)*100-100</f>
        <v>0.17803909077991875</v>
      </c>
      <c r="L33" s="3">
        <f>('[1]BIP je ET-Stunde'!L82/'[1]BIP je ET-Stunde'!L78)^(0.25)*100-100</f>
        <v>0.40071926457430607</v>
      </c>
      <c r="M33" s="3">
        <f>('[1]BIP je ET-Stunde'!M82/'[1]BIP je ET-Stunde'!M78)^(0.25)*100-100</f>
        <v>0.80637448186224958</v>
      </c>
      <c r="N33" s="3">
        <f>('[1]BIP je ET-Stunde'!N82/'[1]BIP je ET-Stunde'!N78)^(0.25)*100-100</f>
        <v>-3.5808127580807536E-2</v>
      </c>
      <c r="O33" s="3">
        <f>('[1]BIP je ET-Stunde'!O82/'[1]BIP je ET-Stunde'!O78)^(0.25)*100-100</f>
        <v>-0.34355697167896437</v>
      </c>
      <c r="P33" s="3">
        <f>('[1]BIP je ET-Stunde'!P82/'[1]BIP je ET-Stunde'!P78)^(0.25)*100-100</f>
        <v>0.24165724210854478</v>
      </c>
      <c r="Q33" s="3">
        <f>('[1]BIP je ET-Stunde'!Q82/'[1]BIP je ET-Stunde'!Q78)^(0.25)*100-100</f>
        <v>-0.17235573532337867</v>
      </c>
      <c r="R33" s="3">
        <f>('[1]BIP je ET-Stunde'!R82/'[1]BIP je ET-Stunde'!R78)^(0.25)*100-100</f>
        <v>-0.33016242316915623</v>
      </c>
      <c r="S33" s="3">
        <f>('[1]BIP je ET-Stunde'!S82/'[1]BIP je ET-Stunde'!S78)^(0.25)*100-100</f>
        <v>0.4289366684594853</v>
      </c>
      <c r="T33" s="3">
        <f>('[1]BIP je ET-Stunde'!T82/'[1]BIP je ET-Stunde'!T78)^(0.25)*100-100</f>
        <v>0.39990438311465937</v>
      </c>
      <c r="U33" s="3">
        <f>('[1]BIP je ET-Stunde'!U82/'[1]BIP je ET-Stunde'!U78)^(0.25)*100-100</f>
        <v>-0.35614135678116554</v>
      </c>
      <c r="V33" s="3">
        <f>('[1]BIP je ET-Stunde'!V82/'[1]BIP je ET-Stunde'!V78)^(0.25)*100-100</f>
        <v>0.38004142143945785</v>
      </c>
      <c r="X33" s="18" t="str">
        <f t="shared" si="24"/>
        <v>SH</v>
      </c>
      <c r="Y33" s="3">
        <f t="shared" si="25"/>
        <v>-0.35614135678116554</v>
      </c>
      <c r="Z33" s="18" t="str">
        <f t="shared" si="26"/>
        <v>BY</v>
      </c>
      <c r="AA33" s="3">
        <f t="shared" si="27"/>
        <v>0.80637448186224958</v>
      </c>
    </row>
    <row r="34" spans="1:27" x14ac:dyDescent="0.35">
      <c r="X34" s="11"/>
      <c r="Y34" s="3"/>
      <c r="Z34" s="11"/>
      <c r="AA34" s="3"/>
    </row>
    <row r="35" spans="1:27" x14ac:dyDescent="0.35">
      <c r="A35" s="4" t="s">
        <v>43</v>
      </c>
      <c r="X35" s="11"/>
      <c r="Y35" s="3"/>
      <c r="Z35" s="11"/>
      <c r="AA35" s="3"/>
    </row>
    <row r="36" spans="1:27" x14ac:dyDescent="0.35">
      <c r="A36">
        <f>'[1]BWS VG'!A66</f>
        <v>2019</v>
      </c>
      <c r="B36" s="3">
        <f>'[1]BWS VG'!B66</f>
        <v>-0.10941535460000296</v>
      </c>
      <c r="C36" s="3">
        <f>'[1]BWS VG'!C66</f>
        <v>7.9954000546000259</v>
      </c>
      <c r="D36" s="3">
        <f>'[1]BWS VG'!D66</f>
        <v>-0.29998554109998565</v>
      </c>
      <c r="E36" s="3">
        <f>'[1]BWS VG'!E66</f>
        <v>3.716941197299974</v>
      </c>
      <c r="F36" s="3">
        <f>'[1]BWS VG'!F66</f>
        <v>-3.0344034806000053</v>
      </c>
      <c r="G36" s="3">
        <f>'[1]BWS VG'!G66</f>
        <v>-1.805863388400013</v>
      </c>
      <c r="H36" s="14">
        <f>'[1]BWS VG'!H66</f>
        <v>9.6114055300006385E-2</v>
      </c>
      <c r="I36" s="3">
        <f>'[1]BWS VG'!I66</f>
        <v>0.43462613810001471</v>
      </c>
      <c r="J36" s="3">
        <f>'[1]BWS VG'!J66</f>
        <v>-1.2957558470999828</v>
      </c>
      <c r="K36" s="3">
        <f>'[1]BWS VG'!K66</f>
        <v>-1.2868075159999819</v>
      </c>
      <c r="L36" s="3">
        <f>'[1]BWS VG'!L66</f>
        <v>-4.1528184619000115</v>
      </c>
      <c r="M36" s="3">
        <f>'[1]BWS VG'!M66</f>
        <v>1.107244353699997</v>
      </c>
      <c r="N36" s="3">
        <f>'[1]BWS VG'!N66</f>
        <v>-6.3038951986000171</v>
      </c>
      <c r="O36" s="3">
        <f>'[1]BWS VG'!O66</f>
        <v>7.7481316533999802</v>
      </c>
      <c r="P36" s="3">
        <f>'[1]BWS VG'!P66</f>
        <v>-0.55560890590001577</v>
      </c>
      <c r="Q36" s="3">
        <f>'[1]BWS VG'!Q66</f>
        <v>1.5694411216000219</v>
      </c>
      <c r="R36" s="3">
        <f>'[1]BWS VG'!R66</f>
        <v>-2.636765322499997</v>
      </c>
      <c r="S36" s="3">
        <f>'[1]BWS VG'!S66</f>
        <v>-2.1004290074999972</v>
      </c>
      <c r="T36" s="3">
        <f>'[1]BWS VG'!T66</f>
        <v>-9.8545717369999579</v>
      </c>
      <c r="U36" s="3">
        <f>'[1]BWS VG'!U66</f>
        <v>2.6258756477999867</v>
      </c>
      <c r="V36" s="3">
        <f>'[1]BWS VG'!V66</f>
        <v>-1.1413843888070545</v>
      </c>
      <c r="X36" s="18" t="str">
        <f t="shared" ref="X36:X41" si="28">HLOOKUP(Y36,$L36:$U133,ROW(L$100)-ROW(X36)+1,0)</f>
        <v>SL</v>
      </c>
      <c r="Y36" s="3">
        <f t="shared" ref="Y36:Y41" si="29">MIN(L36:U36)</f>
        <v>-9.8545717369999579</v>
      </c>
      <c r="Z36" s="18" t="str">
        <f t="shared" ref="Z36:Z41" si="30">HLOOKUP(AA36,$L36:$U133,ROW(N$100)-ROW(Z36)+1,0)</f>
        <v>HH</v>
      </c>
      <c r="AA36" s="3">
        <f t="shared" ref="AA36:AA41" si="31">MAX(L36:U36)</f>
        <v>7.7481316533999802</v>
      </c>
    </row>
    <row r="37" spans="1:27" x14ac:dyDescent="0.35">
      <c r="A37">
        <f>'[1]BWS VG'!A67</f>
        <v>2020</v>
      </c>
      <c r="B37" s="3">
        <f>'[1]BWS VG'!B67</f>
        <v>-4.4324849852000057</v>
      </c>
      <c r="C37" s="3">
        <f>'[1]BWS VG'!C67</f>
        <v>-8.881986381799976</v>
      </c>
      <c r="D37" s="3">
        <f>'[1]BWS VG'!D67</f>
        <v>-7.5709331692999911</v>
      </c>
      <c r="E37" s="3">
        <f>'[1]BWS VG'!E67</f>
        <v>-3.7279178479999899</v>
      </c>
      <c r="F37" s="3">
        <f>'[1]BWS VG'!F67</f>
        <v>-6.4362262596999642</v>
      </c>
      <c r="G37" s="3">
        <f>'[1]BWS VG'!G67</f>
        <v>-11.045401858200037</v>
      </c>
      <c r="H37" s="14">
        <f>'[1]BWS VG'!H67</f>
        <v>-6.9744098206000018</v>
      </c>
      <c r="I37" s="3">
        <f>'[1]BWS VG'!I67</f>
        <v>-6.2694842771000054</v>
      </c>
      <c r="J37" s="3">
        <f>'[1]BWS VG'!J67</f>
        <v>-8.0570169894000401</v>
      </c>
      <c r="K37" s="3">
        <f>'[1]BWS VG'!K67</f>
        <v>-8.0050575480000248</v>
      </c>
      <c r="L37" s="3">
        <f>'[1]BWS VG'!L67</f>
        <v>-8.0582124708999885</v>
      </c>
      <c r="M37" s="3">
        <f>'[1]BWS VG'!M67</f>
        <v>-7.551394780400031</v>
      </c>
      <c r="N37" s="3">
        <f>'[1]BWS VG'!N67</f>
        <v>-10.665724751800013</v>
      </c>
      <c r="O37" s="3">
        <f>'[1]BWS VG'!O67</f>
        <v>-16.789939369500019</v>
      </c>
      <c r="P37" s="3">
        <f>'[1]BWS VG'!P67</f>
        <v>-8.6018709060000162</v>
      </c>
      <c r="Q37" s="3">
        <f>'[1]BWS VG'!Q67</f>
        <v>-9.6287243087000149</v>
      </c>
      <c r="R37" s="3">
        <f>'[1]BWS VG'!R67</f>
        <v>-6.907914890699999</v>
      </c>
      <c r="S37" s="3">
        <f>'[1]BWS VG'!S67</f>
        <v>-8.205874476299968</v>
      </c>
      <c r="T37" s="3">
        <f>'[1]BWS VG'!T67</f>
        <v>-11.374844636000049</v>
      </c>
      <c r="U37" s="3">
        <f>'[1]BWS VG'!U67</f>
        <v>0.14336744430001147</v>
      </c>
      <c r="V37" s="3">
        <f>'[1]BWS VG'!V67</f>
        <v>-7.8957169459962842</v>
      </c>
      <c r="X37" s="18" t="str">
        <f t="shared" si="28"/>
        <v>HH</v>
      </c>
      <c r="Y37" s="3">
        <f t="shared" si="29"/>
        <v>-16.789939369500019</v>
      </c>
      <c r="Z37" s="18" t="str">
        <f t="shared" si="30"/>
        <v>SH</v>
      </c>
      <c r="AA37" s="3">
        <f t="shared" si="31"/>
        <v>0.14336744430001147</v>
      </c>
    </row>
    <row r="38" spans="1:27" x14ac:dyDescent="0.35">
      <c r="A38">
        <f>'[1]BWS VG'!A68</f>
        <v>2021</v>
      </c>
      <c r="B38" s="3">
        <f>'[1]BWS VG'!B68</f>
        <v>10.613909856399999</v>
      </c>
      <c r="C38" s="3">
        <f>'[1]BWS VG'!C68</f>
        <v>14.839940075300007</v>
      </c>
      <c r="D38" s="3">
        <f>'[1]BWS VG'!D68</f>
        <v>9.0928589131999473</v>
      </c>
      <c r="E38" s="3">
        <f>'[1]BWS VG'!E68</f>
        <v>6.7524043404999929</v>
      </c>
      <c r="F38" s="3">
        <f>'[1]BWS VG'!F68</f>
        <v>10.278093826000017</v>
      </c>
      <c r="G38" s="3">
        <f>'[1]BWS VG'!G68</f>
        <v>4.3018744298999962</v>
      </c>
      <c r="H38" s="14">
        <f>'[1]BWS VG'!H68</f>
        <v>8.8378597602999776</v>
      </c>
      <c r="I38" s="3">
        <f>'[1]BWS VG'!I68</f>
        <v>9.5847723619999954</v>
      </c>
      <c r="J38" s="3">
        <f>'[1]BWS VG'!J68</f>
        <v>9.3814750474999755</v>
      </c>
      <c r="K38" s="3">
        <f>'[1]BWS VG'!K68</f>
        <v>9.4669205569999519</v>
      </c>
      <c r="L38" s="3">
        <f>'[1]BWS VG'!L68</f>
        <v>11.758426952000008</v>
      </c>
      <c r="M38" s="3">
        <f>'[1]BWS VG'!M68</f>
        <v>9.1338427961000264</v>
      </c>
      <c r="N38" s="3">
        <f>'[1]BWS VG'!N68</f>
        <v>25.167900543399966</v>
      </c>
      <c r="O38" s="3">
        <f>'[1]BWS VG'!O68</f>
        <v>11.939598455000038</v>
      </c>
      <c r="P38" s="3">
        <f>'[1]BWS VG'!P68</f>
        <v>9.8639054718000096</v>
      </c>
      <c r="Q38" s="3">
        <f>'[1]BWS VG'!Q68</f>
        <v>4.4485139808000156</v>
      </c>
      <c r="R38" s="3">
        <f>'[1]BWS VG'!R68</f>
        <v>7.0160955432000378</v>
      </c>
      <c r="S38" s="3">
        <f>'[1]BWS VG'!S68</f>
        <v>18.649349112500019</v>
      </c>
      <c r="T38" s="3">
        <f>'[1]BWS VG'!T68</f>
        <v>13.400127934800011</v>
      </c>
      <c r="U38" s="3">
        <f>'[1]BWS VG'!U68</f>
        <v>1.8740084610999759</v>
      </c>
      <c r="V38" s="3">
        <f>'[1]BWS VG'!V68</f>
        <v>9.3914274160938049</v>
      </c>
      <c r="X38" s="18" t="str">
        <f t="shared" si="28"/>
        <v>SH</v>
      </c>
      <c r="Y38" s="3">
        <f t="shared" si="29"/>
        <v>1.8740084610999759</v>
      </c>
      <c r="Z38" s="18" t="str">
        <f t="shared" si="30"/>
        <v>HB</v>
      </c>
      <c r="AA38" s="3">
        <f t="shared" si="31"/>
        <v>25.167900543399966</v>
      </c>
    </row>
    <row r="39" spans="1:27" x14ac:dyDescent="0.35">
      <c r="A39">
        <f>'[1]BWS VG'!A69</f>
        <v>2022</v>
      </c>
      <c r="B39" s="3">
        <f>'[1]BWS VG'!B69</f>
        <v>10.122812174800004</v>
      </c>
      <c r="C39" s="3">
        <f>'[1]BWS VG'!C69</f>
        <v>-2.7605615143000222</v>
      </c>
      <c r="D39" s="3">
        <f>'[1]BWS VG'!D69</f>
        <v>1.7872472259000034</v>
      </c>
      <c r="E39" s="3">
        <f>'[1]BWS VG'!E69</f>
        <v>2.7651334263999843</v>
      </c>
      <c r="F39" s="3">
        <f>'[1]BWS VG'!F69</f>
        <v>0.72337220809998826</v>
      </c>
      <c r="G39" s="3">
        <f>'[1]BWS VG'!G69</f>
        <v>2.3226181183999728</v>
      </c>
      <c r="H39" s="14">
        <f>'[1]BWS VG'!H69</f>
        <v>2.5983849612999848</v>
      </c>
      <c r="I39" s="3">
        <f>'[1]BWS VG'!I69</f>
        <v>2.6407149343000071</v>
      </c>
      <c r="J39" s="3">
        <f>'[1]BWS VG'!J69</f>
        <v>-0.59216939690000459</v>
      </c>
      <c r="K39" s="3">
        <f>'[1]BWS VG'!K69</f>
        <v>-0.63845035609999456</v>
      </c>
      <c r="L39" s="3">
        <f>'[1]BWS VG'!L69</f>
        <v>2.238788974100018</v>
      </c>
      <c r="M39" s="3">
        <f>'[1]BWS VG'!M69</f>
        <v>0.19980233529999225</v>
      </c>
      <c r="N39" s="3">
        <f>'[1]BWS VG'!N69</f>
        <v>6.2960862784999989</v>
      </c>
      <c r="O39" s="3">
        <f>'[1]BWS VG'!O69</f>
        <v>12.317687265200064</v>
      </c>
      <c r="P39" s="3">
        <f>'[1]BWS VG'!P69</f>
        <v>-4.6175419753000142</v>
      </c>
      <c r="Q39" s="3">
        <f>'[1]BWS VG'!Q69</f>
        <v>-2.7260278732999979</v>
      </c>
      <c r="R39" s="3">
        <f>'[1]BWS VG'!R69</f>
        <v>-3.5617915892000127</v>
      </c>
      <c r="S39" s="3">
        <f>'[1]BWS VG'!S69</f>
        <v>-1.6541433278999875</v>
      </c>
      <c r="T39" s="3">
        <f>'[1]BWS VG'!T69</f>
        <v>-3.387935991900008</v>
      </c>
      <c r="U39" s="3">
        <f>'[1]BWS VG'!U69</f>
        <v>-3.6107586913999938</v>
      </c>
      <c r="V39" s="3">
        <f>'[1]BWS VG'!V69</f>
        <v>-0.28647999260695656</v>
      </c>
      <c r="X39" s="18" t="str">
        <f t="shared" si="28"/>
        <v>HE</v>
      </c>
      <c r="Y39" s="3">
        <f t="shared" si="29"/>
        <v>-4.6175419753000142</v>
      </c>
      <c r="Z39" s="18" t="str">
        <f t="shared" si="30"/>
        <v>HH</v>
      </c>
      <c r="AA39" s="3">
        <f t="shared" si="31"/>
        <v>12.317687265200064</v>
      </c>
    </row>
    <row r="40" spans="1:27" x14ac:dyDescent="0.35">
      <c r="A40">
        <f>'[1]BWS VG'!A70</f>
        <v>2023</v>
      </c>
      <c r="B40" s="3">
        <f>'[1]BWS VG'!B70</f>
        <v>17.491913549999992</v>
      </c>
      <c r="C40" s="3">
        <f>'[1]BWS VG'!C70</f>
        <v>19.325878702800054</v>
      </c>
      <c r="D40" s="3">
        <f>'[1]BWS VG'!D70</f>
        <v>-0.56462765949999039</v>
      </c>
      <c r="E40" s="3">
        <f>'[1]BWS VG'!E70</f>
        <v>-8.0179402504000024</v>
      </c>
      <c r="F40" s="3">
        <f>'[1]BWS VG'!F70</f>
        <v>-2.4147853989000083</v>
      </c>
      <c r="G40" s="3">
        <f>'[1]BWS VG'!G70</f>
        <v>0.97611688350001202</v>
      </c>
      <c r="H40" s="14">
        <f>'[1]BWS VG'!H70</f>
        <v>1.9849441936999881</v>
      </c>
      <c r="I40" s="3">
        <f>'[1]BWS VG'!I70</f>
        <v>2.1340987400000131</v>
      </c>
      <c r="J40" s="3">
        <f>'[1]BWS VG'!J70</f>
        <v>-0.50254975039997873</v>
      </c>
      <c r="K40" s="3">
        <f>'[1]BWS VG'!K70</f>
        <v>-0.52637097270000766</v>
      </c>
      <c r="L40" s="3">
        <f>'[1]BWS VG'!L70</f>
        <v>-0.46502452860001142</v>
      </c>
      <c r="M40" s="3">
        <f>'[1]BWS VG'!M70</f>
        <v>1.7156847212999935</v>
      </c>
      <c r="N40" s="3">
        <f>'[1]BWS VG'!N70</f>
        <v>5.3281910405000019</v>
      </c>
      <c r="O40" s="3">
        <f>'[1]BWS VG'!O70</f>
        <v>5.609893658399983</v>
      </c>
      <c r="P40" s="3">
        <f>'[1]BWS VG'!P70</f>
        <v>0.30563469800000576</v>
      </c>
      <c r="Q40" s="3">
        <f>'[1]BWS VG'!Q70</f>
        <v>1.2029644192000006</v>
      </c>
      <c r="R40" s="3">
        <f>'[1]BWS VG'!R70</f>
        <v>-2.6782447451000024</v>
      </c>
      <c r="S40" s="3">
        <f>'[1]BWS VG'!S70</f>
        <v>-11.136750323300021</v>
      </c>
      <c r="T40" s="3">
        <f>'[1]BWS VG'!T70</f>
        <v>0.7861318358999938</v>
      </c>
      <c r="U40" s="3">
        <f>'[1]BWS VG'!U70</f>
        <v>-7.078674789998729E-2</v>
      </c>
      <c r="V40" s="3">
        <f>'[1]BWS VG'!V70</f>
        <v>-0.2502316960148363</v>
      </c>
      <c r="X40" s="18" t="str">
        <f t="shared" si="28"/>
        <v>RP</v>
      </c>
      <c r="Y40" s="3">
        <f t="shared" si="29"/>
        <v>-11.136750323300021</v>
      </c>
      <c r="Z40" s="18" t="str">
        <f t="shared" si="30"/>
        <v>HH</v>
      </c>
      <c r="AA40" s="3">
        <f t="shared" si="31"/>
        <v>5.609893658399983</v>
      </c>
    </row>
    <row r="41" spans="1:27" x14ac:dyDescent="0.35">
      <c r="A41" t="str">
        <f>A33</f>
        <v>2019-2023</v>
      </c>
      <c r="B41" s="3">
        <f>('[1]BWS VG'!B35/'[1]BWS VG'!B31)^(0.25)*100-100</f>
        <v>8.1437255275315721</v>
      </c>
      <c r="C41" s="3">
        <f>('[1]BWS VG'!C35/'[1]BWS VG'!C31)^(0.25)*100-100</f>
        <v>4.9708154691751218</v>
      </c>
      <c r="D41" s="3">
        <f>('[1]BWS VG'!D35/'[1]BWS VG'!D31)^(0.25)*100-100</f>
        <v>0.5101199503759517</v>
      </c>
      <c r="E41" s="3">
        <f>('[1]BWS VG'!E35/'[1]BWS VG'!E31)^(0.25)*100-100</f>
        <v>-0.72115002869146849</v>
      </c>
      <c r="F41" s="3">
        <f>('[1]BWS VG'!F35/'[1]BWS VG'!F31)^(0.25)*100-100</f>
        <v>0.35241190239480602</v>
      </c>
      <c r="G41" s="3">
        <f>('[1]BWS VG'!G35/'[1]BWS VG'!G31)^(0.25)*100-100</f>
        <v>-1.050704561546695</v>
      </c>
      <c r="H41" s="14">
        <f>('[1]BWS VG'!H35/'[1]BWS VG'!H31)^(0.25)*100-100</f>
        <v>1.4529672277667345</v>
      </c>
      <c r="I41" s="3">
        <f>('[1]BWS VG'!I35/'[1]BWS VG'!I31)^(0.25)*100-100</f>
        <v>1.8662717334582339</v>
      </c>
      <c r="J41" s="3">
        <f>('[1]BWS VG'!J35/'[1]BWS VG'!J31)^(0.25)*100-100</f>
        <v>-0.1326034559618563</v>
      </c>
      <c r="K41" s="3">
        <f>('[1]BWS VG'!K35/'[1]BWS VG'!K31)^(0.25)*100-100</f>
        <v>-0.11660558933451171</v>
      </c>
      <c r="L41" s="3">
        <f>('[1]BWS VG'!L35/'[1]BWS VG'!L31)^(0.25)*100-100</f>
        <v>1.1221182550344935</v>
      </c>
      <c r="M41" s="3">
        <f>('[1]BWS VG'!M35/'[1]BWS VG'!M31)^(0.25)*100-100</f>
        <v>0.69980990297062817</v>
      </c>
      <c r="N41" s="3">
        <f>('[1]BWS VG'!N35/'[1]BWS VG'!N31)^(0.25)*100-100</f>
        <v>5.7774873549424086</v>
      </c>
      <c r="O41" s="3">
        <f>('[1]BWS VG'!O35/'[1]BWS VG'!O31)^(0.25)*100-100</f>
        <v>2.5246003856071724</v>
      </c>
      <c r="P41" s="3">
        <f>('[1]BWS VG'!P35/'[1]BWS VG'!P31)^(0.25)*100-100</f>
        <v>-0.99741259299396745</v>
      </c>
      <c r="Q41" s="3">
        <f>('[1]BWS VG'!Q35/'[1]BWS VG'!Q31)^(0.25)*100-100</f>
        <v>-1.8182789467678333</v>
      </c>
      <c r="R41" s="3">
        <f>('[1]BWS VG'!R35/'[1]BWS VG'!R31)^(0.25)*100-100</f>
        <v>-1.665654482195535</v>
      </c>
      <c r="S41" s="3">
        <f>('[1]BWS VG'!S35/'[1]BWS VG'!S31)^(0.25)*100-100</f>
        <v>-1.2266856180516186</v>
      </c>
      <c r="T41" s="3">
        <f>('[1]BWS VG'!T35/'[1]BWS VG'!T31)^(0.25)*100-100</f>
        <v>-0.53949203082866859</v>
      </c>
      <c r="U41" s="3">
        <f>('[1]BWS VG'!U35/'[1]BWS VG'!U31)^(0.25)*100-100</f>
        <v>-0.43615639014804231</v>
      </c>
      <c r="V41" s="3">
        <f>('[1]BWS VG'!V35/'[1]BWS VG'!V31)^(0.25)*100-100</f>
        <v>5.3495233635231898E-2</v>
      </c>
      <c r="X41" s="18" t="str">
        <f t="shared" si="28"/>
        <v>NI</v>
      </c>
      <c r="Y41" s="3">
        <f t="shared" si="29"/>
        <v>-1.8182789467678333</v>
      </c>
      <c r="Z41" s="18" t="str">
        <f t="shared" si="30"/>
        <v>HB</v>
      </c>
      <c r="AA41" s="3">
        <f t="shared" si="31"/>
        <v>5.7774873549424086</v>
      </c>
    </row>
    <row r="42" spans="1:27" x14ac:dyDescent="0.35">
      <c r="X42" s="11"/>
      <c r="Y42" s="3"/>
      <c r="Z42" s="11"/>
      <c r="AA42" s="3"/>
    </row>
    <row r="43" spans="1:27" x14ac:dyDescent="0.35">
      <c r="A43" s="4" t="s">
        <v>99</v>
      </c>
      <c r="X43" s="11"/>
      <c r="Y43" s="3"/>
      <c r="Z43" s="11"/>
      <c r="AA43" s="3"/>
    </row>
    <row r="44" spans="1:27" x14ac:dyDescent="0.35">
      <c r="A44">
        <f>'[1]BWS je ET-Stunde VG'!A128</f>
        <v>2019</v>
      </c>
      <c r="B44" s="3">
        <f>'[1]BWS je ET-Stunde VG'!B128</f>
        <v>1.435735945651345</v>
      </c>
      <c r="C44" s="3">
        <f>'[1]BWS je ET-Stunde VG'!C128</f>
        <v>6.4177564092241539</v>
      </c>
      <c r="D44" s="3">
        <f>'[1]BWS je ET-Stunde VG'!D128</f>
        <v>-0.21956894736707966</v>
      </c>
      <c r="E44" s="3">
        <f>'[1]BWS je ET-Stunde VG'!E128</f>
        <v>4.8319844814844117</v>
      </c>
      <c r="F44" s="3">
        <f>'[1]BWS je ET-Stunde VG'!F128</f>
        <v>-1.0377678253220353</v>
      </c>
      <c r="G44" s="3">
        <f>'[1]BWS je ET-Stunde VG'!G128</f>
        <v>0.83027293433191574</v>
      </c>
      <c r="H44" s="14">
        <f>'[1]BWS je ET-Stunde VG'!H128</f>
        <v>1.0577387437876951</v>
      </c>
      <c r="I44" s="3">
        <f>'[1]BWS je ET-Stunde VG'!I128</f>
        <v>1.2004565723025706</v>
      </c>
      <c r="J44" s="3">
        <f>'[1]BWS je ET-Stunde VG'!J128</f>
        <v>-1.1207940948032018</v>
      </c>
      <c r="K44" s="3">
        <f>'[1]BWS je ET-Stunde VG'!K128</f>
        <v>-1.1543439000299145</v>
      </c>
      <c r="L44" s="3">
        <f>'[1]BWS je ET-Stunde VG'!L128</f>
        <v>-4.1842888640985763</v>
      </c>
      <c r="M44" s="3">
        <f>'[1]BWS je ET-Stunde VG'!M128</f>
        <v>1.5749113507452819</v>
      </c>
      <c r="N44" s="3">
        <f>'[1]BWS je ET-Stunde VG'!N128</f>
        <v>-4.6777977586278041</v>
      </c>
      <c r="O44" s="3">
        <f>'[1]BWS je ET-Stunde VG'!O128</f>
        <v>6.2804882037788445</v>
      </c>
      <c r="P44" s="3">
        <f>'[1]BWS je ET-Stunde VG'!P128</f>
        <v>1.2750955938910948</v>
      </c>
      <c r="Q44" s="3">
        <f>'[1]BWS je ET-Stunde VG'!Q128</f>
        <v>0.90432406877521032</v>
      </c>
      <c r="R44" s="3">
        <f>'[1]BWS je ET-Stunde VG'!R128</f>
        <v>-2.8437547874085709</v>
      </c>
      <c r="S44" s="3">
        <f>'[1]BWS je ET-Stunde VG'!S128</f>
        <v>-2.3237836693234328</v>
      </c>
      <c r="T44" s="3">
        <f>'[1]BWS je ET-Stunde VG'!T128</f>
        <v>-7.2678908840110523</v>
      </c>
      <c r="U44" s="3">
        <f>'[1]BWS je ET-Stunde VG'!U128</f>
        <v>2.0442708858816445</v>
      </c>
      <c r="V44" s="3">
        <f>'[1]BWS je ET-Stunde VG'!V128</f>
        <v>-0.883310088331001</v>
      </c>
      <c r="X44" s="18" t="str">
        <f t="shared" ref="X44:X49" si="32">HLOOKUP(Y44,$L44:$U141,ROW(L$100)-ROW(X44)+1,0)</f>
        <v>SL</v>
      </c>
      <c r="Y44" s="3">
        <f t="shared" ref="Y44:Y49" si="33">MIN(L44:U44)</f>
        <v>-7.2678908840110523</v>
      </c>
      <c r="Z44" s="18" t="str">
        <f t="shared" ref="Z44:Z49" si="34">HLOOKUP(AA44,$L44:$U141,ROW(N$100)-ROW(Z44)+1,0)</f>
        <v>HH</v>
      </c>
      <c r="AA44" s="3">
        <f t="shared" ref="AA44:AA49" si="35">MAX(L44:U44)</f>
        <v>6.2804882037788445</v>
      </c>
    </row>
    <row r="45" spans="1:27" x14ac:dyDescent="0.35">
      <c r="A45">
        <f>'[1]BWS je ET-Stunde VG'!A129</f>
        <v>2020</v>
      </c>
      <c r="B45" s="3">
        <f>'[1]BWS je ET-Stunde VG'!B129</f>
        <v>0.8912474449025467</v>
      </c>
      <c r="C45" s="3">
        <f>'[1]BWS je ET-Stunde VG'!C129</f>
        <v>-4.3241897788422108</v>
      </c>
      <c r="D45" s="3">
        <f>'[1]BWS je ET-Stunde VG'!D129</f>
        <v>-0.51544180932965844</v>
      </c>
      <c r="E45" s="3">
        <f>'[1]BWS je ET-Stunde VG'!E129</f>
        <v>1.2933396054623643</v>
      </c>
      <c r="F45" s="3">
        <f>'[1]BWS je ET-Stunde VG'!F129</f>
        <v>0.98139820565856439</v>
      </c>
      <c r="G45" s="3">
        <f>'[1]BWS je ET-Stunde VG'!G129</f>
        <v>-5.3765487167969326</v>
      </c>
      <c r="H45" s="14">
        <f>'[1]BWS je ET-Stunde VG'!H129</f>
        <v>-0.71861625462574352</v>
      </c>
      <c r="I45" s="3">
        <f>'[1]BWS je ET-Stunde VG'!I129</f>
        <v>7.1790361884495724E-2</v>
      </c>
      <c r="J45" s="3">
        <f>'[1]BWS je ET-Stunde VG'!J129</f>
        <v>-1.6684652498430097</v>
      </c>
      <c r="K45" s="3">
        <f>'[1]BWS je ET-Stunde VG'!K129</f>
        <v>-1.6037493655692714</v>
      </c>
      <c r="L45" s="3">
        <f>'[1]BWS je ET-Stunde VG'!L129</f>
        <v>0.81647382785672562</v>
      </c>
      <c r="M45" s="3">
        <f>'[1]BWS je ET-Stunde VG'!M129</f>
        <v>-1.8642469332940834</v>
      </c>
      <c r="N45" s="3">
        <f>'[1]BWS je ET-Stunde VG'!N129</f>
        <v>-2.8400250729866912</v>
      </c>
      <c r="O45" s="3">
        <f>'[1]BWS je ET-Stunde VG'!O129</f>
        <v>-11.890866644587106</v>
      </c>
      <c r="P45" s="3">
        <f>'[1]BWS je ET-Stunde VG'!P129</f>
        <v>-1.6806527392970878</v>
      </c>
      <c r="Q45" s="3">
        <f>'[1]BWS je ET-Stunde VG'!Q129</f>
        <v>-3.9540532611442956</v>
      </c>
      <c r="R45" s="3">
        <f>'[1]BWS je ET-Stunde VG'!R129</f>
        <v>-1.7928040161654621</v>
      </c>
      <c r="S45" s="3">
        <f>'[1]BWS je ET-Stunde VG'!S129</f>
        <v>-2.7559880069185709</v>
      </c>
      <c r="T45" s="3">
        <f>'[1]BWS je ET-Stunde VG'!T129</f>
        <v>0.38535945650239967</v>
      </c>
      <c r="U45" s="3">
        <f>'[1]BWS je ET-Stunde VG'!U129</f>
        <v>3.4770320608363363</v>
      </c>
      <c r="V45" s="3">
        <f>'[1]BWS je ET-Stunde VG'!V129</f>
        <v>-1.5196998123827399</v>
      </c>
      <c r="X45" s="18" t="str">
        <f t="shared" si="32"/>
        <v>HH</v>
      </c>
      <c r="Y45" s="3">
        <f t="shared" si="33"/>
        <v>-11.890866644587106</v>
      </c>
      <c r="Z45" s="18" t="str">
        <f t="shared" si="34"/>
        <v>SH</v>
      </c>
      <c r="AA45" s="3">
        <f t="shared" si="35"/>
        <v>3.4770320608363363</v>
      </c>
    </row>
    <row r="46" spans="1:27" x14ac:dyDescent="0.35">
      <c r="A46">
        <f>'[1]BWS je ET-Stunde VG'!A130</f>
        <v>2021</v>
      </c>
      <c r="B46" s="3">
        <f>'[1]BWS je ET-Stunde VG'!B130</f>
        <v>8.2310550673834655</v>
      </c>
      <c r="C46" s="3">
        <f>'[1]BWS je ET-Stunde VG'!C130</f>
        <v>12.760234052329039</v>
      </c>
      <c r="D46" s="3">
        <f>'[1]BWS je ET-Stunde VG'!D130</f>
        <v>6.6037867360780496</v>
      </c>
      <c r="E46" s="3">
        <f>'[1]BWS je ET-Stunde VG'!E130</f>
        <v>5.5990406071976224</v>
      </c>
      <c r="F46" s="3">
        <f>'[1]BWS je ET-Stunde VG'!F130</f>
        <v>9.7227809375137468</v>
      </c>
      <c r="G46" s="3">
        <f>'[1]BWS je ET-Stunde VG'!G130</f>
        <v>5.1085548545177772</v>
      </c>
      <c r="H46" s="14">
        <f>'[1]BWS je ET-Stunde VG'!H130</f>
        <v>7.3392887583132875</v>
      </c>
      <c r="I46" s="3">
        <f>'[1]BWS je ET-Stunde VG'!I130</f>
        <v>7.8104763977370908</v>
      </c>
      <c r="J46" s="3">
        <f>'[1]BWS je ET-Stunde VG'!J130</f>
        <v>7.0442303686722738</v>
      </c>
      <c r="K46" s="3">
        <f>'[1]BWS je ET-Stunde VG'!K130</f>
        <v>7.0744445747336044</v>
      </c>
      <c r="L46" s="3">
        <f>'[1]BWS je ET-Stunde VG'!L130</f>
        <v>8.4646360788700719</v>
      </c>
      <c r="M46" s="3">
        <f>'[1]BWS je ET-Stunde VG'!M130</f>
        <v>6.6181230014163788</v>
      </c>
      <c r="N46" s="3">
        <f>'[1]BWS je ET-Stunde VG'!N130</f>
        <v>27.592378338576623</v>
      </c>
      <c r="O46" s="3">
        <f>'[1]BWS je ET-Stunde VG'!O130</f>
        <v>10.437512914763687</v>
      </c>
      <c r="P46" s="3">
        <f>'[1]BWS je ET-Stunde VG'!P130</f>
        <v>7.5746272853471055</v>
      </c>
      <c r="Q46" s="3">
        <f>'[1]BWS je ET-Stunde VG'!Q130</f>
        <v>1.5329885002864501</v>
      </c>
      <c r="R46" s="3">
        <f>'[1]BWS je ET-Stunde VG'!R130</f>
        <v>5.6768210604578542</v>
      </c>
      <c r="S46" s="3">
        <f>'[1]BWS je ET-Stunde VG'!S130</f>
        <v>15.695201804851706</v>
      </c>
      <c r="T46" s="3">
        <f>'[1]BWS je ET-Stunde VG'!T130</f>
        <v>11.965744883489094</v>
      </c>
      <c r="U46" s="3">
        <f>'[1]BWS je ET-Stunde VG'!U130</f>
        <v>-0.3310744002530015</v>
      </c>
      <c r="V46" s="3">
        <f>'[1]BWS je ET-Stunde VG'!V130</f>
        <v>7.1251666984187665</v>
      </c>
      <c r="X46" s="18" t="str">
        <f t="shared" si="32"/>
        <v>SH</v>
      </c>
      <c r="Y46" s="3">
        <f t="shared" si="33"/>
        <v>-0.3310744002530015</v>
      </c>
      <c r="Z46" s="18" t="str">
        <f t="shared" si="34"/>
        <v>HB</v>
      </c>
      <c r="AA46" s="3">
        <f t="shared" si="35"/>
        <v>27.592378338576623</v>
      </c>
    </row>
    <row r="47" spans="1:27" x14ac:dyDescent="0.35">
      <c r="A47">
        <f>'[1]BWS je ET-Stunde VG'!A131</f>
        <v>2022</v>
      </c>
      <c r="B47" s="3">
        <f>'[1]BWS je ET-Stunde VG'!B131</f>
        <v>11.780663845044941</v>
      </c>
      <c r="C47" s="3">
        <f>'[1]BWS je ET-Stunde VG'!C131</f>
        <v>1.8523687747480437</v>
      </c>
      <c r="D47" s="3">
        <f>'[1]BWS je ET-Stunde VG'!D131</f>
        <v>4.7689121461665991</v>
      </c>
      <c r="E47" s="3">
        <f>'[1]BWS je ET-Stunde VG'!E131</f>
        <v>7.3214063908253308</v>
      </c>
      <c r="F47" s="3">
        <f>'[1]BWS je ET-Stunde VG'!F131</f>
        <v>2.9485444422406033</v>
      </c>
      <c r="G47" s="3">
        <f>'[1]BWS je ET-Stunde VG'!G131</f>
        <v>5.0012816314938533</v>
      </c>
      <c r="H47" s="14">
        <f>'[1]BWS je ET-Stunde VG'!H131</f>
        <v>5.6221744036886463</v>
      </c>
      <c r="I47" s="3">
        <f>'[1]BWS je ET-Stunde VG'!I131</f>
        <v>5.703967866095212</v>
      </c>
      <c r="J47" s="3">
        <f>'[1]BWS je ET-Stunde VG'!J131</f>
        <v>-3.6724958646786376E-2</v>
      </c>
      <c r="K47" s="3">
        <f>'[1]BWS je ET-Stunde VG'!K131</f>
        <v>-0.116863778539539</v>
      </c>
      <c r="L47" s="3">
        <f>'[1]BWS je ET-Stunde VG'!L131</f>
        <v>1.7789050394964221</v>
      </c>
      <c r="M47" s="3">
        <f>'[1]BWS je ET-Stunde VG'!M131</f>
        <v>1.1412343975248547</v>
      </c>
      <c r="N47" s="3">
        <f>'[1]BWS je ET-Stunde VG'!N131</f>
        <v>4.8062824313223445</v>
      </c>
      <c r="O47" s="3">
        <f>'[1]BWS je ET-Stunde VG'!O131</f>
        <v>12.854265125121842</v>
      </c>
      <c r="P47" s="3">
        <f>'[1]BWS je ET-Stunde VG'!P131</f>
        <v>-3.4341207308364829</v>
      </c>
      <c r="Q47" s="3">
        <f>'[1]BWS je ET-Stunde VG'!Q131</f>
        <v>-0.72181300464376363</v>
      </c>
      <c r="R47" s="3">
        <f>'[1]BWS je ET-Stunde VG'!R131</f>
        <v>-3.14458536569893</v>
      </c>
      <c r="S47" s="3">
        <f>'[1]BWS je ET-Stunde VG'!S131</f>
        <v>-1.9674602217159247</v>
      </c>
      <c r="T47" s="3">
        <f>'[1]BWS je ET-Stunde VG'!T131</f>
        <v>-2.4725800551511412</v>
      </c>
      <c r="U47" s="3">
        <f>'[1]BWS je ET-Stunde VG'!U131</f>
        <v>-3.1071030557959745</v>
      </c>
      <c r="V47" s="3">
        <f>'[1]BWS je ET-Stunde VG'!V131</f>
        <v>0.56909123243819693</v>
      </c>
      <c r="X47" s="18" t="str">
        <f t="shared" si="32"/>
        <v>HE</v>
      </c>
      <c r="Y47" s="3">
        <f t="shared" si="33"/>
        <v>-3.4341207308364829</v>
      </c>
      <c r="Z47" s="18" t="str">
        <f t="shared" si="34"/>
        <v>HH</v>
      </c>
      <c r="AA47" s="3">
        <f t="shared" si="35"/>
        <v>12.854265125121842</v>
      </c>
    </row>
    <row r="48" spans="1:27" x14ac:dyDescent="0.35">
      <c r="A48">
        <f>'[1]BWS je ET-Stunde VG'!A132</f>
        <v>2023</v>
      </c>
      <c r="B48" s="3">
        <f>'[1]BWS je ET-Stunde VG'!B132</f>
        <v>14.829807276774204</v>
      </c>
      <c r="C48" s="3">
        <f>'[1]BWS je ET-Stunde VG'!C132</f>
        <v>21.383149782103672</v>
      </c>
      <c r="D48" s="3">
        <f>'[1]BWS je ET-Stunde VG'!D132</f>
        <v>-0.70074129013700315</v>
      </c>
      <c r="E48" s="3">
        <f>'[1]BWS je ET-Stunde VG'!E132</f>
        <v>-6.6487422881902489</v>
      </c>
      <c r="F48" s="3">
        <f>'[1]BWS je ET-Stunde VG'!F132</f>
        <v>-2.3214065087418874</v>
      </c>
      <c r="G48" s="3">
        <f>'[1]BWS je ET-Stunde VG'!G132</f>
        <v>-0.1794990474922713</v>
      </c>
      <c r="H48" s="14">
        <f>'[1]BWS je ET-Stunde VG'!H132</f>
        <v>1.9065380324043986</v>
      </c>
      <c r="I48" s="3">
        <f>'[1]BWS je ET-Stunde VG'!I132</f>
        <v>2.1803245621122329</v>
      </c>
      <c r="J48" s="3">
        <f>'[1]BWS je ET-Stunde VG'!J132</f>
        <v>-6.6472163562281139E-3</v>
      </c>
      <c r="K48" s="3">
        <f>'[1]BWS je ET-Stunde VG'!K132</f>
        <v>-3.2964147322331883E-3</v>
      </c>
      <c r="L48" s="3">
        <f>'[1]BWS je ET-Stunde VG'!L132</f>
        <v>-0.47939434732494135</v>
      </c>
      <c r="M48" s="3">
        <f>'[1]BWS je ET-Stunde VG'!M132</f>
        <v>1.6285693865713711</v>
      </c>
      <c r="N48" s="3">
        <f>'[1]BWS je ET-Stunde VG'!N132</f>
        <v>4.8326543379950522</v>
      </c>
      <c r="O48" s="3">
        <f>'[1]BWS je ET-Stunde VG'!O132</f>
        <v>2.293584667782639</v>
      </c>
      <c r="P48" s="3">
        <f>'[1]BWS je ET-Stunde VG'!P132</f>
        <v>2.8044886367031552</v>
      </c>
      <c r="Q48" s="3">
        <f>'[1]BWS je ET-Stunde VG'!Q132</f>
        <v>1.5351193892500561</v>
      </c>
      <c r="R48" s="3">
        <f>'[1]BWS je ET-Stunde VG'!R132</f>
        <v>-1.3442789297091622</v>
      </c>
      <c r="S48" s="3">
        <f>'[1]BWS je ET-Stunde VG'!S132</f>
        <v>-10.191825280847496</v>
      </c>
      <c r="T48" s="3">
        <f>'[1]BWS je ET-Stunde VG'!T132</f>
        <v>1.2709466071922009</v>
      </c>
      <c r="U48" s="3">
        <f>'[1]BWS je ET-Stunde VG'!U132</f>
        <v>0.29345654048778158</v>
      </c>
      <c r="V48" s="3">
        <f>'[1]BWS je ET-Stunde VG'!V132</f>
        <v>0.19451812555260517</v>
      </c>
      <c r="X48" s="18" t="str">
        <f t="shared" si="32"/>
        <v>RP</v>
      </c>
      <c r="Y48" s="3">
        <f t="shared" si="33"/>
        <v>-10.191825280847496</v>
      </c>
      <c r="Z48" s="18" t="str">
        <f t="shared" si="34"/>
        <v>HB</v>
      </c>
      <c r="AA48" s="3">
        <f t="shared" si="35"/>
        <v>4.8326543379950522</v>
      </c>
    </row>
    <row r="49" spans="1:27" x14ac:dyDescent="0.35">
      <c r="A49" t="str">
        <f>A41</f>
        <v>2019-2023</v>
      </c>
      <c r="B49" s="3">
        <f>('[1]BWS je ET-Stunde VG'!B107/'[1]BWS je ET-Stunde VG'!B103)^0.25*100-100</f>
        <v>8.8069598820524675</v>
      </c>
      <c r="C49" s="3">
        <f>('[1]BWS je ET-Stunde VG'!C107/'[1]BWS je ET-Stunde VG'!C103)^0.25*100-100</f>
        <v>7.4662051929657736</v>
      </c>
      <c r="D49" s="3">
        <f>('[1]BWS je ET-Stunde VG'!D107/'[1]BWS je ET-Stunde VG'!D103)^0.25*100-100</f>
        <v>2.4888658149449441</v>
      </c>
      <c r="E49" s="3">
        <f>('[1]BWS je ET-Stunde VG'!E107/'[1]BWS je ET-Stunde VG'!E103)^0.25*100-100</f>
        <v>1.7447122347396942</v>
      </c>
      <c r="F49" s="3">
        <f>('[1]BWS je ET-Stunde VG'!F107/'[1]BWS je ET-Stunde VG'!F103)^0.25*100-100</f>
        <v>2.7399733001478097</v>
      </c>
      <c r="G49" s="3">
        <f>('[1]BWS je ET-Stunde VG'!G107/'[1]BWS je ET-Stunde VG'!G103)^0.25*100-100</f>
        <v>1.0445277822824579</v>
      </c>
      <c r="H49" s="14">
        <f>('[1]BWS je ET-Stunde VG'!H107/'[1]BWS je ET-Stunde VG'!H103)^0.25*100-100</f>
        <v>3.4894125430149359</v>
      </c>
      <c r="I49" s="3">
        <f>('[1]BWS je ET-Stunde VG'!I107/'[1]BWS je ET-Stunde VG'!I103)^0.25*100-100</f>
        <v>3.8981466589451941</v>
      </c>
      <c r="J49" s="3">
        <f>('[1]BWS je ET-Stunde VG'!J107/'[1]BWS je ET-Stunde VG'!J103)^0.25*100-100</f>
        <v>1.2784210770894191</v>
      </c>
      <c r="K49" s="3">
        <f>('[1]BWS je ET-Stunde VG'!K107/'[1]BWS je ET-Stunde VG'!K103)^0.25*100-100</f>
        <v>1.2827672298205215</v>
      </c>
      <c r="L49" s="3">
        <f>('[1]BWS je ET-Stunde VG'!L107/'[1]BWS je ET-Stunde VG'!L103)^0.25*100-100</f>
        <v>2.5882479705121426</v>
      </c>
      <c r="M49" s="3">
        <f>('[1]BWS je ET-Stunde VG'!M107/'[1]BWS je ET-Stunde VG'!M103)^0.25*100-100</f>
        <v>1.8358255609655032</v>
      </c>
      <c r="N49" s="3">
        <f>('[1]BWS je ET-Stunde VG'!N107/'[1]BWS je ET-Stunde VG'!N103)^0.25*100-100</f>
        <v>8.0311517814823503</v>
      </c>
      <c r="O49" s="3">
        <f>('[1]BWS je ET-Stunde VG'!O107/'[1]BWS je ET-Stunde VG'!O103)^0.25*100-100</f>
        <v>2.9499121895663478</v>
      </c>
      <c r="P49" s="3">
        <f>('[1]BWS je ET-Stunde VG'!P107/'[1]BWS je ET-Stunde VG'!P103)^0.25*100-100</f>
        <v>1.2269503880570909</v>
      </c>
      <c r="Q49" s="3">
        <f>('[1]BWS je ET-Stunde VG'!Q107/'[1]BWS je ET-Stunde VG'!Q103)^0.25*100-100</f>
        <v>-0.42757523096068439</v>
      </c>
      <c r="R49" s="3">
        <f>('[1]BWS je ET-Stunde VG'!R107/'[1]BWS je ET-Stunde VG'!R103)^0.25*100-100</f>
        <v>-0.20878557262103925</v>
      </c>
      <c r="S49" s="3">
        <f>('[1]BWS je ET-Stunde VG'!S107/'[1]BWS je ET-Stunde VG'!S103)^0.25*100-100</f>
        <v>-0.23778455770174389</v>
      </c>
      <c r="T49" s="3">
        <f>('[1]BWS je ET-Stunde VG'!T107/'[1]BWS je ET-Stunde VG'!T103)^0.25*100-100</f>
        <v>2.6459430752217941</v>
      </c>
      <c r="U49" s="3">
        <f>('[1]BWS je ET-Stunde VG'!U107/'[1]BWS je ET-Stunde VG'!U103)^0.25*100-100</f>
        <v>5.5754242880468041E-2</v>
      </c>
      <c r="V49" s="3">
        <f>('[1]BWS je ET-Stunde VG'!V107/'[1]BWS je ET-Stunde VG'!V103)^0.25*100-100</f>
        <v>1.5400423702632224</v>
      </c>
      <c r="X49" s="18" t="str">
        <f t="shared" si="32"/>
        <v>NI</v>
      </c>
      <c r="Y49" s="3">
        <f t="shared" si="33"/>
        <v>-0.42757523096068439</v>
      </c>
      <c r="Z49" s="18" t="str">
        <f t="shared" si="34"/>
        <v>HB</v>
      </c>
      <c r="AA49" s="3">
        <f t="shared" si="35"/>
        <v>8.0311517814823503</v>
      </c>
    </row>
    <row r="50" spans="1:27" x14ac:dyDescent="0.35">
      <c r="X50" s="11"/>
      <c r="Y50" s="3"/>
      <c r="Z50" s="11"/>
      <c r="AA50" s="3"/>
    </row>
    <row r="51" spans="1:27" x14ac:dyDescent="0.35">
      <c r="A51" s="4" t="s">
        <v>109</v>
      </c>
      <c r="X51" s="11"/>
      <c r="Y51" s="3"/>
      <c r="Z51" s="11"/>
      <c r="AA51" s="3"/>
    </row>
    <row r="52" spans="1:27" x14ac:dyDescent="0.35">
      <c r="A52" s="7">
        <f>'[1]BIP zu Kapitalstock'!A130</f>
        <v>2019</v>
      </c>
      <c r="B52" s="3">
        <f>'[1]BIP zu Kapitalstock'!B130</f>
        <v>-5.5289460451476202E-2</v>
      </c>
      <c r="C52" s="3">
        <f>'[1]BIP zu Kapitalstock'!C130</f>
        <v>2.6383546023308782</v>
      </c>
      <c r="D52" s="3">
        <f>'[1]BIP zu Kapitalstock'!D130</f>
        <v>0.39821120201237648</v>
      </c>
      <c r="E52" s="3">
        <f>'[1]BIP zu Kapitalstock'!E130</f>
        <v>0.99169409158758981</v>
      </c>
      <c r="F52" s="3">
        <f>'[1]BIP zu Kapitalstock'!F130</f>
        <v>-0.86805256391042462</v>
      </c>
      <c r="G52" s="3">
        <f>'[1]BIP zu Kapitalstock'!G130</f>
        <v>1.4279327521019951</v>
      </c>
      <c r="H52" s="14">
        <f>'[1]BIP zu Kapitalstock'!H130</f>
        <v>0.74858961697022153</v>
      </c>
      <c r="I52" s="3">
        <f>'[1]BIP zu Kapitalstock'!I130</f>
        <v>0.45225754294857268</v>
      </c>
      <c r="J52" s="3">
        <f>'[1]BIP zu Kapitalstock'!J130</f>
        <v>-0.3219280371901192</v>
      </c>
      <c r="K52" s="3">
        <f>'[1]BIP zu Kapitalstock'!K130</f>
        <v>-0.41469433891454344</v>
      </c>
      <c r="L52" s="3">
        <f>'[1]BIP zu Kapitalstock'!L130</f>
        <v>-2.0233838721178614</v>
      </c>
      <c r="M52" s="3">
        <f>'[1]BIP zu Kapitalstock'!M130</f>
        <v>-1.1100597290905512E-2</v>
      </c>
      <c r="N52" s="3">
        <f>'[1]BIP zu Kapitalstock'!N130</f>
        <v>-2.1370513381896501</v>
      </c>
      <c r="O52" s="3">
        <f>'[1]BIP zu Kapitalstock'!O130</f>
        <v>3.0749817111214668</v>
      </c>
      <c r="P52" s="3">
        <f>'[1]BIP zu Kapitalstock'!P130</f>
        <v>0.43733744007350595</v>
      </c>
      <c r="Q52" s="3">
        <f>'[1]BIP zu Kapitalstock'!Q130</f>
        <v>0.46384513335505062</v>
      </c>
      <c r="R52" s="3">
        <f>'[1]BIP zu Kapitalstock'!R130</f>
        <v>-0.69237400007138206</v>
      </c>
      <c r="S52" s="3">
        <f>'[1]BIP zu Kapitalstock'!S130</f>
        <v>-0.71881528448975018</v>
      </c>
      <c r="T52" s="3">
        <f>'[1]BIP zu Kapitalstock'!T130</f>
        <v>-2.283158866314011</v>
      </c>
      <c r="U52" s="3">
        <f>'[1]BIP zu Kapitalstock'!U130</f>
        <v>1.0313655086986842</v>
      </c>
      <c r="V52" s="3">
        <f>'[1]BIP zu Kapitalstock'!V130</f>
        <v>-0.23009047787152781</v>
      </c>
      <c r="X52" s="18" t="str">
        <f t="shared" ref="X52:X55" si="36">HLOOKUP(Y52,$L52:$U149,ROW(L$100)-ROW(X52)+1,0)</f>
        <v>SL</v>
      </c>
      <c r="Y52" s="3">
        <f t="shared" ref="Y52:Y55" si="37">MIN(L52:U52)</f>
        <v>-2.283158866314011</v>
      </c>
      <c r="Z52" s="18" t="str">
        <f t="shared" ref="Z52:Z55" si="38">HLOOKUP(AA52,$L52:$U149,ROW(N$100)-ROW(Z52)+1,0)</f>
        <v>HH</v>
      </c>
      <c r="AA52" s="3">
        <f t="shared" ref="AA52:AA55" si="39">MAX(L52:U52)</f>
        <v>3.0749817111214668</v>
      </c>
    </row>
    <row r="53" spans="1:27" x14ac:dyDescent="0.35">
      <c r="A53" s="7">
        <f>'[1]BIP zu Kapitalstock'!A131</f>
        <v>2020</v>
      </c>
      <c r="B53" s="3">
        <f>'[1]BIP zu Kapitalstock'!B131</f>
        <v>-3.8122699009315966</v>
      </c>
      <c r="C53" s="3">
        <f>'[1]BIP zu Kapitalstock'!C131</f>
        <v>-4.4951860936613741</v>
      </c>
      <c r="D53" s="3">
        <f>'[1]BIP zu Kapitalstock'!D131</f>
        <v>-4.5025986304662524</v>
      </c>
      <c r="E53" s="3">
        <f>'[1]BIP zu Kapitalstock'!E131</f>
        <v>-2.690119270431623</v>
      </c>
      <c r="F53" s="3">
        <f>'[1]BIP zu Kapitalstock'!F131</f>
        <v>-3.7308761600108937</v>
      </c>
      <c r="G53" s="3">
        <f>'[1]BIP zu Kapitalstock'!G131</f>
        <v>-3.6662534895550039</v>
      </c>
      <c r="H53" s="14">
        <f>'[1]BIP zu Kapitalstock'!H131</f>
        <v>-3.8511801603807783</v>
      </c>
      <c r="I53" s="3">
        <f>'[1]BIP zu Kapitalstock'!I131</f>
        <v>-3.9383693398402499</v>
      </c>
      <c r="J53" s="3">
        <f>'[1]BIP zu Kapitalstock'!J131</f>
        <v>-5.0370234590844376</v>
      </c>
      <c r="K53" s="3">
        <f>'[1]BIP zu Kapitalstock'!K131</f>
        <v>-5.1110566823708581</v>
      </c>
      <c r="L53" s="3">
        <f>'[1]BIP zu Kapitalstock'!L131</f>
        <v>-6.1719038050731001</v>
      </c>
      <c r="M53" s="3">
        <f>'[1]BIP zu Kapitalstock'!M131</f>
        <v>-5.5826721434671356</v>
      </c>
      <c r="N53" s="3">
        <f>'[1]BIP zu Kapitalstock'!N131</f>
        <v>-5.3408410346870312</v>
      </c>
      <c r="O53" s="3">
        <f>'[1]BIP zu Kapitalstock'!O131</f>
        <v>-4.9300553552978243</v>
      </c>
      <c r="P53" s="3">
        <f>'[1]BIP zu Kapitalstock'!P131</f>
        <v>-6.0525932447749966</v>
      </c>
      <c r="Q53" s="3">
        <f>'[1]BIP zu Kapitalstock'!Q131</f>
        <v>-5.259084196815806</v>
      </c>
      <c r="R53" s="3">
        <f>'[1]BIP zu Kapitalstock'!R131</f>
        <v>-3.7538361458597223</v>
      </c>
      <c r="S53" s="3">
        <f>'[1]BIP zu Kapitalstock'!S131</f>
        <v>-4.5919341878828988</v>
      </c>
      <c r="T53" s="3">
        <f>'[1]BIP zu Kapitalstock'!T131</f>
        <v>-4.9541465800386817</v>
      </c>
      <c r="U53" s="3">
        <f>'[1]BIP zu Kapitalstock'!U131</f>
        <v>-2.6363579991036659</v>
      </c>
      <c r="V53" s="3">
        <f>'[1]BIP zu Kapitalstock'!V131</f>
        <v>-4.9105125164748529</v>
      </c>
      <c r="X53" s="18" t="str">
        <f t="shared" si="36"/>
        <v>BW</v>
      </c>
      <c r="Y53" s="3">
        <f t="shared" si="37"/>
        <v>-6.1719038050731001</v>
      </c>
      <c r="Z53" s="18" t="str">
        <f t="shared" si="38"/>
        <v>SH</v>
      </c>
      <c r="AA53" s="3">
        <f t="shared" si="39"/>
        <v>-2.6363579991036659</v>
      </c>
    </row>
    <row r="54" spans="1:27" x14ac:dyDescent="0.35">
      <c r="A54" s="7">
        <f>'[1]BIP zu Kapitalstock'!A132</f>
        <v>2021</v>
      </c>
      <c r="B54" s="3">
        <f>'[1]BIP zu Kapitalstock'!B132</f>
        <v>-6.4289184924916754E-2</v>
      </c>
      <c r="C54" s="3">
        <f>'[1]BIP zu Kapitalstock'!C132</f>
        <v>0.75865066042584317</v>
      </c>
      <c r="D54" s="3">
        <f>'[1]BIP zu Kapitalstock'!D132</f>
        <v>1.6385689747780106</v>
      </c>
      <c r="E54" s="3">
        <f>'[1]BIP zu Kapitalstock'!E132</f>
        <v>0.77395928004398229</v>
      </c>
      <c r="F54" s="3">
        <f>'[1]BIP zu Kapitalstock'!F132</f>
        <v>1.5594119291744164</v>
      </c>
      <c r="G54" s="3">
        <f>'[1]BIP zu Kapitalstock'!G132</f>
        <v>2.1166253131425208</v>
      </c>
      <c r="H54" s="14">
        <f>'[1]BIP zu Kapitalstock'!H132</f>
        <v>1.3548384798779836</v>
      </c>
      <c r="I54" s="3">
        <f>'[1]BIP zu Kapitalstock'!I132</f>
        <v>1.0202580974609816</v>
      </c>
      <c r="J54" s="3">
        <f>'[1]BIP zu Kapitalstock'!J132</f>
        <v>2.4724708970192353</v>
      </c>
      <c r="K54" s="3">
        <f>'[1]BIP zu Kapitalstock'!K132</f>
        <v>2.4892661185492528</v>
      </c>
      <c r="L54" s="3">
        <f>'[1]BIP zu Kapitalstock'!L132</f>
        <v>2.6570223681025027</v>
      </c>
      <c r="M54" s="3">
        <f>'[1]BIP zu Kapitalstock'!M132</f>
        <v>2.2729370002522842</v>
      </c>
      <c r="N54" s="3">
        <f>'[1]BIP zu Kapitalstock'!N132</f>
        <v>4.4235436956994363</v>
      </c>
      <c r="O54" s="3">
        <f>'[1]BIP zu Kapitalstock'!O132</f>
        <v>2.1599627096747724</v>
      </c>
      <c r="P54" s="3">
        <f>'[1]BIP zu Kapitalstock'!P132</f>
        <v>3.0944936876344116</v>
      </c>
      <c r="Q54" s="3">
        <f>'[1]BIP zu Kapitalstock'!Q132</f>
        <v>0.17581827657934923</v>
      </c>
      <c r="R54" s="3">
        <f>'[1]BIP zu Kapitalstock'!R132</f>
        <v>2.1703563692778545</v>
      </c>
      <c r="S54" s="3">
        <f>'[1]BIP zu Kapitalstock'!S132</f>
        <v>11.205605960453042</v>
      </c>
      <c r="T54" s="3">
        <f>'[1]BIP zu Kapitalstock'!T132</f>
        <v>3.1348736905741958</v>
      </c>
      <c r="U54" s="3">
        <f>'[1]BIP zu Kapitalstock'!U132</f>
        <v>-1.1373774847280913</v>
      </c>
      <c r="V54" s="3">
        <f>'[1]BIP zu Kapitalstock'!V132</f>
        <v>2.3087649336135883</v>
      </c>
      <c r="X54" s="18" t="str">
        <f t="shared" si="36"/>
        <v>SH</v>
      </c>
      <c r="Y54" s="3">
        <f t="shared" si="37"/>
        <v>-1.1373774847280913</v>
      </c>
      <c r="Z54" s="18" t="str">
        <f t="shared" si="38"/>
        <v>RP</v>
      </c>
      <c r="AA54" s="3">
        <f t="shared" si="39"/>
        <v>11.205605960453042</v>
      </c>
    </row>
    <row r="55" spans="1:27" x14ac:dyDescent="0.35">
      <c r="A55" t="s">
        <v>108</v>
      </c>
      <c r="B55" s="3">
        <f>('[1]BIP zu Kapitalstock'!B100/'[1]BIP zu Kapitalstock'!B98)^0.5*100-100</f>
        <v>-1.9561874510227284</v>
      </c>
      <c r="C55" s="3">
        <f>('[1]BIP zu Kapitalstock'!C100/'[1]BIP zu Kapitalstock'!C98)^0.5*100-100</f>
        <v>-1.9034344088553041</v>
      </c>
      <c r="D55" s="3">
        <f>('[1]BIP zu Kapitalstock'!D100/'[1]BIP zu Kapitalstock'!D98)^0.5*100-100</f>
        <v>-1.4798537556433757</v>
      </c>
      <c r="E55" s="3">
        <f>('[1]BIP zu Kapitalstock'!E100/'[1]BIP zu Kapitalstock'!E98)^0.5*100-100</f>
        <v>-0.97322605382188954</v>
      </c>
      <c r="F55" s="3">
        <f>('[1]BIP zu Kapitalstock'!F100/'[1]BIP zu Kapitalstock'!F98)^0.5*100-100</f>
        <v>-1.1211063769109586</v>
      </c>
      <c r="G55" s="3">
        <f>('[1]BIP zu Kapitalstock'!G100/'[1]BIP zu Kapitalstock'!G98)^0.5*100-100</f>
        <v>-0.8169515621829504</v>
      </c>
      <c r="H55" s="14">
        <f>('[1]BIP zu Kapitalstock'!H100/'[1]BIP zu Kapitalstock'!H98)^0.5*100-100</f>
        <v>-1.2824832926015404</v>
      </c>
      <c r="I55" s="3">
        <f>('[1]BIP zu Kapitalstock'!I100/'[1]BIP zu Kapitalstock'!I98)^0.5*100-100</f>
        <v>-1.4902506218175944</v>
      </c>
      <c r="J55" s="3">
        <f>('[1]BIP zu Kapitalstock'!J100/'[1]BIP zu Kapitalstock'!J98)^0.5*100-100</f>
        <v>-1.3537083825079179</v>
      </c>
      <c r="K55" s="3">
        <f>('[1]BIP zu Kapitalstock'!K100/'[1]BIP zu Kapitalstock'!K98)^0.5*100-100</f>
        <v>-1.3840876765396075</v>
      </c>
      <c r="L55" s="3">
        <f>('[1]BIP zu Kapitalstock'!L100/'[1]BIP zu Kapitalstock'!L98)^0.5*100-100</f>
        <v>-1.8566712922417565</v>
      </c>
      <c r="M55" s="3">
        <f>('[1]BIP zu Kapitalstock'!M100/'[1]BIP zu Kapitalstock'!M98)^0.5*100-100</f>
        <v>-1.733335135442033</v>
      </c>
      <c r="N55" s="3">
        <f>('[1]BIP zu Kapitalstock'!N100/'[1]BIP zu Kapitalstock'!N98)^0.5*100-100</f>
        <v>-0.57844890360783552</v>
      </c>
      <c r="O55" s="3">
        <f>('[1]BIP zu Kapitalstock'!O100/'[1]BIP zu Kapitalstock'!O98)^0.5*100-100</f>
        <v>-1.448784889715256</v>
      </c>
      <c r="P55" s="3">
        <f>('[1]BIP zu Kapitalstock'!P100/'[1]BIP zu Kapitalstock'!P98)^0.5*100-100</f>
        <v>-1.5852636405697353</v>
      </c>
      <c r="Q55" s="3">
        <f>('[1]BIP zu Kapitalstock'!Q100/'[1]BIP zu Kapitalstock'!Q98)^0.5*100-100</f>
        <v>-2.5795259462545772</v>
      </c>
      <c r="R55" s="3">
        <f>('[1]BIP zu Kapitalstock'!R100/'[1]BIP zu Kapitalstock'!R98)^0.5*100-100</f>
        <v>-0.83596992783412816</v>
      </c>
      <c r="S55" s="3">
        <f>('[1]BIP zu Kapitalstock'!S100/'[1]BIP zu Kapitalstock'!S98)^0.5*100-100</f>
        <v>3.0044259833103695</v>
      </c>
      <c r="T55" s="3">
        <f>('[1]BIP zu Kapitalstock'!T100/'[1]BIP zu Kapitalstock'!T98)^0.5*100-100</f>
        <v>-0.9922119867303536</v>
      </c>
      <c r="U55" s="3">
        <f>('[1]BIP zu Kapitalstock'!U100/'[1]BIP zu Kapitalstock'!U98)^0.5*100-100</f>
        <v>-1.8897304771478645</v>
      </c>
      <c r="V55" s="3">
        <f>('[1]BIP zu Kapitalstock'!V100/'[1]BIP zu Kapitalstock'!V98)^0.5*100-100</f>
        <v>-1.366901992233025</v>
      </c>
      <c r="X55" s="18" t="str">
        <f t="shared" si="36"/>
        <v>NI</v>
      </c>
      <c r="Y55" s="3">
        <f t="shared" si="37"/>
        <v>-2.5795259462545772</v>
      </c>
      <c r="Z55" s="18" t="str">
        <f t="shared" si="38"/>
        <v>RP</v>
      </c>
      <c r="AA55" s="3">
        <f t="shared" si="39"/>
        <v>3.0044259833103695</v>
      </c>
    </row>
    <row r="56" spans="1:27" x14ac:dyDescent="0.35">
      <c r="X56" s="11"/>
      <c r="Y56" s="3"/>
      <c r="Z56" s="11"/>
      <c r="AA56" s="3"/>
    </row>
    <row r="57" spans="1:27" x14ac:dyDescent="0.35">
      <c r="A57" s="4" t="s">
        <v>110</v>
      </c>
      <c r="X57" s="11"/>
      <c r="Y57" s="3"/>
      <c r="Z57" s="11"/>
      <c r="AA57" s="3"/>
    </row>
    <row r="58" spans="1:27" x14ac:dyDescent="0.35">
      <c r="A58">
        <f t="shared" ref="A58:A60" si="40">A52</f>
        <v>2019</v>
      </c>
      <c r="B58" s="3">
        <f>[1]TFP!B129/[1]TFP!B128*100-100</f>
        <v>2.0502077178130804</v>
      </c>
      <c r="C58" s="3">
        <f>[1]TFP!C129/[1]TFP!C128*100-100</f>
        <v>3.3961512890336536</v>
      </c>
      <c r="D58" s="3">
        <f>[1]TFP!D129/[1]TFP!D128*100-100</f>
        <v>3.6770321176607013</v>
      </c>
      <c r="E58" s="3">
        <f>[1]TFP!E129/[1]TFP!E128*100-100</f>
        <v>2.4713152733175008</v>
      </c>
      <c r="F58" s="3">
        <f>[1]TFP!F129/[1]TFP!F128*100-100</f>
        <v>1.5251228391511233</v>
      </c>
      <c r="G58" s="3">
        <f>[1]TFP!G129/[1]TFP!G128*100-100</f>
        <v>6.7191072055352521</v>
      </c>
      <c r="H58" s="14">
        <f>[1]TFP!H129/[1]TFP!H128*100-100</f>
        <v>3.9698443617166106</v>
      </c>
      <c r="I58" s="3">
        <f>[1]TFP!I129/[1]TFP!I128*100-100</f>
        <v>2.7370852930826715</v>
      </c>
      <c r="J58" s="3">
        <f>[1]TFP!J129/[1]TFP!J128*100-100</f>
        <v>1.1194358315202493</v>
      </c>
      <c r="K58" s="3">
        <f>[1]TFP!K129/[1]TFP!K128*100-100</f>
        <v>0.81355067951524518</v>
      </c>
      <c r="L58" s="3">
        <f>[1]TFP!L129/[1]TFP!L128*100-100</f>
        <v>-0.88110457734693171</v>
      </c>
      <c r="M58" s="3">
        <f>[1]TFP!M129/[1]TFP!M128*100-100</f>
        <v>1.2955416124274848</v>
      </c>
      <c r="N58" s="3">
        <f>[1]TFP!N129/[1]TFP!N128*100-100</f>
        <v>-0.2518646653675205</v>
      </c>
      <c r="O58" s="3">
        <f>[1]TFP!O129/[1]TFP!O128*100-100</f>
        <v>1.0389098388074558</v>
      </c>
      <c r="P58" s="3">
        <f>[1]TFP!P129/[1]TFP!P128*100-100</f>
        <v>2.9134959052962301</v>
      </c>
      <c r="Q58" s="3">
        <f>[1]TFP!Q129/[1]TFP!Q128*100-100</f>
        <v>3.1267858455996418</v>
      </c>
      <c r="R58" s="3">
        <f>[1]TFP!R129/[1]TFP!R128*100-100</f>
        <v>0.74361337894181645</v>
      </c>
      <c r="S58" s="3">
        <f>[1]TFP!S129/[1]TFP!S128*100-100</f>
        <v>-2.9938696682462904</v>
      </c>
      <c r="T58" s="3">
        <f>[1]TFP!T129/[1]TFP!T128*100-100</f>
        <v>-0.4977514081080443</v>
      </c>
      <c r="U58" s="3">
        <f>[1]TFP!U129/[1]TFP!U128*100-100</f>
        <v>1.5318364432819038</v>
      </c>
      <c r="V58" s="3">
        <f>[1]TFP!V129/[1]TFP!V128*100-100</f>
        <v>1.3051619969240136</v>
      </c>
      <c r="X58" s="18" t="str">
        <f t="shared" ref="X58:X61" si="41">HLOOKUP(Y58,$L58:$U155,ROW(L$100)-ROW(X58)+1,0)</f>
        <v>RP</v>
      </c>
      <c r="Y58" s="3">
        <f t="shared" ref="Y58:Y61" si="42">MIN(L58:U58)</f>
        <v>-2.9938696682462904</v>
      </c>
      <c r="Z58" s="18" t="str">
        <f t="shared" ref="Z58:Z61" si="43">HLOOKUP(AA58,$L58:$U155,ROW(N$100)-ROW(Z58)+1,0)</f>
        <v>NI</v>
      </c>
      <c r="AA58" s="3">
        <f t="shared" ref="AA58:AA61" si="44">MAX(L58:U58)</f>
        <v>3.1267858455996418</v>
      </c>
    </row>
    <row r="59" spans="1:27" x14ac:dyDescent="0.35">
      <c r="A59">
        <f t="shared" si="40"/>
        <v>2020</v>
      </c>
      <c r="B59" s="3">
        <f>[1]TFP!B130/[1]TFP!B129*100-100</f>
        <v>-3.5886545455503693</v>
      </c>
      <c r="C59" s="3">
        <f>[1]TFP!C130/[1]TFP!C129*100-100</f>
        <v>-3.5119345036163878</v>
      </c>
      <c r="D59" s="3">
        <f>[1]TFP!D130/[1]TFP!D129*100-100</f>
        <v>-2.0650391881927135</v>
      </c>
      <c r="E59" s="3">
        <f>[1]TFP!E130/[1]TFP!E129*100-100</f>
        <v>-4.4823387436490378</v>
      </c>
      <c r="F59" s="3">
        <f>[1]TFP!F130/[1]TFP!F129*100-100</f>
        <v>-1.1107808674652091</v>
      </c>
      <c r="G59" s="3">
        <f>[1]TFP!G130/[1]TFP!G129*100-100</f>
        <v>2.722093206492886</v>
      </c>
      <c r="H59" s="14">
        <f>[1]TFP!H130/[1]TFP!H129*100-100</f>
        <v>-1.192352158659844</v>
      </c>
      <c r="I59" s="3">
        <f>[1]TFP!I130/[1]TFP!I129*100-100</f>
        <v>-2.8481336373966712</v>
      </c>
      <c r="J59" s="3">
        <f>[1]TFP!J130/[1]TFP!J129*100-100</f>
        <v>-3.246246517994507</v>
      </c>
      <c r="K59" s="3">
        <f>[1]TFP!K130/[1]TFP!K129*100-100</f>
        <v>-3.5760707451072875</v>
      </c>
      <c r="L59" s="3">
        <f>[1]TFP!L130/[1]TFP!L129*100-100</f>
        <v>-4.8363019154536318</v>
      </c>
      <c r="M59" s="3">
        <f>[1]TFP!M130/[1]TFP!M129*100-100</f>
        <v>-3.6093222939797585</v>
      </c>
      <c r="N59" s="3">
        <f>[1]TFP!N130/[1]TFP!N129*100-100</f>
        <v>-3.5369330508586359</v>
      </c>
      <c r="O59" s="3">
        <f>[1]TFP!O130/[1]TFP!O129*100-100</f>
        <v>-7.5657583267189921</v>
      </c>
      <c r="P59" s="3">
        <f>[1]TFP!P130/[1]TFP!P129*100-100</f>
        <v>-3.0549389380559404</v>
      </c>
      <c r="Q59" s="3">
        <f>[1]TFP!Q130/[1]TFP!Q129*100-100</f>
        <v>-3.8050367366140136</v>
      </c>
      <c r="R59" s="3">
        <f>[1]TFP!R130/[1]TFP!R129*100-100</f>
        <v>-1.91843911175431</v>
      </c>
      <c r="S59" s="3">
        <f>[1]TFP!S130/[1]TFP!S129*100-100</f>
        <v>-4.8659945665643818</v>
      </c>
      <c r="T59" s="3">
        <f>[1]TFP!T130/[1]TFP!T129*100-100</f>
        <v>-2.4748645431489251</v>
      </c>
      <c r="U59" s="3">
        <f>[1]TFP!U130/[1]TFP!U129*100-100</f>
        <v>-1.2943145711666943</v>
      </c>
      <c r="V59" s="3">
        <f>[1]TFP!V130/[1]TFP!V129*100-100</f>
        <v>-3.2005041941564087</v>
      </c>
      <c r="X59" s="18" t="str">
        <f t="shared" si="41"/>
        <v>HH</v>
      </c>
      <c r="Y59" s="3">
        <f t="shared" si="42"/>
        <v>-7.5657583267189921</v>
      </c>
      <c r="Z59" s="18" t="str">
        <f t="shared" si="43"/>
        <v>SH</v>
      </c>
      <c r="AA59" s="3">
        <f t="shared" si="44"/>
        <v>-1.2943145711666943</v>
      </c>
    </row>
    <row r="60" spans="1:27" x14ac:dyDescent="0.35">
      <c r="A60">
        <f t="shared" si="40"/>
        <v>2021</v>
      </c>
      <c r="B60" s="3">
        <f>[1]TFP!B131/[1]TFP!B130*100-100</f>
        <v>-3.1102389309738356</v>
      </c>
      <c r="C60" s="3">
        <f>[1]TFP!C131/[1]TFP!C130*100-100</f>
        <v>-3.8926167159529541</v>
      </c>
      <c r="D60" s="3">
        <f>[1]TFP!D131/[1]TFP!D130*100-100</f>
        <v>1.0846490670032125</v>
      </c>
      <c r="E60" s="3">
        <f>[1]TFP!E131/[1]TFP!E130*100-100</f>
        <v>-2.0255628383846016</v>
      </c>
      <c r="F60" s="3">
        <f>[1]TFP!F131/[1]TFP!F130*100-100</f>
        <v>0.22664695987558048</v>
      </c>
      <c r="G60" s="3">
        <f>[1]TFP!G131/[1]TFP!G130*100-100</f>
        <v>5.4365030449388172</v>
      </c>
      <c r="H60" s="14">
        <f>[1]TFP!H131/[1]TFP!H130*100-100</f>
        <v>0.82946489116677924</v>
      </c>
      <c r="I60" s="3">
        <f>[1]TFP!I131/[1]TFP!I130*100-100</f>
        <v>-1.1189987456501598</v>
      </c>
      <c r="J60" s="3">
        <f>[1]TFP!J131/[1]TFP!J130*100-100</f>
        <v>1.8246837508549163</v>
      </c>
      <c r="K60" s="3">
        <f>[1]TFP!K131/[1]TFP!K130*100-100</f>
        <v>1.6121635583572242</v>
      </c>
      <c r="L60" s="3">
        <f>[1]TFP!L131/[1]TFP!L130*100-100</f>
        <v>1.2876953668119455</v>
      </c>
      <c r="M60" s="3">
        <f>[1]TFP!M131/[1]TFP!M130*100-100</f>
        <v>0.56530185996437865</v>
      </c>
      <c r="N60" s="3">
        <f>[1]TFP!N131/[1]TFP!N130*100-100</f>
        <v>3.5972711927594361</v>
      </c>
      <c r="O60" s="3">
        <f>[1]TFP!O131/[1]TFP!O130*100-100</f>
        <v>7.4260456142099827</v>
      </c>
      <c r="P60" s="3">
        <f>[1]TFP!P131/[1]TFP!P130*100-100</f>
        <v>1.0213157976766354</v>
      </c>
      <c r="Q60" s="3">
        <f>[1]TFP!Q131/[1]TFP!Q130*100-100</f>
        <v>-1.0642699833872058</v>
      </c>
      <c r="R60" s="3">
        <f>[1]TFP!R131/[1]TFP!R130*100-100</f>
        <v>2.208446945311664</v>
      </c>
      <c r="S60" s="3">
        <f>[1]TFP!S131/[1]TFP!S130*100-100</f>
        <v>7.5783548038557171</v>
      </c>
      <c r="T60" s="3">
        <f>[1]TFP!T131/[1]TFP!T130*100-100</f>
        <v>2.112246029610219</v>
      </c>
      <c r="U60" s="3">
        <f>[1]TFP!U131/[1]TFP!U130*100-100</f>
        <v>0.27095708486773162</v>
      </c>
      <c r="V60" s="3">
        <f>[1]TFP!V131/[1]TFP!V130*100-100</f>
        <v>1.494482344161014</v>
      </c>
      <c r="X60" s="18" t="str">
        <f t="shared" si="41"/>
        <v>NI</v>
      </c>
      <c r="Y60" s="3">
        <f t="shared" si="42"/>
        <v>-1.0642699833872058</v>
      </c>
      <c r="Z60" s="18" t="str">
        <f t="shared" si="43"/>
        <v>RP</v>
      </c>
      <c r="AA60" s="3">
        <f t="shared" si="44"/>
        <v>7.5783548038557171</v>
      </c>
    </row>
    <row r="61" spans="1:27" x14ac:dyDescent="0.35">
      <c r="A61" t="str">
        <f>A55</f>
        <v>2019-2021</v>
      </c>
      <c r="B61" s="3">
        <f>([1]TFP!B131/[1]TFP!B129)^0.5*100-100</f>
        <v>-3.3497427555158339</v>
      </c>
      <c r="C61" s="3">
        <f>([1]TFP!C131/[1]TFP!C129)^0.5*100-100</f>
        <v>-3.7024637231191946</v>
      </c>
      <c r="D61" s="3">
        <f>([1]TFP!D131/[1]TFP!D129)^0.5*100-100</f>
        <v>-0.50265759804310051</v>
      </c>
      <c r="E61" s="3">
        <f>([1]TFP!E131/[1]TFP!E129)^0.5*100-100</f>
        <v>-3.2617495476333147</v>
      </c>
      <c r="F61" s="3">
        <f>([1]TFP!F131/[1]TFP!F129)^0.5*100-100</f>
        <v>-0.4443127986435087</v>
      </c>
      <c r="G61" s="3">
        <f>([1]TFP!G131/[1]TFP!G129)^0.5*100-100</f>
        <v>4.0704487025441551</v>
      </c>
      <c r="H61" s="14">
        <f>([1]TFP!H131/[1]TFP!H129)^0.5*100-100</f>
        <v>-0.18656273328136308</v>
      </c>
      <c r="I61" s="3">
        <f>([1]TFP!I131/[1]TFP!I129)^0.5*100-100</f>
        <v>-1.9873792837728104</v>
      </c>
      <c r="J61" s="3">
        <f>([1]TFP!J131/[1]TFP!J129)^0.5*100-100</f>
        <v>-0.7431596814940491</v>
      </c>
      <c r="K61" s="3">
        <f>([1]TFP!K131/[1]TFP!K129)^0.5*100-100</f>
        <v>-1.0159403217486442</v>
      </c>
      <c r="L61" s="3">
        <f>([1]TFP!L131/[1]TFP!L129)^0.5*100-100</f>
        <v>-1.8220408565812676</v>
      </c>
      <c r="M61" s="3">
        <f>([1]TFP!M131/[1]TFP!M129)^0.5*100-100</f>
        <v>-1.5441337451522656</v>
      </c>
      <c r="N61" s="3">
        <f>([1]TFP!N131/[1]TFP!N129)^0.5*100-100</f>
        <v>-3.3453061459070454E-2</v>
      </c>
      <c r="O61" s="3">
        <f>([1]TFP!O131/[1]TFP!O129)^0.5*100-100</f>
        <v>-0.35139207039169662</v>
      </c>
      <c r="P61" s="3">
        <f>([1]TFP!P131/[1]TFP!P129)^0.5*100-100</f>
        <v>-1.037796969935556</v>
      </c>
      <c r="Q61" s="3">
        <f>([1]TFP!Q131/[1]TFP!Q129)^0.5*100-100</f>
        <v>-2.4442779003489647</v>
      </c>
      <c r="R61" s="3">
        <f>([1]TFP!R131/[1]TFP!R129)^0.5*100-100</f>
        <v>0.12374349952970931</v>
      </c>
      <c r="S61" s="3">
        <f>([1]TFP!S131/[1]TFP!S129)^0.5*100-100</f>
        <v>1.1650126794341702</v>
      </c>
      <c r="T61" s="3">
        <f>([1]TFP!T131/[1]TFP!T129)^0.5*100-100</f>
        <v>-0.20766248934219789</v>
      </c>
      <c r="U61" s="3">
        <f>([1]TFP!U131/[1]TFP!U129)^0.5*100-100</f>
        <v>-0.51475713621141495</v>
      </c>
      <c r="V61" s="3">
        <f>([1]TFP!V131/[1]TFP!V129)^0.5*100-100</f>
        <v>-0.88080550170981553</v>
      </c>
      <c r="X61" s="18" t="str">
        <f t="shared" si="41"/>
        <v>NI</v>
      </c>
      <c r="Y61" s="3">
        <f t="shared" si="42"/>
        <v>-2.4442779003489647</v>
      </c>
      <c r="Z61" s="18" t="str">
        <f t="shared" si="43"/>
        <v>RP</v>
      </c>
      <c r="AA61" s="3">
        <f t="shared" si="44"/>
        <v>1.1650126794341702</v>
      </c>
    </row>
    <row r="62" spans="1:27" x14ac:dyDescent="0.35">
      <c r="Z62" s="11"/>
    </row>
    <row r="63" spans="1:27" x14ac:dyDescent="0.35">
      <c r="A63" t="str">
        <f>Wirtschaftskraft!A36</f>
        <v>Die Totale Faktorproduktivität ist als Restgröße  berechnet (mit durchschnittlicher länderspezifischer Lohnquote über 5 Jahre und gesamtwirtschaftlichem Kapitalstock) und gibt an, welcher Anteil der wirtschaftlichen Leistung nicht durch Arbeit/Kapital erklärt werden kann. Sie wird häufig als Effizienzindikator oder auch als Indikator des technologischen Niveaus interpretiert (sie hängt allerdings auch von der regionalen Wirtschaftsstruktur ab; Rückgang in 2019-2021 ist auch Ausdruck der konjunkturellen Schwäche)</v>
      </c>
      <c r="Z63" s="11"/>
    </row>
    <row r="64" spans="1:27" x14ac:dyDescent="0.35">
      <c r="Z64" s="11"/>
    </row>
    <row r="65" spans="26:26" x14ac:dyDescent="0.35">
      <c r="Z65" s="11"/>
    </row>
    <row r="66" spans="26:26" x14ac:dyDescent="0.35">
      <c r="Z66" s="11"/>
    </row>
    <row r="67" spans="26:26" x14ac:dyDescent="0.35">
      <c r="Z67" s="11"/>
    </row>
    <row r="68" spans="26:26" x14ac:dyDescent="0.35">
      <c r="Z68" s="11"/>
    </row>
    <row r="69" spans="26:26" x14ac:dyDescent="0.35">
      <c r="Z69" s="11"/>
    </row>
    <row r="70" spans="26:26" x14ac:dyDescent="0.35">
      <c r="Z70" s="11"/>
    </row>
    <row r="71" spans="26:26" x14ac:dyDescent="0.35">
      <c r="Z71" s="11"/>
    </row>
    <row r="72" spans="26:26" x14ac:dyDescent="0.35">
      <c r="Z72" s="11"/>
    </row>
    <row r="73" spans="26:26" x14ac:dyDescent="0.35">
      <c r="Z73" s="11"/>
    </row>
    <row r="74" spans="26:26" x14ac:dyDescent="0.35">
      <c r="Z74" s="11"/>
    </row>
    <row r="75" spans="26:26" x14ac:dyDescent="0.35">
      <c r="Z75" s="11"/>
    </row>
    <row r="76" spans="26:26" x14ac:dyDescent="0.35">
      <c r="Z76"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BFCA-373C-49BC-9569-07C5F7DE0257}">
  <dimension ref="A1:AA100"/>
  <sheetViews>
    <sheetView workbookViewId="0">
      <pane xSplit="1" ySplit="2" topLeftCell="B3" activePane="bottomRight" state="frozen"/>
      <selection activeCell="A34" sqref="A34"/>
      <selection pane="topRight" activeCell="A34" sqref="A34"/>
      <selection pane="bottomLeft" activeCell="A34" sqref="A34"/>
      <selection pane="bottomRight" activeCell="B3" sqref="B3"/>
    </sheetView>
  </sheetViews>
  <sheetFormatPr baseColWidth="10" defaultRowHeight="14.5" x14ac:dyDescent="0.35"/>
  <cols>
    <col min="8" max="8" width="10.90625" style="4"/>
  </cols>
  <sheetData>
    <row r="1" spans="1:27" x14ac:dyDescent="0.35">
      <c r="A1" s="4" t="s">
        <v>347</v>
      </c>
    </row>
    <row r="2" spans="1:27" s="25" customFormat="1" ht="26" x14ac:dyDescent="0.3">
      <c r="A2" s="25" t="str">
        <f>Wirtschaftswachstum!A2</f>
        <v>Jahr</v>
      </c>
      <c r="B2" s="25" t="str">
        <f>Wirtschaftswachstum!B2</f>
        <v>Branden-
burg</v>
      </c>
      <c r="C2" s="25" t="str">
        <f>Wirtschaftswachstum!C2</f>
        <v>Mecklenburg-
Vorpommern</v>
      </c>
      <c r="D2" s="25" t="str">
        <f>Wirtschaftswachstum!D2</f>
        <v>Sachsen</v>
      </c>
      <c r="E2" s="25" t="str">
        <f>Wirtschaftswachstum!E2</f>
        <v>Sachsen-Anhalt</v>
      </c>
      <c r="F2" s="25" t="str">
        <f>Wirtschaftswachstum!F2</f>
        <v>Thüringen</v>
      </c>
      <c r="G2" s="25" t="str">
        <f>Wirtschaftswachstum!G2</f>
        <v>Berlin</v>
      </c>
      <c r="H2" s="26" t="str">
        <f>Wirtschaftswachstum!H2</f>
        <v>NBL m B</v>
      </c>
      <c r="I2" s="25" t="str">
        <f>Wirtschaftswachstum!I2</f>
        <v>NBL o B</v>
      </c>
      <c r="J2" s="25" t="str">
        <f>Wirtschaftswachstum!J2</f>
        <v>ABL m B</v>
      </c>
      <c r="K2" s="25" t="str">
        <f>Wirtschaftswachstum!K2</f>
        <v>ABL o B</v>
      </c>
      <c r="L2" s="25" t="str">
        <f>Wirtschaftswachstum!L2</f>
        <v>Baden-
Württemberg</v>
      </c>
      <c r="M2" s="25" t="str">
        <f>Wirtschaftswachstum!M2</f>
        <v>Bayern</v>
      </c>
      <c r="N2" s="25" t="str">
        <f>Wirtschaftswachstum!N2</f>
        <v>Bremen</v>
      </c>
      <c r="O2" s="25" t="str">
        <f>Wirtschaftswachstum!O2</f>
        <v>Hamburg</v>
      </c>
      <c r="P2" s="25" t="str">
        <f>Wirtschaftswachstum!P2</f>
        <v>Hessen</v>
      </c>
      <c r="Q2" s="25" t="str">
        <f>Wirtschaftswachstum!Q2</f>
        <v>Nieder-
sachsen</v>
      </c>
      <c r="R2" s="25" t="str">
        <f>Wirtschaftswachstum!R2</f>
        <v>Nordrhein-
Westfalen</v>
      </c>
      <c r="S2" s="25" t="str">
        <f>Wirtschaftswachstum!S2</f>
        <v>Rheinland-Pfalz</v>
      </c>
      <c r="T2" s="25" t="str">
        <f>Wirtschaftswachstum!T2</f>
        <v>Saarland</v>
      </c>
      <c r="U2" s="25" t="str">
        <f>Wirtschaftswachstum!U2</f>
        <v>Schleswig-
Holstein</v>
      </c>
      <c r="V2" s="25" t="str">
        <f>Wirtschaftswachstum!V2</f>
        <v>Deutschland</v>
      </c>
      <c r="X2" s="25" t="s">
        <v>22</v>
      </c>
      <c r="Z2" s="25" t="s">
        <v>23</v>
      </c>
    </row>
    <row r="3" spans="1:27" x14ac:dyDescent="0.35">
      <c r="A3" s="4" t="s">
        <v>345</v>
      </c>
      <c r="X3" s="5"/>
      <c r="Y3" s="6"/>
      <c r="Z3" s="5"/>
      <c r="AA3" s="6"/>
    </row>
    <row r="4" spans="1:27" x14ac:dyDescent="0.35">
      <c r="A4">
        <f>'[1]Anlageinvest nom'!A165</f>
        <v>2019</v>
      </c>
      <c r="B4" s="3">
        <f>'[1]Anlageinvest nom'!B165</f>
        <v>77.907492615097823</v>
      </c>
      <c r="C4" s="3">
        <f>'[1]Anlageinvest nom'!C165</f>
        <v>85.515097519697491</v>
      </c>
      <c r="D4" s="3">
        <f>'[1]Anlageinvest nom'!D165</f>
        <v>74.288607057262965</v>
      </c>
      <c r="E4" s="3">
        <f>'[1]Anlageinvest nom'!E165</f>
        <v>61.459795440752949</v>
      </c>
      <c r="F4" s="3">
        <f>'[1]Anlageinvest nom'!F165</f>
        <v>65.310412029804255</v>
      </c>
      <c r="G4" s="3">
        <f>'[1]Anlageinvest nom'!G165</f>
        <v>88.222968502027783</v>
      </c>
      <c r="H4" s="14">
        <f>'[1]Anlageinvest nom'!H165</f>
        <v>76.183310786259113</v>
      </c>
      <c r="I4" s="3">
        <f>'[1]Anlageinvest nom'!I165</f>
        <v>72.672233741007403</v>
      </c>
      <c r="J4" s="3">
        <f>'[1]Anlageinvest nom'!J165</f>
        <v>99.389524873955466</v>
      </c>
      <c r="K4" s="3">
        <f>'[1]Anlageinvest nom'!K165</f>
        <v>100</v>
      </c>
      <c r="L4" s="3">
        <f>'[1]Anlageinvest nom'!L165</f>
        <v>116.46793786872138</v>
      </c>
      <c r="M4" s="3">
        <f>'[1]Anlageinvest nom'!M165</f>
        <v>126.08791790791247</v>
      </c>
      <c r="N4" s="3">
        <f>'[1]Anlageinvest nom'!N165</f>
        <v>88.031113526850405</v>
      </c>
      <c r="O4" s="3">
        <f>'[1]Anlageinvest nom'!O165</f>
        <v>133.99690835926756</v>
      </c>
      <c r="P4" s="3">
        <f>'[1]Anlageinvest nom'!P165</f>
        <v>94.034769388514732</v>
      </c>
      <c r="Q4" s="3">
        <f>'[1]Anlageinvest nom'!Q165</f>
        <v>113.11970869996317</v>
      </c>
      <c r="R4" s="3">
        <f>'[1]Anlageinvest nom'!R165</f>
        <v>71.157210756538745</v>
      </c>
      <c r="S4" s="3">
        <f>'[1]Anlageinvest nom'!S165</f>
        <v>85.228124095020803</v>
      </c>
      <c r="T4" s="3">
        <f>'[1]Anlageinvest nom'!T165</f>
        <v>75.229699551021582</v>
      </c>
      <c r="U4" s="3">
        <f>'[1]Anlageinvest nom'!U165</f>
        <v>84.872892051285163</v>
      </c>
      <c r="V4" s="3">
        <f>'[1]Anlageinvest nom'!V165</f>
        <v>95.357290342382399</v>
      </c>
      <c r="X4" s="18" t="str">
        <f t="shared" ref="X4" si="0">HLOOKUP(Y4,$L4:$U101,ROW(L$100)-ROW(X4)+1,0)</f>
        <v>NW</v>
      </c>
      <c r="Y4" s="6">
        <f t="shared" ref="Y4" si="1">MIN(L4:U4)</f>
        <v>71.157210756538745</v>
      </c>
      <c r="Z4" s="18" t="str">
        <f t="shared" ref="Z4" si="2">HLOOKUP(AA4,$L4:$U101,ROW(N$100)-ROW(Z4)+1,0)</f>
        <v>HH</v>
      </c>
      <c r="AA4" s="6">
        <f t="shared" ref="AA4" si="3">MAX(L4:U4)</f>
        <v>133.99690835926756</v>
      </c>
    </row>
    <row r="5" spans="1:27" x14ac:dyDescent="0.35">
      <c r="A5">
        <f>'[1]Anlageinvest nom'!A166</f>
        <v>2020</v>
      </c>
      <c r="B5" s="3">
        <f>'[1]Anlageinvest nom'!B166</f>
        <v>82.12781750016849</v>
      </c>
      <c r="C5" s="3">
        <f>'[1]Anlageinvest nom'!C166</f>
        <v>82.02025489680787</v>
      </c>
      <c r="D5" s="3">
        <f>'[1]Anlageinvest nom'!D166</f>
        <v>76.29260311579425</v>
      </c>
      <c r="E5" s="3">
        <f>'[1]Anlageinvest nom'!E166</f>
        <v>61.447805364461971</v>
      </c>
      <c r="F5" s="3">
        <f>'[1]Anlageinvest nom'!F166</f>
        <v>66.212243416137611</v>
      </c>
      <c r="G5" s="3">
        <f>'[1]Anlageinvest nom'!G166</f>
        <v>87.179273698374345</v>
      </c>
      <c r="H5" s="14">
        <f>'[1]Anlageinvest nom'!H166</f>
        <v>76.908400188578625</v>
      </c>
      <c r="I5" s="3">
        <f>'[1]Anlageinvest nom'!I166</f>
        <v>73.8991047925591</v>
      </c>
      <c r="J5" s="3">
        <f>'[1]Anlageinvest nom'!J166</f>
        <v>99.334556074121423</v>
      </c>
      <c r="K5" s="3">
        <f>'[1]Anlageinvest nom'!K166</f>
        <v>100</v>
      </c>
      <c r="L5" s="3">
        <f>'[1]Anlageinvest nom'!L166</f>
        <v>114.17199017950996</v>
      </c>
      <c r="M5" s="3">
        <f>'[1]Anlageinvest nom'!M166</f>
        <v>130.95323218400569</v>
      </c>
      <c r="N5" s="3">
        <f>'[1]Anlageinvest nom'!N166</f>
        <v>79.930134888784011</v>
      </c>
      <c r="O5" s="3">
        <f>'[1]Anlageinvest nom'!O166</f>
        <v>123.00647432163998</v>
      </c>
      <c r="P5" s="3">
        <f>'[1]Anlageinvest nom'!P166</f>
        <v>99.143770574971484</v>
      </c>
      <c r="Q5" s="3">
        <f>'[1]Anlageinvest nom'!Q166</f>
        <v>111.63860113840181</v>
      </c>
      <c r="R5" s="3">
        <f>'[1]Anlageinvest nom'!R166</f>
        <v>70.157550762504357</v>
      </c>
      <c r="S5" s="3">
        <f>'[1]Anlageinvest nom'!S166</f>
        <v>84.486505401575528</v>
      </c>
      <c r="T5" s="3">
        <f>'[1]Anlageinvest nom'!T166</f>
        <v>67.501927846718743</v>
      </c>
      <c r="U5" s="3">
        <f>'[1]Anlageinvest nom'!U166</f>
        <v>82.942231005921357</v>
      </c>
      <c r="V5" s="3">
        <f>'[1]Anlageinvest nom'!V166</f>
        <v>95.506758427129824</v>
      </c>
      <c r="X5" s="18" t="str">
        <f t="shared" ref="X5:X6" si="4">HLOOKUP(Y5,$L5:$U102,ROW(L$100)-ROW(X5)+1,0)</f>
        <v>SL</v>
      </c>
      <c r="Y5" s="6">
        <f t="shared" ref="Y5:Y6" si="5">MIN(L5:U5)</f>
        <v>67.501927846718743</v>
      </c>
      <c r="Z5" s="18" t="str">
        <f t="shared" ref="Z5:Z6" si="6">HLOOKUP(AA5,$L5:$U102,ROW(N$100)-ROW(Z5)+1,0)</f>
        <v>BY</v>
      </c>
      <c r="AA5" s="6">
        <f t="shared" ref="AA5:AA6" si="7">MAX(L5:U5)</f>
        <v>130.95323218400569</v>
      </c>
    </row>
    <row r="6" spans="1:27" x14ac:dyDescent="0.35">
      <c r="A6">
        <f>'[1]Anlageinvest nom'!A167</f>
        <v>2021</v>
      </c>
      <c r="B6" s="3">
        <f>'[1]Anlageinvest nom'!B167</f>
        <v>85.40898878462383</v>
      </c>
      <c r="C6" s="3">
        <f>'[1]Anlageinvest nom'!C167</f>
        <v>71.155832967841519</v>
      </c>
      <c r="D6" s="3">
        <f>'[1]Anlageinvest nom'!D167</f>
        <v>73.558116570150418</v>
      </c>
      <c r="E6" s="3">
        <f>'[1]Anlageinvest nom'!E167</f>
        <v>65.751768547991503</v>
      </c>
      <c r="F6" s="3">
        <f>'[1]Anlageinvest nom'!F167</f>
        <v>65.463564170732852</v>
      </c>
      <c r="G6" s="3">
        <f>'[1]Anlageinvest nom'!G167</f>
        <v>88.137853513921755</v>
      </c>
      <c r="H6" s="14">
        <f>'[1]Anlageinvest nom'!H167</f>
        <v>76.380016207375689</v>
      </c>
      <c r="I6" s="3">
        <f>'[1]Anlageinvest nom'!I167</f>
        <v>72.92301316914245</v>
      </c>
      <c r="J6" s="3">
        <f>'[1]Anlageinvest nom'!J167</f>
        <v>99.384208464789481</v>
      </c>
      <c r="K6" s="3">
        <f>'[1]Anlageinvest nom'!K167</f>
        <v>100</v>
      </c>
      <c r="L6" s="3">
        <f>'[1]Anlageinvest nom'!L167</f>
        <v>114.19416233092277</v>
      </c>
      <c r="M6" s="3">
        <f>'[1]Anlageinvest nom'!M167</f>
        <v>128.00077970945014</v>
      </c>
      <c r="N6" s="3">
        <f>'[1]Anlageinvest nom'!N167</f>
        <v>81.070761120384532</v>
      </c>
      <c r="O6" s="3">
        <f>'[1]Anlageinvest nom'!O167</f>
        <v>110.88294954127966</v>
      </c>
      <c r="P6" s="3">
        <f>'[1]Anlageinvest nom'!P167</f>
        <v>95.994628096767627</v>
      </c>
      <c r="Q6" s="3">
        <f>'[1]Anlageinvest nom'!Q167</f>
        <v>111.81868827360088</v>
      </c>
      <c r="R6" s="3">
        <f>'[1]Anlageinvest nom'!R167</f>
        <v>72.340611812400951</v>
      </c>
      <c r="S6" s="3">
        <f>'[1]Anlageinvest nom'!S167</f>
        <v>95.360494903963144</v>
      </c>
      <c r="T6" s="3">
        <f>'[1]Anlageinvest nom'!T167</f>
        <v>65.730410999104706</v>
      </c>
      <c r="U6" s="3">
        <f>'[1]Anlageinvest nom'!U167</f>
        <v>81.303408717595602</v>
      </c>
      <c r="V6" s="3">
        <f>'[1]Anlageinvest nom'!V167</f>
        <v>95.413275104548063</v>
      </c>
      <c r="X6" s="18" t="str">
        <f t="shared" si="4"/>
        <v>SL</v>
      </c>
      <c r="Y6" s="6">
        <f t="shared" si="5"/>
        <v>65.730410999104706</v>
      </c>
      <c r="Z6" s="18" t="str">
        <f t="shared" si="6"/>
        <v>BY</v>
      </c>
      <c r="AA6" s="6">
        <f t="shared" si="7"/>
        <v>128.00077970945014</v>
      </c>
    </row>
    <row r="7" spans="1:27" x14ac:dyDescent="0.35">
      <c r="B7" s="3"/>
      <c r="C7" s="3"/>
      <c r="D7" s="3"/>
      <c r="E7" s="3"/>
      <c r="F7" s="3"/>
      <c r="G7" s="3"/>
      <c r="H7" s="14"/>
      <c r="I7" s="3"/>
      <c r="J7" s="3"/>
      <c r="K7" s="3"/>
      <c r="L7" s="3"/>
      <c r="M7" s="3"/>
      <c r="N7" s="3"/>
      <c r="O7" s="3"/>
      <c r="P7" s="3"/>
      <c r="Q7" s="3"/>
      <c r="R7" s="3"/>
      <c r="S7" s="3"/>
      <c r="T7" s="3"/>
      <c r="U7" s="3"/>
      <c r="V7" s="3"/>
      <c r="X7" s="11"/>
      <c r="Z7" s="11"/>
    </row>
    <row r="8" spans="1:27" x14ac:dyDescent="0.35">
      <c r="A8" s="4" t="s">
        <v>346</v>
      </c>
      <c r="B8" s="3"/>
      <c r="C8" s="3"/>
      <c r="D8" s="3"/>
      <c r="E8" s="3"/>
      <c r="F8" s="3"/>
      <c r="G8" s="3"/>
      <c r="H8" s="14"/>
      <c r="I8" s="3"/>
      <c r="J8" s="3"/>
      <c r="K8" s="3"/>
      <c r="L8" s="3"/>
      <c r="M8" s="3"/>
      <c r="N8" s="3"/>
      <c r="O8" s="3"/>
      <c r="P8" s="3"/>
      <c r="Q8" s="3"/>
      <c r="R8" s="3"/>
      <c r="S8" s="3"/>
      <c r="T8" s="3"/>
      <c r="U8" s="3"/>
      <c r="V8" s="3"/>
      <c r="X8" s="11"/>
      <c r="Z8" s="11"/>
    </row>
    <row r="9" spans="1:27" x14ac:dyDescent="0.35">
      <c r="A9">
        <f>'[1]Anlageinvest nom'!A199</f>
        <v>2019</v>
      </c>
      <c r="B9" s="3">
        <f>'[1]Anlageinvest nom'!B199</f>
        <v>96.417645379798728</v>
      </c>
      <c r="C9" s="3">
        <f>'[1]Anlageinvest nom'!C199</f>
        <v>100.32839269199599</v>
      </c>
      <c r="D9" s="3">
        <f>'[1]Anlageinvest nom'!D199</f>
        <v>81.209929453915365</v>
      </c>
      <c r="E9" s="3">
        <f>'[1]Anlageinvest nom'!E199</f>
        <v>74.822862661649722</v>
      </c>
      <c r="F9" s="3">
        <f>'[1]Anlageinvest nom'!F199</f>
        <v>74.259862351478731</v>
      </c>
      <c r="G9" s="3">
        <f>'[1]Anlageinvest nom'!G199</f>
        <v>86.567546467865412</v>
      </c>
      <c r="H9" s="14">
        <f>'[1]Anlageinvest nom'!H199</f>
        <v>84.818105269166963</v>
      </c>
      <c r="I9" s="3">
        <f>'[1]Anlageinvest nom'!I199</f>
        <v>84.215578903154665</v>
      </c>
      <c r="J9" s="3">
        <f>'[1]Anlageinvest nom'!J199</f>
        <v>99.29110198916203</v>
      </c>
      <c r="K9" s="3">
        <f>'[1]Anlageinvest nom'!K199</f>
        <v>100</v>
      </c>
      <c r="L9" s="3">
        <f>'[1]Anlageinvest nom'!L199</f>
        <v>112.62595278660771</v>
      </c>
      <c r="M9" s="3">
        <f>'[1]Anlageinvest nom'!M199</f>
        <v>118.7515154663182</v>
      </c>
      <c r="N9" s="3">
        <f>'[1]Anlageinvest nom'!N199</f>
        <v>76.112767936686652</v>
      </c>
      <c r="O9" s="3">
        <f>'[1]Anlageinvest nom'!O199</f>
        <v>106.11350220112914</v>
      </c>
      <c r="P9" s="3">
        <f>'[1]Anlageinvest nom'!P199</f>
        <v>92.913571705918642</v>
      </c>
      <c r="Q9" s="3">
        <f>'[1]Anlageinvest nom'!Q199</f>
        <v>121.01943715099917</v>
      </c>
      <c r="R9" s="3">
        <f>'[1]Anlageinvest nom'!R199</f>
        <v>73.52281446886758</v>
      </c>
      <c r="S9" s="3">
        <f>'[1]Anlageinvest nom'!S199</f>
        <v>94.698246689581111</v>
      </c>
      <c r="T9" s="3">
        <f>'[1]Anlageinvest nom'!T199</f>
        <v>77.271293909287238</v>
      </c>
      <c r="U9" s="3">
        <f>'[1]Anlageinvest nom'!U199</f>
        <v>95.433105301802115</v>
      </c>
      <c r="V9" s="3">
        <f>'[1]Anlageinvest nom'!V199</f>
        <v>97.287981315984084</v>
      </c>
      <c r="X9" s="18" t="str">
        <f t="shared" ref="X9:X11" si="8">HLOOKUP(Y9,$L9:$U106,ROW(L$100)-ROW(X9)+1,0)</f>
        <v>NW</v>
      </c>
      <c r="Y9" s="6">
        <f t="shared" ref="Y9:Y11" si="9">MIN(L9:U9)</f>
        <v>73.52281446886758</v>
      </c>
      <c r="Z9" s="18" t="str">
        <f t="shared" ref="Z9:Z11" si="10">HLOOKUP(AA9,$L9:$U106,ROW(N$100)-ROW(Z9)+1,0)</f>
        <v>NI</v>
      </c>
      <c r="AA9" s="6">
        <f t="shared" ref="AA9:AA11" si="11">MAX(L9:U9)</f>
        <v>121.01943715099917</v>
      </c>
    </row>
    <row r="10" spans="1:27" x14ac:dyDescent="0.35">
      <c r="A10">
        <f>'[1]Anlageinvest nom'!A200</f>
        <v>2020</v>
      </c>
      <c r="B10" s="3">
        <f>'[1]Anlageinvest nom'!B200</f>
        <v>101.74285203365324</v>
      </c>
      <c r="C10" s="3">
        <f>'[1]Anlageinvest nom'!C200</f>
        <v>96.177528604069877</v>
      </c>
      <c r="D10" s="3">
        <f>'[1]Anlageinvest nom'!D200</f>
        <v>83.065245657386043</v>
      </c>
      <c r="E10" s="3">
        <f>'[1]Anlageinvest nom'!E200</f>
        <v>74.490283115421903</v>
      </c>
      <c r="F10" s="3">
        <f>'[1]Anlageinvest nom'!F200</f>
        <v>75.584791684628712</v>
      </c>
      <c r="G10" s="3">
        <f>'[1]Anlageinvest nom'!G200</f>
        <v>85.214056368172663</v>
      </c>
      <c r="H10" s="14">
        <f>'[1]Anlageinvest nom'!H200</f>
        <v>85.45038449865136</v>
      </c>
      <c r="I10" s="3">
        <f>'[1]Anlageinvest nom'!I200</f>
        <v>85.532375506202285</v>
      </c>
      <c r="J10" s="3">
        <f>'[1]Anlageinvest nom'!J200</f>
        <v>99.215793666501341</v>
      </c>
      <c r="K10" s="3">
        <f>'[1]Anlageinvest nom'!K200</f>
        <v>100</v>
      </c>
      <c r="L10" s="3">
        <f>'[1]Anlageinvest nom'!L200</f>
        <v>110.65224236884737</v>
      </c>
      <c r="M10" s="3">
        <f>'[1]Anlageinvest nom'!M200</f>
        <v>123.29088586719313</v>
      </c>
      <c r="N10" s="3">
        <f>'[1]Anlageinvest nom'!N200</f>
        <v>68.986484431989396</v>
      </c>
      <c r="O10" s="3">
        <f>'[1]Anlageinvest nom'!O200</f>
        <v>96.960958974850627</v>
      </c>
      <c r="P10" s="3">
        <f>'[1]Anlageinvest nom'!P200</f>
        <v>98.027848698858605</v>
      </c>
      <c r="Q10" s="3">
        <f>'[1]Anlageinvest nom'!Q200</f>
        <v>119.53132389320918</v>
      </c>
      <c r="R10" s="3">
        <f>'[1]Anlageinvest nom'!R200</f>
        <v>72.376440457199806</v>
      </c>
      <c r="S10" s="3">
        <f>'[1]Anlageinvest nom'!S200</f>
        <v>94.29183824341635</v>
      </c>
      <c r="T10" s="3">
        <f>'[1]Anlageinvest nom'!T200</f>
        <v>69.709925785555555</v>
      </c>
      <c r="U10" s="3">
        <f>'[1]Anlageinvest nom'!U200</f>
        <v>92.86289091749704</v>
      </c>
      <c r="V10" s="3">
        <f>'[1]Anlageinvest nom'!V200</f>
        <v>97.40134953063108</v>
      </c>
      <c r="X10" s="18" t="str">
        <f t="shared" si="8"/>
        <v>HB</v>
      </c>
      <c r="Y10" s="6">
        <f t="shared" si="9"/>
        <v>68.986484431989396</v>
      </c>
      <c r="Z10" s="18" t="str">
        <f t="shared" si="10"/>
        <v>BY</v>
      </c>
      <c r="AA10" s="6">
        <f t="shared" si="11"/>
        <v>123.29088586719313</v>
      </c>
    </row>
    <row r="11" spans="1:27" x14ac:dyDescent="0.35">
      <c r="A11">
        <f>'[1]Anlageinvest nom'!A201</f>
        <v>2021</v>
      </c>
      <c r="B11" s="3">
        <f>'[1]Anlageinvest nom'!B201</f>
        <v>105.29542341588072</v>
      </c>
      <c r="C11" s="3">
        <f>'[1]Anlageinvest nom'!C201</f>
        <v>83.404575038954761</v>
      </c>
      <c r="D11" s="3">
        <f>'[1]Anlageinvest nom'!D201</f>
        <v>79.884698478465651</v>
      </c>
      <c r="E11" s="3">
        <f>'[1]Anlageinvest nom'!E201</f>
        <v>79.350000555512352</v>
      </c>
      <c r="F11" s="3">
        <f>'[1]Anlageinvest nom'!F201</f>
        <v>74.864137436111818</v>
      </c>
      <c r="G11" s="3">
        <f>'[1]Anlageinvest nom'!G201</f>
        <v>85.39595048100314</v>
      </c>
      <c r="H11" s="14">
        <f>'[1]Anlageinvest nom'!H201</f>
        <v>84.52261134074962</v>
      </c>
      <c r="I11" s="3">
        <f>'[1]Anlageinvest nom'!I201</f>
        <v>84.216546632106599</v>
      </c>
      <c r="J11" s="3">
        <f>'[1]Anlageinvest nom'!J201</f>
        <v>99.21882985077437</v>
      </c>
      <c r="K11" s="3">
        <f>'[1]Anlageinvest nom'!K201</f>
        <v>100</v>
      </c>
      <c r="L11" s="3">
        <f>'[1]Anlageinvest nom'!L201</f>
        <v>110.8894245980063</v>
      </c>
      <c r="M11" s="3">
        <f>'[1]Anlageinvest nom'!M201</f>
        <v>120.71060159979561</v>
      </c>
      <c r="N11" s="3">
        <f>'[1]Anlageinvest nom'!N201</f>
        <v>69.769881052059162</v>
      </c>
      <c r="O11" s="3">
        <f>'[1]Anlageinvest nom'!O201</f>
        <v>87.59768705160495</v>
      </c>
      <c r="P11" s="3">
        <f>'[1]Anlageinvest nom'!P201</f>
        <v>94.823007666348587</v>
      </c>
      <c r="Q11" s="3">
        <f>'[1]Anlageinvest nom'!Q201</f>
        <v>119.91525634171288</v>
      </c>
      <c r="R11" s="3">
        <f>'[1]Anlageinvest nom'!R201</f>
        <v>74.404288862830953</v>
      </c>
      <c r="S11" s="3">
        <f>'[1]Anlageinvest nom'!S201</f>
        <v>106.48837056005765</v>
      </c>
      <c r="T11" s="3">
        <f>'[1]Anlageinvest nom'!T201</f>
        <v>68.232188214016176</v>
      </c>
      <c r="U11" s="3">
        <f>'[1]Anlageinvest nom'!U201</f>
        <v>90.732128775667192</v>
      </c>
      <c r="V11" s="3">
        <f>'[1]Anlageinvest nom'!V201</f>
        <v>97.232235856791121</v>
      </c>
      <c r="X11" s="18" t="str">
        <f t="shared" si="8"/>
        <v>SL</v>
      </c>
      <c r="Y11" s="6">
        <f t="shared" si="9"/>
        <v>68.232188214016176</v>
      </c>
      <c r="Z11" s="18" t="str">
        <f t="shared" si="10"/>
        <v>BY</v>
      </c>
      <c r="AA11" s="6">
        <f t="shared" si="11"/>
        <v>120.71060159979561</v>
      </c>
    </row>
    <row r="12" spans="1:27" x14ac:dyDescent="0.35">
      <c r="B12" s="3"/>
      <c r="C12" s="3"/>
      <c r="D12" s="3"/>
      <c r="E12" s="3"/>
      <c r="F12" s="3"/>
      <c r="G12" s="3"/>
      <c r="H12" s="14"/>
      <c r="I12" s="3"/>
      <c r="J12" s="3"/>
      <c r="K12" s="3"/>
      <c r="L12" s="3"/>
      <c r="M12" s="3"/>
      <c r="N12" s="3"/>
      <c r="O12" s="3"/>
      <c r="P12" s="3"/>
      <c r="Q12" s="3"/>
      <c r="R12" s="3"/>
      <c r="S12" s="3"/>
      <c r="T12" s="3"/>
      <c r="U12" s="3"/>
      <c r="V12" s="3"/>
      <c r="X12" s="11"/>
      <c r="Z12" s="11"/>
    </row>
    <row r="13" spans="1:27" x14ac:dyDescent="0.35">
      <c r="A13" s="4" t="s">
        <v>356</v>
      </c>
      <c r="B13" s="3"/>
      <c r="C13" s="3"/>
      <c r="D13" s="3"/>
      <c r="E13" s="3"/>
      <c r="F13" s="3"/>
      <c r="G13" s="3"/>
      <c r="H13" s="14"/>
      <c r="I13" s="3"/>
      <c r="J13" s="3"/>
      <c r="K13" s="3"/>
      <c r="L13" s="3"/>
      <c r="M13" s="3"/>
      <c r="N13" s="3"/>
      <c r="O13" s="3"/>
      <c r="P13" s="3"/>
      <c r="Q13" s="3"/>
      <c r="R13" s="3"/>
      <c r="S13" s="3"/>
      <c r="T13" s="3"/>
      <c r="U13" s="3"/>
      <c r="V13" s="3"/>
      <c r="X13" s="11"/>
      <c r="Z13" s="11"/>
    </row>
    <row r="14" spans="1:27" x14ac:dyDescent="0.35">
      <c r="A14">
        <f>'[1]Anlageinvest nom'!A98</f>
        <v>2019</v>
      </c>
      <c r="B14" s="3">
        <f>'[1]Anlageinvest nom'!B98</f>
        <v>24.096899897552046</v>
      </c>
      <c r="C14" s="3">
        <f>'[1]Anlageinvest nom'!C98</f>
        <v>27.011319404145812</v>
      </c>
      <c r="D14" s="3">
        <f>'[1]Anlageinvest nom'!D98</f>
        <v>21.698647871116105</v>
      </c>
      <c r="E14" s="3">
        <f>'[1]Anlageinvest nom'!E98</f>
        <v>19.531220220924322</v>
      </c>
      <c r="F14" s="3">
        <f>'[1]Anlageinvest nom'!F98</f>
        <v>20.444857717448063</v>
      </c>
      <c r="G14" s="3">
        <f>'[1]Anlageinvest nom'!G98</f>
        <v>27.023667079611247</v>
      </c>
      <c r="H14" s="14">
        <f>'[1]Anlageinvest nom'!H98</f>
        <v>21.36919393814286</v>
      </c>
      <c r="I14" s="3">
        <f>'[1]Anlageinvest nom'!I98</f>
        <v>22.260305721899808</v>
      </c>
      <c r="J14" s="3">
        <f>'[1]Anlageinvest nom'!J98</f>
        <v>21.199291877783757</v>
      </c>
      <c r="K14" s="3">
        <f>'[1]Anlageinvest nom'!K98</f>
        <v>21.306163560550992</v>
      </c>
      <c r="L14" s="3">
        <f>'[1]Anlageinvest nom'!L98</f>
        <v>22.965214056346969</v>
      </c>
      <c r="M14" s="3">
        <f>'[1]Anlageinvest nom'!M98</f>
        <v>23.973920661696997</v>
      </c>
      <c r="N14" s="3">
        <f>'[1]Anlageinvest nom'!N98</f>
        <v>16.918978846176312</v>
      </c>
      <c r="O14" s="3">
        <f>'[1]Anlageinvest nom'!O98</f>
        <v>18.420532952283924</v>
      </c>
      <c r="P14" s="3">
        <f>'[1]Anlageinvest nom'!P98</f>
        <v>18.656763555943499</v>
      </c>
      <c r="Q14" s="3">
        <f>'[1]Anlageinvest nom'!Q98</f>
        <v>27.165011686114841</v>
      </c>
      <c r="R14" s="3">
        <f>'[1]Anlageinvest nom'!R98</f>
        <v>16.631159307372894</v>
      </c>
      <c r="S14" s="3">
        <f>'[1]Anlageinvest nom'!S98</f>
        <v>22.154859815778362</v>
      </c>
      <c r="T14" s="3">
        <f>'[1]Anlageinvest nom'!T98</f>
        <v>19.388620593655652</v>
      </c>
      <c r="U14" s="3">
        <f>'[1]Anlageinvest nom'!U98</f>
        <v>23.090055705072672</v>
      </c>
      <c r="V14" s="3">
        <f>'[1]Anlageinvest nom'!V98</f>
        <v>21.316064470849007</v>
      </c>
      <c r="X14" s="18" t="str">
        <f t="shared" ref="X14:X16" si="12">HLOOKUP(Y14,$L14:$U111,ROW(L$100)-ROW(X14)+1,0)</f>
        <v>NW</v>
      </c>
      <c r="Y14" s="6">
        <f t="shared" ref="Y14:Y16" si="13">MIN(L14:U14)</f>
        <v>16.631159307372894</v>
      </c>
      <c r="Z14" s="18" t="str">
        <f t="shared" ref="Z14:Z16" si="14">HLOOKUP(AA14,$L14:$U111,ROW(N$100)-ROW(Z14)+1,0)</f>
        <v>NI</v>
      </c>
      <c r="AA14" s="6">
        <f t="shared" ref="AA14:AA16" si="15">MAX(L14:U14)</f>
        <v>27.165011686114841</v>
      </c>
    </row>
    <row r="15" spans="1:27" x14ac:dyDescent="0.35">
      <c r="A15">
        <f>'[1]Anlageinvest nom'!A99</f>
        <v>2020</v>
      </c>
      <c r="B15" s="3">
        <f>'[1]Anlageinvest nom'!B99</f>
        <v>25.243743810253093</v>
      </c>
      <c r="C15" s="3">
        <f>'[1]Anlageinvest nom'!C99</f>
        <v>25.918338298606834</v>
      </c>
      <c r="D15" s="3">
        <f>'[1]Anlageinvest nom'!D99</f>
        <v>22.240149872039357</v>
      </c>
      <c r="E15" s="3">
        <f>'[1]Anlageinvest nom'!E99</f>
        <v>19.30380312683711</v>
      </c>
      <c r="F15" s="3">
        <f>'[1]Anlageinvest nom'!F99</f>
        <v>20.548112161350609</v>
      </c>
      <c r="G15" s="3">
        <f>'[1]Anlageinvest nom'!G99</f>
        <v>26.563796998662493</v>
      </c>
      <c r="H15" s="14">
        <f>'[1]Anlageinvest nom'!H99</f>
        <v>21.447102220021879</v>
      </c>
      <c r="I15" s="3">
        <f>'[1]Anlageinvest nom'!I99</f>
        <v>22.517288052710992</v>
      </c>
      <c r="J15" s="3">
        <f>'[1]Anlageinvest nom'!J99</f>
        <v>21.418393474267408</v>
      </c>
      <c r="K15" s="3">
        <f>'[1]Anlageinvest nom'!K99</f>
        <v>21.558350838317285</v>
      </c>
      <c r="L15" s="3">
        <f>'[1]Anlageinvest nom'!L99</f>
        <v>22.986505747074709</v>
      </c>
      <c r="M15" s="3">
        <f>'[1]Anlageinvest nom'!M99</f>
        <v>25.219399935696945</v>
      </c>
      <c r="N15" s="3">
        <f>'[1]Anlageinvest nom'!N99</f>
        <v>15.620999714328136</v>
      </c>
      <c r="O15" s="3">
        <f>'[1]Anlageinvest nom'!O99</f>
        <v>17.444125776209866</v>
      </c>
      <c r="P15" s="3">
        <f>'[1]Anlageinvest nom'!P99</f>
        <v>20.002720671820249</v>
      </c>
      <c r="Q15" s="3">
        <f>'[1]Anlageinvest nom'!Q99</f>
        <v>27.134487536984707</v>
      </c>
      <c r="R15" s="3">
        <f>'[1]Anlageinvest nom'!R99</f>
        <v>16.442683156011263</v>
      </c>
      <c r="S15" s="3">
        <f>'[1]Anlageinvest nom'!S99</f>
        <v>22.119089054241265</v>
      </c>
      <c r="T15" s="3">
        <f>'[1]Anlageinvest nom'!T99</f>
        <v>17.752474002432944</v>
      </c>
      <c r="U15" s="3">
        <f>'[1]Anlageinvest nom'!U99</f>
        <v>22.288109967336396</v>
      </c>
      <c r="V15" s="3">
        <f>'[1]Anlageinvest nom'!V99</f>
        <v>21.540965712306239</v>
      </c>
      <c r="X15" s="18" t="str">
        <f t="shared" si="12"/>
        <v>HB</v>
      </c>
      <c r="Y15" s="6">
        <f t="shared" si="13"/>
        <v>15.620999714328136</v>
      </c>
      <c r="Z15" s="18" t="str">
        <f t="shared" si="14"/>
        <v>NI</v>
      </c>
      <c r="AA15" s="6">
        <f t="shared" si="15"/>
        <v>27.134487536984707</v>
      </c>
    </row>
    <row r="16" spans="1:27" x14ac:dyDescent="0.35">
      <c r="A16">
        <f>'[1]Anlageinvest nom'!A100</f>
        <v>2021</v>
      </c>
      <c r="B16" s="3">
        <f>'[1]Anlageinvest nom'!B100</f>
        <v>25.992847837321207</v>
      </c>
      <c r="C16" s="3">
        <f>'[1]Anlageinvest nom'!C100</f>
        <v>22.356802840766466</v>
      </c>
      <c r="D16" s="3">
        <f>'[1]Anlageinvest nom'!D100</f>
        <v>21.351264779492574</v>
      </c>
      <c r="E16" s="3">
        <f>'[1]Anlageinvest nom'!E100</f>
        <v>20.464121834607585</v>
      </c>
      <c r="F16" s="3">
        <f>'[1]Anlageinvest nom'!F100</f>
        <v>20.308652955417479</v>
      </c>
      <c r="G16" s="3">
        <f>'[1]Anlageinvest nom'!G100</f>
        <v>26.700271776630913</v>
      </c>
      <c r="H16" s="14">
        <f>'[1]Anlageinvest nom'!H100</f>
        <v>21.163450931859327</v>
      </c>
      <c r="I16" s="3">
        <f>'[1]Anlageinvest nom'!I100</f>
        <v>22.091124219168677</v>
      </c>
      <c r="J16" s="3">
        <f>'[1]Anlageinvest nom'!J100</f>
        <v>21.200969244664915</v>
      </c>
      <c r="K16" s="3">
        <f>'[1]Anlageinvest nom'!K100</f>
        <v>21.32483326134891</v>
      </c>
      <c r="L16" s="3">
        <f>'[1]Anlageinvest nom'!L100</f>
        <v>22.83936037816191</v>
      </c>
      <c r="M16" s="3">
        <f>'[1]Anlageinvest nom'!M100</f>
        <v>24.472697086816982</v>
      </c>
      <c r="N16" s="3">
        <f>'[1]Anlageinvest nom'!N100</f>
        <v>15.325878084786263</v>
      </c>
      <c r="O16" s="3">
        <f>'[1]Anlageinvest nom'!O100</f>
        <v>14.871455287192767</v>
      </c>
      <c r="P16" s="3">
        <f>'[1]Anlageinvest nom'!P100</f>
        <v>19.150832329555129</v>
      </c>
      <c r="Q16" s="3">
        <f>'[1]Anlageinvest nom'!Q100</f>
        <v>27.414302221882902</v>
      </c>
      <c r="R16" s="3">
        <f>'[1]Anlageinvest nom'!R100</f>
        <v>16.850295802658735</v>
      </c>
      <c r="S16" s="3">
        <f>'[1]Anlageinvest nom'!S100</f>
        <v>23.362766104517114</v>
      </c>
      <c r="T16" s="3">
        <f>'[1]Anlageinvest nom'!T100</f>
        <v>17.084598924143549</v>
      </c>
      <c r="U16" s="3">
        <f>'[1]Anlageinvest nom'!U100</f>
        <v>21.838758760437919</v>
      </c>
      <c r="V16" s="3">
        <f>'[1]Anlageinvest nom'!V100</f>
        <v>21.299458092484368</v>
      </c>
      <c r="X16" s="18" t="str">
        <f t="shared" si="12"/>
        <v>HH</v>
      </c>
      <c r="Y16" s="6">
        <f t="shared" si="13"/>
        <v>14.871455287192767</v>
      </c>
      <c r="Z16" s="18" t="str">
        <f t="shared" si="14"/>
        <v>NI</v>
      </c>
      <c r="AA16" s="6">
        <f t="shared" si="15"/>
        <v>27.414302221882902</v>
      </c>
    </row>
    <row r="17" spans="1:27" x14ac:dyDescent="0.35">
      <c r="X17" s="11"/>
      <c r="Z17" s="11"/>
    </row>
    <row r="18" spans="1:27" x14ac:dyDescent="0.35">
      <c r="A18" s="4" t="s">
        <v>348</v>
      </c>
      <c r="X18" s="11"/>
      <c r="Z18" s="11"/>
    </row>
    <row r="19" spans="1:27" x14ac:dyDescent="0.35">
      <c r="A19">
        <f>[1]Kapitalstock!A164</f>
        <v>2019</v>
      </c>
      <c r="B19" s="3">
        <f>[1]Kapitalstock!B164</f>
        <v>97.97299247725914</v>
      </c>
      <c r="C19" s="3">
        <f>[1]Kapitalstock!C164</f>
        <v>99.768186794680403</v>
      </c>
      <c r="D19" s="3">
        <f>[1]Kapitalstock!D164</f>
        <v>82.722050033506349</v>
      </c>
      <c r="E19" s="3">
        <f>[1]Kapitalstock!E164</f>
        <v>91.496749381324477</v>
      </c>
      <c r="F19" s="3">
        <f>[1]Kapitalstock!F164</f>
        <v>88.207611546773876</v>
      </c>
      <c r="G19" s="3">
        <f>[1]Kapitalstock!G164</f>
        <v>83.198390153959451</v>
      </c>
      <c r="H19" s="14">
        <f>[1]Kapitalstock!H164</f>
        <v>88.382434753758673</v>
      </c>
      <c r="I19" s="3">
        <f>[1]Kapitalstock!I164</f>
        <v>90.167875474079338</v>
      </c>
      <c r="J19" s="3">
        <f>[1]Kapitalstock!J164</f>
        <v>99.113294695549129</v>
      </c>
      <c r="K19" s="3">
        <f>[1]Kapitalstock!K164</f>
        <v>100</v>
      </c>
      <c r="L19" s="3">
        <f>[1]Kapitalstock!L164</f>
        <v>106.46928932301552</v>
      </c>
      <c r="M19" s="3">
        <f>[1]Kapitalstock!M164</f>
        <v>114.75587054673737</v>
      </c>
      <c r="N19" s="3">
        <f>[1]Kapitalstock!N164</f>
        <v>82.575603402536871</v>
      </c>
      <c r="O19" s="3">
        <f>[1]Kapitalstock!O164</f>
        <v>85.103105790634288</v>
      </c>
      <c r="P19" s="3">
        <f>[1]Kapitalstock!P164</f>
        <v>96.928830479619862</v>
      </c>
      <c r="Q19" s="3">
        <f>[1]Kapitalstock!Q164</f>
        <v>103.02167264136138</v>
      </c>
      <c r="R19" s="3">
        <f>[1]Kapitalstock!R164</f>
        <v>83.691593054345361</v>
      </c>
      <c r="S19" s="3">
        <f>[1]Kapitalstock!S164</f>
        <v>111.52115825918956</v>
      </c>
      <c r="T19" s="3">
        <f>[1]Kapitalstock!T164</f>
        <v>101.16523986445492</v>
      </c>
      <c r="U19" s="3">
        <f>[1]Kapitalstock!U164</f>
        <v>102.17392290146685</v>
      </c>
      <c r="V19" s="3">
        <f>[1]Kapitalstock!V164</f>
        <v>97.924695514984663</v>
      </c>
      <c r="X19" s="18" t="str">
        <f t="shared" ref="X19:X21" si="16">HLOOKUP(Y19,$L19:$U116,ROW(L$100)-ROW(X19)+1,0)</f>
        <v>HB</v>
      </c>
      <c r="Y19" s="6">
        <f t="shared" ref="Y19:Y21" si="17">MIN(L19:U19)</f>
        <v>82.575603402536871</v>
      </c>
      <c r="Z19" s="18" t="str">
        <f t="shared" ref="Z19:Z21" si="18">HLOOKUP(AA19,$L19:$U116,ROW(N$100)-ROW(Z19)+1,0)</f>
        <v>BY</v>
      </c>
      <c r="AA19" s="6">
        <f t="shared" ref="AA19:AA21" si="19">MAX(L19:U19)</f>
        <v>114.75587054673737</v>
      </c>
    </row>
    <row r="20" spans="1:27" x14ac:dyDescent="0.35">
      <c r="A20">
        <f>[1]Kapitalstock!A165</f>
        <v>2020</v>
      </c>
      <c r="B20" s="3">
        <f>[1]Kapitalstock!B165</f>
        <v>98.517986541526426</v>
      </c>
      <c r="C20" s="3">
        <f>[1]Kapitalstock!C165</f>
        <v>100.06367737475543</v>
      </c>
      <c r="D20" s="3">
        <f>[1]Kapitalstock!D165</f>
        <v>82.627335930580699</v>
      </c>
      <c r="E20" s="3">
        <f>[1]Kapitalstock!E165</f>
        <v>91.253461099596919</v>
      </c>
      <c r="F20" s="3">
        <f>[1]Kapitalstock!F165</f>
        <v>88.821763615731484</v>
      </c>
      <c r="G20" s="3">
        <f>[1]Kapitalstock!G165</f>
        <v>82.8506987003028</v>
      </c>
      <c r="H20" s="14">
        <f>[1]Kapitalstock!H165</f>
        <v>88.414542990740657</v>
      </c>
      <c r="I20" s="3">
        <f>[1]Kapitalstock!I165</f>
        <v>90.344847260086098</v>
      </c>
      <c r="J20" s="3">
        <f>[1]Kapitalstock!J165</f>
        <v>99.090447587981444</v>
      </c>
      <c r="K20" s="3">
        <f>[1]Kapitalstock!K165</f>
        <v>100</v>
      </c>
      <c r="L20" s="3">
        <f>[1]Kapitalstock!L165</f>
        <v>106.91704392464078</v>
      </c>
      <c r="M20" s="3">
        <f>[1]Kapitalstock!M165</f>
        <v>115.25837715436305</v>
      </c>
      <c r="N20" s="3">
        <f>[1]Kapitalstock!N165</f>
        <v>82.034109640297999</v>
      </c>
      <c r="O20" s="3">
        <f>[1]Kapitalstock!O165</f>
        <v>83.592731396535754</v>
      </c>
      <c r="P20" s="3">
        <f>[1]Kapitalstock!P165</f>
        <v>96.794641338874243</v>
      </c>
      <c r="Q20" s="3">
        <f>[1]Kapitalstock!Q165</f>
        <v>103.29203708140176</v>
      </c>
      <c r="R20" s="3">
        <f>[1]Kapitalstock!R165</f>
        <v>83.192063527374614</v>
      </c>
      <c r="S20" s="3">
        <f>[1]Kapitalstock!S165</f>
        <v>111.84445799002252</v>
      </c>
      <c r="T20" s="3">
        <f>[1]Kapitalstock!T165</f>
        <v>100.98540687147602</v>
      </c>
      <c r="U20" s="3">
        <f>[1]Kapitalstock!U165</f>
        <v>101.6273704623198</v>
      </c>
      <c r="V20" s="3">
        <f>[1]Kapitalstock!V165</f>
        <v>97.930766149457668</v>
      </c>
      <c r="X20" s="18" t="str">
        <f t="shared" si="16"/>
        <v>HB</v>
      </c>
      <c r="Y20" s="6">
        <f t="shared" si="17"/>
        <v>82.034109640297999</v>
      </c>
      <c r="Z20" s="18" t="str">
        <f t="shared" si="18"/>
        <v>BY</v>
      </c>
      <c r="AA20" s="6">
        <f t="shared" si="19"/>
        <v>115.25837715436305</v>
      </c>
    </row>
    <row r="21" spans="1:27" x14ac:dyDescent="0.35">
      <c r="A21">
        <f>[1]Kapitalstock!A166</f>
        <v>2021</v>
      </c>
      <c r="B21" s="3">
        <f>[1]Kapitalstock!B166</f>
        <v>99.017612157028324</v>
      </c>
      <c r="C21" s="3">
        <f>[1]Kapitalstock!C166</f>
        <v>100.0821796658304</v>
      </c>
      <c r="D21" s="3">
        <f>[1]Kapitalstock!D166</f>
        <v>82.621943831293677</v>
      </c>
      <c r="E21" s="3">
        <f>[1]Kapitalstock!E166</f>
        <v>91.188108440177174</v>
      </c>
      <c r="F21" s="3">
        <f>[1]Kapitalstock!F166</f>
        <v>89.306453974166374</v>
      </c>
      <c r="G21" s="3">
        <f>[1]Kapitalstock!G166</f>
        <v>82.406124465389539</v>
      </c>
      <c r="H21" s="14">
        <f>[1]Kapitalstock!H166</f>
        <v>88.422470054066551</v>
      </c>
      <c r="I21" s="3">
        <f>[1]Kapitalstock!I166</f>
        <v>90.530919080134296</v>
      </c>
      <c r="J21" s="3">
        <f>[1]Kapitalstock!J166</f>
        <v>99.058904151280061</v>
      </c>
      <c r="K21" s="3">
        <f>[1]Kapitalstock!K166</f>
        <v>100</v>
      </c>
      <c r="L21" s="3">
        <f>[1]Kapitalstock!L166</f>
        <v>107.52929237701861</v>
      </c>
      <c r="M21" s="3">
        <f>[1]Kapitalstock!M166</f>
        <v>116.24973756321262</v>
      </c>
      <c r="N21" s="3">
        <f>[1]Kapitalstock!N166</f>
        <v>81.568602041223343</v>
      </c>
      <c r="O21" s="3">
        <f>[1]Kapitalstock!O166</f>
        <v>82.148038137450172</v>
      </c>
      <c r="P21" s="3">
        <f>[1]Kapitalstock!P166</f>
        <v>96.811524921923606</v>
      </c>
      <c r="Q21" s="3">
        <f>[1]Kapitalstock!Q166</f>
        <v>103.56251780879052</v>
      </c>
      <c r="R21" s="3">
        <f>[1]Kapitalstock!R166</f>
        <v>82.539326109306785</v>
      </c>
      <c r="S21" s="3">
        <f>[1]Kapitalstock!S166</f>
        <v>109.93338862592283</v>
      </c>
      <c r="T21" s="3">
        <f>[1]Kapitalstock!T166</f>
        <v>100.98659330499768</v>
      </c>
      <c r="U21" s="3">
        <f>[1]Kapitalstock!U166</f>
        <v>101.55363729273243</v>
      </c>
      <c r="V21" s="3">
        <f>[1]Kapitalstock!V166</f>
        <v>97.929632962626314</v>
      </c>
      <c r="X21" s="18" t="str">
        <f t="shared" si="16"/>
        <v>HB</v>
      </c>
      <c r="Y21" s="6">
        <f t="shared" si="17"/>
        <v>81.568602041223343</v>
      </c>
      <c r="Z21" s="18" t="str">
        <f t="shared" si="18"/>
        <v>BY</v>
      </c>
      <c r="AA21" s="6">
        <f t="shared" si="19"/>
        <v>116.24973756321262</v>
      </c>
    </row>
    <row r="22" spans="1:27" x14ac:dyDescent="0.35">
      <c r="B22" s="3"/>
      <c r="C22" s="3"/>
      <c r="D22" s="3"/>
      <c r="E22" s="3"/>
      <c r="F22" s="3"/>
      <c r="G22" s="3"/>
      <c r="H22" s="14"/>
      <c r="I22" s="3"/>
      <c r="J22" s="3"/>
      <c r="K22" s="3"/>
      <c r="L22" s="3"/>
      <c r="M22" s="3"/>
      <c r="N22" s="3"/>
      <c r="O22" s="3"/>
      <c r="P22" s="3"/>
      <c r="Q22" s="3"/>
      <c r="R22" s="3"/>
      <c r="S22" s="3"/>
      <c r="T22" s="3"/>
      <c r="U22" s="3"/>
      <c r="V22" s="3"/>
      <c r="X22" s="11"/>
      <c r="Z22" s="11"/>
    </row>
    <row r="23" spans="1:27" x14ac:dyDescent="0.35">
      <c r="A23" s="4" t="s">
        <v>349</v>
      </c>
      <c r="B23" s="3"/>
      <c r="C23" s="3"/>
      <c r="D23" s="3"/>
      <c r="E23" s="3"/>
      <c r="F23" s="3"/>
      <c r="G23" s="3"/>
      <c r="H23" s="14"/>
      <c r="I23" s="3"/>
      <c r="J23" s="3"/>
      <c r="K23" s="3"/>
      <c r="L23" s="3"/>
      <c r="M23" s="3"/>
      <c r="N23" s="3"/>
      <c r="O23" s="3"/>
      <c r="P23" s="3"/>
      <c r="Q23" s="3"/>
      <c r="R23" s="3"/>
      <c r="S23" s="3"/>
      <c r="T23" s="3"/>
      <c r="U23" s="3"/>
      <c r="V23" s="3"/>
      <c r="X23" s="11"/>
      <c r="Z23" s="11"/>
    </row>
    <row r="24" spans="1:27" x14ac:dyDescent="0.35">
      <c r="A24">
        <f>[1]Kapitalstock!A98</f>
        <v>2019</v>
      </c>
      <c r="B24" s="3">
        <f>[1]Kapitalstock!B98*100</f>
        <v>60.710058935331858</v>
      </c>
      <c r="C24" s="3">
        <f>[1]Kapitalstock!C98*100</f>
        <v>58.759337597960915</v>
      </c>
      <c r="D24" s="3">
        <f>[1]Kapitalstock!D98*100</f>
        <v>58.003656190632128</v>
      </c>
      <c r="E24" s="3">
        <f>[1]Kapitalstock!E98*100</f>
        <v>56.945007420720671</v>
      </c>
      <c r="F24" s="3">
        <f>[1]Kapitalstock!F98*100</f>
        <v>58.007646834731993</v>
      </c>
      <c r="G24" s="3">
        <f>[1]Kapitalstock!G98*100</f>
        <v>54.647012292577799</v>
      </c>
      <c r="H24" s="14">
        <f>[1]Kapitalstock!H98*100</f>
        <v>57.558256437282253</v>
      </c>
      <c r="I24" s="3">
        <f>[1]Kapitalstock!I98*100</f>
        <v>58.483419787815407</v>
      </c>
      <c r="J24" s="3">
        <f>[1]Kapitalstock!J98*100</f>
        <v>54.54833501365853</v>
      </c>
      <c r="K24" s="3">
        <f>[1]Kapitalstock!K98*100</f>
        <v>54.543760895737705</v>
      </c>
      <c r="L24" s="3">
        <f>[1]Kapitalstock!L98*100</f>
        <v>55.42592742186352</v>
      </c>
      <c r="M24" s="3">
        <f>[1]Kapitalstock!M98*100</f>
        <v>56.494260546781724</v>
      </c>
      <c r="N24" s="3">
        <f>[1]Kapitalstock!N98*100</f>
        <v>49.867506398220563</v>
      </c>
      <c r="O24" s="3">
        <f>[1]Kapitalstock!O98*100</f>
        <v>54.156589846967009</v>
      </c>
      <c r="P24" s="3">
        <f>[1]Kapitalstock!P98*100</f>
        <v>53.666454744661216</v>
      </c>
      <c r="Q24" s="3">
        <f>[1]Kapitalstock!Q98*100</f>
        <v>54.18083089765733</v>
      </c>
      <c r="R24" s="3">
        <f>[1]Kapitalstock!R98*100</f>
        <v>52.716909844798387</v>
      </c>
      <c r="S24" s="3">
        <f>[1]Kapitalstock!S98*100</f>
        <v>54.831316184593284</v>
      </c>
      <c r="T24" s="3">
        <f>[1]Kapitalstock!T98*100</f>
        <v>51.38208810494249</v>
      </c>
      <c r="U24" s="3">
        <f>[1]Kapitalstock!U98*100</f>
        <v>53.993764249189255</v>
      </c>
      <c r="V24" s="3">
        <f>[1]Kapitalstock!V98*100</f>
        <v>55.029781962678705</v>
      </c>
      <c r="X24" s="18" t="str">
        <f t="shared" ref="X24" si="20">HLOOKUP(Y24,$L24:$U121,ROW(L$100)-ROW(X24)+1,0)</f>
        <v>HB</v>
      </c>
      <c r="Y24" s="6">
        <f t="shared" ref="Y24" si="21">MIN(L24:U24)</f>
        <v>49.867506398220563</v>
      </c>
      <c r="Z24" s="18" t="str">
        <f t="shared" ref="Z24" si="22">HLOOKUP(AA24,$L24:$U121,ROW(N$100)-ROW(Z24)+1,0)</f>
        <v>BY</v>
      </c>
      <c r="AA24" s="6">
        <f t="shared" ref="AA24" si="23">MAX(L24:U24)</f>
        <v>56.494260546781724</v>
      </c>
    </row>
    <row r="25" spans="1:27" x14ac:dyDescent="0.35">
      <c r="A25">
        <f>[1]Kapitalstock!A99</f>
        <v>2020</v>
      </c>
      <c r="B25" s="3">
        <f>[1]Kapitalstock!B99*100</f>
        <v>60.387537578367557</v>
      </c>
      <c r="C25" s="3">
        <f>[1]Kapitalstock!C99*100</f>
        <v>58.371309381473161</v>
      </c>
      <c r="D25" s="3">
        <f>[1]Kapitalstock!D99*100</f>
        <v>57.693371283583708</v>
      </c>
      <c r="E25" s="3">
        <f>[1]Kapitalstock!E99*100</f>
        <v>56.422103573673986</v>
      </c>
      <c r="F25" s="3">
        <f>[1]Kapitalstock!F99*100</f>
        <v>57.46050198660069</v>
      </c>
      <c r="G25" s="3">
        <f>[1]Kapitalstock!G99*100</f>
        <v>54.517612046383647</v>
      </c>
      <c r="H25" s="14">
        <f>[1]Kapitalstock!H99*100</f>
        <v>57.227020451946522</v>
      </c>
      <c r="I25" s="3">
        <f>[1]Kapitalstock!I99*100</f>
        <v>58.089041886692328</v>
      </c>
      <c r="J25" s="3">
        <f>[1]Kapitalstock!J99*100</f>
        <v>54.277345377441058</v>
      </c>
      <c r="K25" s="3">
        <f>[1]Kapitalstock!K99*100</f>
        <v>54.266196320769986</v>
      </c>
      <c r="L25" s="3">
        <f>[1]Kapitalstock!L99*100</f>
        <v>55.105779397944829</v>
      </c>
      <c r="M25" s="3">
        <f>[1]Kapitalstock!M99*100</f>
        <v>56.27163216793619</v>
      </c>
      <c r="N25" s="3">
        <f>[1]Kapitalstock!N99*100</f>
        <v>49.462814304532685</v>
      </c>
      <c r="O25" s="3">
        <f>[1]Kapitalstock!O99*100</f>
        <v>54.031154192281107</v>
      </c>
      <c r="P25" s="3">
        <f>[1]Kapitalstock!P99*100</f>
        <v>53.480108401564898</v>
      </c>
      <c r="Q25" s="3">
        <f>[1]Kapitalstock!Q99*100</f>
        <v>53.887205361688892</v>
      </c>
      <c r="R25" s="3">
        <f>[1]Kapitalstock!R99*100</f>
        <v>52.365276689240936</v>
      </c>
      <c r="S25" s="3">
        <f>[1]Kapitalstock!S99*100</f>
        <v>54.455538981291966</v>
      </c>
      <c r="T25" s="3">
        <f>[1]Kapitalstock!T99*100</f>
        <v>50.968374703385187</v>
      </c>
      <c r="U25" s="3">
        <f>[1]Kapitalstock!U99*100</f>
        <v>53.7758998933773</v>
      </c>
      <c r="V25" s="3">
        <f>[1]Kapitalstock!V99*100</f>
        <v>54.743630572501559</v>
      </c>
      <c r="X25" s="18" t="str">
        <f t="shared" ref="X25:X26" si="24">HLOOKUP(Y25,$L25:$U122,ROW(L$100)-ROW(X25)+1,0)</f>
        <v>HB</v>
      </c>
      <c r="Y25" s="6">
        <f t="shared" ref="Y25:Y26" si="25">MIN(L25:U25)</f>
        <v>49.462814304532685</v>
      </c>
      <c r="Z25" s="18" t="str">
        <f t="shared" ref="Z25:Z26" si="26">HLOOKUP(AA25,$L25:$U122,ROW(N$100)-ROW(Z25)+1,0)</f>
        <v>BY</v>
      </c>
      <c r="AA25" s="6">
        <f t="shared" ref="AA25:AA26" si="27">MAX(L25:U25)</f>
        <v>56.27163216793619</v>
      </c>
    </row>
    <row r="26" spans="1:27" x14ac:dyDescent="0.35">
      <c r="A26">
        <f>[1]Kapitalstock!A100</f>
        <v>2021</v>
      </c>
      <c r="B26" s="3">
        <f>[1]Kapitalstock!B100*100</f>
        <v>60.166018124526801</v>
      </c>
      <c r="C26" s="3">
        <f>[1]Kapitalstock!C100*100</f>
        <v>57.853446400006511</v>
      </c>
      <c r="D26" s="3">
        <f>[1]Kapitalstock!D100*100</f>
        <v>57.405005167909643</v>
      </c>
      <c r="E26" s="3">
        <f>[1]Kapitalstock!E100*100</f>
        <v>56.037139198294504</v>
      </c>
      <c r="F26" s="3">
        <f>[1]Kapitalstock!F100*100</f>
        <v>56.967801222720738</v>
      </c>
      <c r="G26" s="3">
        <f>[1]Kapitalstock!G100*100</f>
        <v>54.390153889524569</v>
      </c>
      <c r="H26" s="14">
        <f>[1]Kapitalstock!H100*100</f>
        <v>56.928955454969476</v>
      </c>
      <c r="I26" s="3">
        <f>[1]Kapitalstock!I100*100</f>
        <v>57.73883727280775</v>
      </c>
      <c r="J26" s="3">
        <f>[1]Kapitalstock!J100*100</f>
        <v>54.023130479644024</v>
      </c>
      <c r="K26" s="3">
        <f>[1]Kapitalstock!K100*100</f>
        <v>54.006038184757202</v>
      </c>
      <c r="L26" s="3">
        <f>[1]Kapitalstock!L100*100</f>
        <v>54.797928539856912</v>
      </c>
      <c r="M26" s="3">
        <f>[1]Kapitalstock!M100*100</f>
        <v>56.032664594346073</v>
      </c>
      <c r="N26" s="3">
        <f>[1]Kapitalstock!N100*100</f>
        <v>49.102559892548449</v>
      </c>
      <c r="O26" s="3">
        <f>[1]Kapitalstock!O100*100</f>
        <v>53.92507852801004</v>
      </c>
      <c r="P26" s="3">
        <f>[1]Kapitalstock!P100*100</f>
        <v>53.259005089514211</v>
      </c>
      <c r="Q26" s="3">
        <f>[1]Kapitalstock!Q100*100</f>
        <v>53.60644391261232</v>
      </c>
      <c r="R26" s="3">
        <f>[1]Kapitalstock!R100*100</f>
        <v>52.063323517800256</v>
      </c>
      <c r="S26" s="3">
        <f>[1]Kapitalstock!S100*100</f>
        <v>54.222358412077618</v>
      </c>
      <c r="T26" s="3">
        <f>[1]Kapitalstock!T100*100</f>
        <v>50.559526949641864</v>
      </c>
      <c r="U26" s="3">
        <f>[1]Kapitalstock!U100*100</f>
        <v>53.538562110094112</v>
      </c>
      <c r="V26" s="3">
        <f>[1]Kapitalstock!V100*100</f>
        <v>54.477988718139116</v>
      </c>
      <c r="X26" s="18" t="str">
        <f t="shared" si="24"/>
        <v>HB</v>
      </c>
      <c r="Y26" s="6">
        <f t="shared" si="25"/>
        <v>49.102559892548449</v>
      </c>
      <c r="Z26" s="18" t="str">
        <f t="shared" si="26"/>
        <v>BY</v>
      </c>
      <c r="AA26" s="6">
        <f t="shared" si="27"/>
        <v>56.032664594346073</v>
      </c>
    </row>
    <row r="27" spans="1:27" x14ac:dyDescent="0.35">
      <c r="X27" s="11"/>
      <c r="Z27" s="11"/>
    </row>
    <row r="28" spans="1:27" x14ac:dyDescent="0.35">
      <c r="A28" s="4" t="s">
        <v>357</v>
      </c>
      <c r="X28" s="11"/>
      <c r="Z28" s="11"/>
    </row>
    <row r="29" spans="1:27" x14ac:dyDescent="0.35">
      <c r="A29">
        <f>'[1]BIP zu Kapitalstock'!A65</f>
        <v>2019</v>
      </c>
      <c r="B29" s="3">
        <f>'[1]BIP zu Kapitalstock'!B65</f>
        <v>87.016081506561761</v>
      </c>
      <c r="C29" s="3">
        <f>'[1]BIP zu Kapitalstock'!C65</f>
        <v>79.322613231050184</v>
      </c>
      <c r="D29" s="3">
        <f>'[1]BIP zu Kapitalstock'!D65</f>
        <v>96.395951723584545</v>
      </c>
      <c r="E29" s="3">
        <f>'[1]BIP zu Kapitalstock'!E65</f>
        <v>89.208272727751734</v>
      </c>
      <c r="F29" s="3">
        <f>'[1]BIP zu Kapitalstock'!F65</f>
        <v>87.736009754444851</v>
      </c>
      <c r="G29" s="3">
        <f>'[1]BIP zu Kapitalstock'!G65</f>
        <v>115.47257620345579</v>
      </c>
      <c r="H29" s="14">
        <f>'[1]BIP zu Kapitalstock'!H65</f>
        <v>95.684068099178035</v>
      </c>
      <c r="I29" s="3">
        <f>'[1]BIP zu Kapitalstock'!I65</f>
        <v>89.395788602549118</v>
      </c>
      <c r="J29" s="3">
        <f>'[1]BIP zu Kapitalstock'!J65</f>
        <v>100.68493908701446</v>
      </c>
      <c r="K29" s="3">
        <f>'[1]BIP zu Kapitalstock'!K65</f>
        <v>100</v>
      </c>
      <c r="L29" s="3">
        <f>'[1]BIP zu Kapitalstock'!L65</f>
        <v>98.1422567153557</v>
      </c>
      <c r="M29" s="3">
        <f>'[1]BIP zu Kapitalstock'!M65</f>
        <v>91.966447872596362</v>
      </c>
      <c r="N29" s="3">
        <f>'[1]BIP zu Kapitalstock'!N65</f>
        <v>116.07489434031235</v>
      </c>
      <c r="O29" s="3">
        <f>'[1]BIP zu Kapitalstock'!O65</f>
        <v>144.22289171736085</v>
      </c>
      <c r="P29" s="3">
        <f>'[1]BIP zu Kapitalstock'!P65</f>
        <v>109.47048083203272</v>
      </c>
      <c r="Q29" s="3">
        <f>'[1]BIP zu Kapitalstock'!Q65</f>
        <v>92.134077880796667</v>
      </c>
      <c r="R29" s="3">
        <f>'[1]BIP zu Kapitalstock'!R65</f>
        <v>112.54491166638689</v>
      </c>
      <c r="S29" s="3">
        <f>'[1]BIP zu Kapitalstock'!S65</f>
        <v>81.662082906611488</v>
      </c>
      <c r="T29" s="3">
        <f>'[1]BIP zu Kapitalstock'!T65</f>
        <v>83.935832189787078</v>
      </c>
      <c r="U29" s="3">
        <f>'[1]BIP zu Kapitalstock'!U65</f>
        <v>86.188229979417216</v>
      </c>
      <c r="V29" s="3">
        <f>'[1]BIP zu Kapitalstock'!V65</f>
        <v>99.304460478093105</v>
      </c>
      <c r="X29" s="18" t="str">
        <f t="shared" ref="X29:X31" si="28">HLOOKUP(Y29,$L29:$U126,ROW(L$100)-ROW(X29)+1,0)</f>
        <v>RP</v>
      </c>
      <c r="Y29" s="6">
        <f t="shared" ref="Y29:Y31" si="29">MIN(L29:U29)</f>
        <v>81.662082906611488</v>
      </c>
      <c r="Z29" s="18" t="str">
        <f t="shared" ref="Z29:Z31" si="30">HLOOKUP(AA29,$L29:$U126,ROW(N$100)-ROW(Z29)+1,0)</f>
        <v>HH</v>
      </c>
      <c r="AA29" s="6">
        <f t="shared" ref="AA29:AA31" si="31">MAX(L29:U29)</f>
        <v>144.22289171736085</v>
      </c>
    </row>
    <row r="30" spans="1:27" x14ac:dyDescent="0.35">
      <c r="A30">
        <f>'[1]BIP zu Kapitalstock'!A66</f>
        <v>2020</v>
      </c>
      <c r="B30" s="3">
        <f>'[1]BIP zu Kapitalstock'!B66</f>
        <v>88.19541366826455</v>
      </c>
      <c r="C30" s="3">
        <f>'[1]BIP zu Kapitalstock'!C66</f>
        <v>79.947804997524017</v>
      </c>
      <c r="D30" s="3">
        <f>'[1]BIP zu Kapitalstock'!D66</f>
        <v>97.447647006889966</v>
      </c>
      <c r="E30" s="3">
        <f>'[1]BIP zu Kapitalstock'!E66</f>
        <v>91.163797968251416</v>
      </c>
      <c r="F30" s="3">
        <f>'[1]BIP zu Kapitalstock'!F66</f>
        <v>89.280181244891565</v>
      </c>
      <c r="G30" s="3">
        <f>'[1]BIP zu Kapitalstock'!G66</f>
        <v>117.60316014831072</v>
      </c>
      <c r="H30" s="14">
        <f>'[1]BIP zu Kapitalstock'!H66</f>
        <v>97.149182424533194</v>
      </c>
      <c r="I30" s="3">
        <f>'[1]BIP zu Kapitalstock'!I66</f>
        <v>90.641176105238557</v>
      </c>
      <c r="J30" s="3">
        <f>'[1]BIP zu Kapitalstock'!J66</f>
        <v>100.78029768607115</v>
      </c>
      <c r="K30" s="3">
        <f>'[1]BIP zu Kapitalstock'!K66</f>
        <v>100</v>
      </c>
      <c r="L30" s="3">
        <f>'[1]BIP zu Kapitalstock'!L66</f>
        <v>97.06281405332777</v>
      </c>
      <c r="M30" s="3">
        <f>'[1]BIP zu Kapitalstock'!M66</f>
        <v>91.441179687110179</v>
      </c>
      <c r="N30" s="3">
        <f>'[1]BIP zu Kapitalstock'!N66</f>
        <v>116.05637541517073</v>
      </c>
      <c r="O30" s="3">
        <f>'[1]BIP zu Kapitalstock'!O66</f>
        <v>143.35002725672445</v>
      </c>
      <c r="P30" s="3">
        <f>'[1]BIP zu Kapitalstock'!P66</f>
        <v>109.14952120550238</v>
      </c>
      <c r="Q30" s="3">
        <f>'[1]BIP zu Kapitalstock'!Q66</f>
        <v>91.939860871468568</v>
      </c>
      <c r="R30" s="3">
        <f>'[1]BIP zu Kapitalstock'!R66</f>
        <v>114.06679456183728</v>
      </c>
      <c r="S30" s="3">
        <f>'[1]BIP zu Kapitalstock'!S66</f>
        <v>82.169914495013884</v>
      </c>
      <c r="T30" s="3">
        <f>'[1]BIP zu Kapitalstock'!T66</f>
        <v>83.827928618927132</v>
      </c>
      <c r="U30" s="3">
        <f>'[1]BIP zu Kapitalstock'!U66</f>
        <v>88.382881953365569</v>
      </c>
      <c r="V30" s="3">
        <f>'[1]BIP zu Kapitalstock'!V66</f>
        <v>99.541085928586511</v>
      </c>
      <c r="X30" s="18" t="str">
        <f t="shared" si="28"/>
        <v>RP</v>
      </c>
      <c r="Y30" s="6">
        <f t="shared" si="29"/>
        <v>82.169914495013884</v>
      </c>
      <c r="Z30" s="18" t="str">
        <f t="shared" si="30"/>
        <v>HH</v>
      </c>
      <c r="AA30" s="6">
        <f t="shared" si="31"/>
        <v>143.35002725672445</v>
      </c>
    </row>
    <row r="31" spans="1:27" x14ac:dyDescent="0.35">
      <c r="A31">
        <f>'[1]BIP zu Kapitalstock'!A67</f>
        <v>2021</v>
      </c>
      <c r="B31" s="3">
        <f>'[1]BIP zu Kapitalstock'!B67</f>
        <v>87.24215217136998</v>
      </c>
      <c r="C31" s="3">
        <f>'[1]BIP zu Kapitalstock'!C67</f>
        <v>79.487505247097872</v>
      </c>
      <c r="D31" s="3">
        <f>'[1]BIP zu Kapitalstock'!D67</f>
        <v>96.56665907797921</v>
      </c>
      <c r="E31" s="3">
        <f>'[1]BIP zu Kapitalstock'!E67</f>
        <v>90.675963911287127</v>
      </c>
      <c r="F31" s="3">
        <f>'[1]BIP zu Kapitalstock'!F67</f>
        <v>88.021196495380536</v>
      </c>
      <c r="G31" s="3">
        <f>'[1]BIP zu Kapitalstock'!G67</f>
        <v>116.76108367874438</v>
      </c>
      <c r="H31" s="14">
        <f>'[1]BIP zu Kapitalstock'!H67</f>
        <v>96.317243294681262</v>
      </c>
      <c r="I31" s="3">
        <f>'[1]BIP zu Kapitalstock'!I67</f>
        <v>89.796480738690349</v>
      </c>
      <c r="J31" s="3">
        <f>'[1]BIP zu Kapitalstock'!J67</f>
        <v>100.745956416455</v>
      </c>
      <c r="K31" s="3">
        <f>'[1]BIP zu Kapitalstock'!K67</f>
        <v>100</v>
      </c>
      <c r="L31" s="3">
        <f>'[1]BIP zu Kapitalstock'!L67</f>
        <v>96.286300092121365</v>
      </c>
      <c r="M31" s="3">
        <f>'[1]BIP zu Kapitalstock'!M67</f>
        <v>90.479607957117778</v>
      </c>
      <c r="N31" s="3">
        <f>'[1]BIP zu Kapitalstock'!N67</f>
        <v>119.01364303917691</v>
      </c>
      <c r="O31" s="3">
        <f>'[1]BIP zu Kapitalstock'!O67</f>
        <v>152.90406463236926</v>
      </c>
      <c r="P31" s="3">
        <f>'[1]BIP zu Kapitalstock'!P67</f>
        <v>109.062857486526</v>
      </c>
      <c r="Q31" s="3">
        <f>'[1]BIP zu Kapitalstock'!Q67</f>
        <v>90.069160865136695</v>
      </c>
      <c r="R31" s="3">
        <f>'[1]BIP zu Kapitalstock'!R67</f>
        <v>114.07940470960385</v>
      </c>
      <c r="S31" s="3">
        <f>'[1]BIP zu Kapitalstock'!S67</f>
        <v>88.416103361564637</v>
      </c>
      <c r="T31" s="3">
        <f>'[1]BIP zu Kapitalstock'!T67</f>
        <v>84.334051503178316</v>
      </c>
      <c r="U31" s="3">
        <f>'[1]BIP zu Kapitalstock'!U67</f>
        <v>87.241332206032212</v>
      </c>
      <c r="V31" s="3">
        <f>'[1]BIP zu Kapitalstock'!V67</f>
        <v>99.404542859576438</v>
      </c>
      <c r="X31" s="18" t="str">
        <f t="shared" si="28"/>
        <v>SL</v>
      </c>
      <c r="Y31" s="6">
        <f t="shared" si="29"/>
        <v>84.334051503178316</v>
      </c>
      <c r="Z31" s="18" t="str">
        <f t="shared" si="30"/>
        <v>HH</v>
      </c>
      <c r="AA31" s="6">
        <f t="shared" si="31"/>
        <v>152.90406463236926</v>
      </c>
    </row>
    <row r="32" spans="1:27" x14ac:dyDescent="0.35">
      <c r="X32" s="11"/>
      <c r="Z32" s="11"/>
    </row>
    <row r="33" spans="24:26" x14ac:dyDescent="0.35">
      <c r="X33" s="11"/>
      <c r="Z33" s="11"/>
    </row>
    <row r="34" spans="24:26" x14ac:dyDescent="0.35">
      <c r="X34" s="11"/>
      <c r="Z34" s="11"/>
    </row>
    <row r="35" spans="24:26" x14ac:dyDescent="0.35">
      <c r="X35" s="11"/>
      <c r="Z35" s="11"/>
    </row>
    <row r="36" spans="24:26" x14ac:dyDescent="0.35">
      <c r="X36" s="11"/>
      <c r="Z36" s="11"/>
    </row>
    <row r="37" spans="24:26" x14ac:dyDescent="0.35">
      <c r="X37" s="11"/>
      <c r="Z37" s="11"/>
    </row>
    <row r="38" spans="24:26" x14ac:dyDescent="0.35">
      <c r="X38" s="11"/>
      <c r="Z38" s="11"/>
    </row>
    <row r="39" spans="24:26" x14ac:dyDescent="0.35">
      <c r="X39" s="11"/>
      <c r="Z39" s="11"/>
    </row>
    <row r="40" spans="24:26" x14ac:dyDescent="0.35">
      <c r="X40" s="11"/>
      <c r="Z40" s="11"/>
    </row>
    <row r="41" spans="24:26" x14ac:dyDescent="0.35">
      <c r="X41" s="11"/>
      <c r="Z41" s="11"/>
    </row>
    <row r="42" spans="24:26" x14ac:dyDescent="0.35">
      <c r="X42" s="11"/>
      <c r="Z42" s="11"/>
    </row>
    <row r="43" spans="24:26" x14ac:dyDescent="0.35">
      <c r="X43" s="11"/>
      <c r="Z43" s="11"/>
    </row>
    <row r="44" spans="24:26" x14ac:dyDescent="0.35">
      <c r="X44" s="11"/>
      <c r="Z44"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7F46-6EE9-4376-AAC8-39C9670523E8}">
  <dimension ref="A1:AA100"/>
  <sheetViews>
    <sheetView workbookViewId="0">
      <pane ySplit="2" topLeftCell="A3" activePane="bottomLeft" state="frozen"/>
      <selection activeCell="A32" sqref="A32"/>
      <selection pane="bottomLeft" activeCell="A3" sqref="A3"/>
    </sheetView>
  </sheetViews>
  <sheetFormatPr baseColWidth="10" defaultRowHeight="14.5" x14ac:dyDescent="0.35"/>
  <cols>
    <col min="8" max="8" width="10.90625" style="4"/>
  </cols>
  <sheetData>
    <row r="1" spans="1:27" x14ac:dyDescent="0.35">
      <c r="A1" s="4" t="s">
        <v>46</v>
      </c>
      <c r="B1" s="6"/>
      <c r="C1" s="5"/>
      <c r="D1" s="6"/>
    </row>
    <row r="2" spans="1:27" s="27" customFormat="1" ht="26" x14ac:dyDescent="0.3">
      <c r="A2" s="28" t="str">
        <f>Wirtschaftswachstum!A2</f>
        <v>Jahr</v>
      </c>
      <c r="B2" s="28" t="str">
        <f>Wirtschaftswachstum!B2</f>
        <v>Branden-
burg</v>
      </c>
      <c r="C2" s="28" t="str">
        <f>Wirtschaftswachstum!C2</f>
        <v>Mecklenburg-
Vorpommern</v>
      </c>
      <c r="D2" s="28" t="str">
        <f>Wirtschaftswachstum!D2</f>
        <v>Sachsen</v>
      </c>
      <c r="E2" s="28" t="str">
        <f>Wirtschaftswachstum!E2</f>
        <v>Sachsen-Anhalt</v>
      </c>
      <c r="F2" s="28" t="str">
        <f>Wirtschaftswachstum!F2</f>
        <v>Thüringen</v>
      </c>
      <c r="G2" s="28" t="str">
        <f>Wirtschaftswachstum!G2</f>
        <v>Berlin</v>
      </c>
      <c r="H2" s="29" t="str">
        <f>Wirtschaftswachstum!H2</f>
        <v>NBL m B</v>
      </c>
      <c r="I2" s="28" t="str">
        <f>Wirtschaftswachstum!I2</f>
        <v>NBL o B</v>
      </c>
      <c r="J2" s="28" t="str">
        <f>Wirtschaftswachstum!J2</f>
        <v>ABL m B</v>
      </c>
      <c r="K2" s="28" t="str">
        <f>Wirtschaftswachstum!K2</f>
        <v>ABL o B</v>
      </c>
      <c r="L2" s="28" t="str">
        <f>Wirtschaftswachstum!L2</f>
        <v>Baden-
Württemberg</v>
      </c>
      <c r="M2" s="28" t="str">
        <f>Wirtschaftswachstum!M2</f>
        <v>Bayern</v>
      </c>
      <c r="N2" s="28" t="str">
        <f>Wirtschaftswachstum!N2</f>
        <v>Bremen</v>
      </c>
      <c r="O2" s="28" t="str">
        <f>Wirtschaftswachstum!O2</f>
        <v>Hamburg</v>
      </c>
      <c r="P2" s="28" t="str">
        <f>Wirtschaftswachstum!P2</f>
        <v>Hessen</v>
      </c>
      <c r="Q2" s="28" t="str">
        <f>Wirtschaftswachstum!Q2</f>
        <v>Nieder-
sachsen</v>
      </c>
      <c r="R2" s="28" t="str">
        <f>Wirtschaftswachstum!R2</f>
        <v>Nordrhein-
Westfalen</v>
      </c>
      <c r="S2" s="28" t="str">
        <f>Wirtschaftswachstum!S2</f>
        <v>Rheinland-Pfalz</v>
      </c>
      <c r="T2" s="28" t="str">
        <f>Wirtschaftswachstum!T2</f>
        <v>Saarland</v>
      </c>
      <c r="U2" s="28" t="str">
        <f>Wirtschaftswachstum!U2</f>
        <v>Schleswig-
Holstein</v>
      </c>
      <c r="V2" s="28" t="str">
        <f>Wirtschaftswachstum!V2</f>
        <v>Deutschland</v>
      </c>
      <c r="W2" s="28"/>
      <c r="X2" s="27" t="s">
        <v>22</v>
      </c>
      <c r="Z2" s="27" t="s">
        <v>23</v>
      </c>
    </row>
    <row r="3" spans="1:27" x14ac:dyDescent="0.35">
      <c r="A3" s="4" t="s">
        <v>607</v>
      </c>
    </row>
    <row r="4" spans="1:27" x14ac:dyDescent="0.35">
      <c r="A4">
        <f>[1]Arbeitsmarkt!A176</f>
        <v>2020</v>
      </c>
      <c r="B4" s="3">
        <f>[1]Arbeitsmarkt!X176</f>
        <v>80.400000000000006</v>
      </c>
      <c r="C4" s="3">
        <f>[1]Arbeitsmarkt!Y176</f>
        <v>79.099999999999994</v>
      </c>
      <c r="D4" s="3">
        <f>[1]Arbeitsmarkt!Z176</f>
        <v>81.2</v>
      </c>
      <c r="E4" s="3">
        <f>[1]Arbeitsmarkt!AA176</f>
        <v>79.8</v>
      </c>
      <c r="F4" s="3">
        <f>[1]Arbeitsmarkt!AB176</f>
        <v>80.400000000000006</v>
      </c>
      <c r="G4" s="3">
        <f>[1]Arbeitsmarkt!AC176</f>
        <v>78.3</v>
      </c>
      <c r="H4" s="14">
        <f>[1]Arbeitsmarkt!AD176</f>
        <v>79.900000000000006</v>
      </c>
      <c r="I4" s="3">
        <f>[1]Arbeitsmarkt!AE176</f>
        <v>80.382397790711806</v>
      </c>
      <c r="J4" s="3">
        <f>[1]Arbeitsmarkt!AF176</f>
        <v>78.3</v>
      </c>
      <c r="K4" s="3">
        <f>[1]Arbeitsmarkt!AG176</f>
        <v>78.3</v>
      </c>
      <c r="L4" s="3">
        <f>[1]Arbeitsmarkt!AH176</f>
        <v>80.2</v>
      </c>
      <c r="M4" s="3">
        <f>[1]Arbeitsmarkt!AI176</f>
        <v>81</v>
      </c>
      <c r="N4" s="3">
        <f>[1]Arbeitsmarkt!AJ176</f>
        <v>75.2</v>
      </c>
      <c r="O4" s="3">
        <f>[1]Arbeitsmarkt!AK176</f>
        <v>79.400000000000006</v>
      </c>
      <c r="P4" s="3">
        <f>[1]Arbeitsmarkt!AL176</f>
        <v>77.3</v>
      </c>
      <c r="Q4" s="3">
        <f>[1]Arbeitsmarkt!AM176</f>
        <v>77.099999999999994</v>
      </c>
      <c r="R4" s="3">
        <f>[1]Arbeitsmarkt!AN176</f>
        <v>76</v>
      </c>
      <c r="S4" s="3">
        <f>[1]Arbeitsmarkt!AO176</f>
        <v>78</v>
      </c>
      <c r="T4" s="3">
        <f>[1]Arbeitsmarkt!AP176</f>
        <v>75.900000000000006</v>
      </c>
      <c r="U4" s="3">
        <f>[1]Arbeitsmarkt!AQ176</f>
        <v>78.7</v>
      </c>
      <c r="V4" s="3">
        <f>[1]Arbeitsmarkt!AR176</f>
        <v>78.599999999999994</v>
      </c>
      <c r="X4" s="18" t="str">
        <f t="shared" ref="X4" si="0">HLOOKUP(Y4,$L4:$U101,ROW(L$100)-ROW(X4)+1,0)</f>
        <v>HB</v>
      </c>
      <c r="Y4" s="19">
        <f t="shared" ref="Y4" si="1">MIN(L4:U4)</f>
        <v>75.2</v>
      </c>
      <c r="Z4" s="18" t="str">
        <f t="shared" ref="Z4" si="2">HLOOKUP(AA4,$L4:$U101,ROW(N$100)-ROW(Z4)+1,0)</f>
        <v>BY</v>
      </c>
      <c r="AA4" s="19">
        <f t="shared" ref="AA4" si="3">MAX(L4:U4)</f>
        <v>81</v>
      </c>
    </row>
    <row r="5" spans="1:27" x14ac:dyDescent="0.35">
      <c r="A5">
        <f>[1]Arbeitsmarkt!A177</f>
        <v>2021</v>
      </c>
      <c r="B5" s="3">
        <f>[1]Arbeitsmarkt!X177</f>
        <v>80.400000000000006</v>
      </c>
      <c r="C5" s="3">
        <f>[1]Arbeitsmarkt!Y177</f>
        <v>79.3</v>
      </c>
      <c r="D5" s="3">
        <f>[1]Arbeitsmarkt!Z177</f>
        <v>80.8</v>
      </c>
      <c r="E5" s="3">
        <f>[1]Arbeitsmarkt!AA177</f>
        <v>79</v>
      </c>
      <c r="F5" s="3">
        <f>[1]Arbeitsmarkt!AB177</f>
        <v>80.5</v>
      </c>
      <c r="G5" s="3">
        <f>[1]Arbeitsmarkt!AC177</f>
        <v>77.7</v>
      </c>
      <c r="H5" s="14">
        <f>[1]Arbeitsmarkt!AD177</f>
        <v>79.599999999999994</v>
      </c>
      <c r="I5" s="3">
        <f>[1]Arbeitsmarkt!AE177</f>
        <v>80.159123161565404</v>
      </c>
      <c r="J5" s="3">
        <f>[1]Arbeitsmarkt!AF177</f>
        <v>78.172942131842859</v>
      </c>
      <c r="K5" s="3">
        <f>[1]Arbeitsmarkt!AG177</f>
        <v>78.2</v>
      </c>
      <c r="L5" s="3">
        <f>[1]Arbeitsmarkt!AH177</f>
        <v>80.3</v>
      </c>
      <c r="M5" s="3">
        <f>[1]Arbeitsmarkt!AI177</f>
        <v>81.3</v>
      </c>
      <c r="N5" s="3">
        <f>[1]Arbeitsmarkt!AJ177</f>
        <v>74.599999999999994</v>
      </c>
      <c r="O5" s="3">
        <f>[1]Arbeitsmarkt!AK177</f>
        <v>79</v>
      </c>
      <c r="P5" s="3">
        <f>[1]Arbeitsmarkt!AL177</f>
        <v>76.5</v>
      </c>
      <c r="Q5" s="3">
        <f>[1]Arbeitsmarkt!AM177</f>
        <v>77.900000000000006</v>
      </c>
      <c r="R5" s="3">
        <f>[1]Arbeitsmarkt!AN177</f>
        <v>75.400000000000006</v>
      </c>
      <c r="S5" s="3">
        <f>[1]Arbeitsmarkt!AO177</f>
        <v>78.5</v>
      </c>
      <c r="T5" s="3">
        <f>[1]Arbeitsmarkt!AP177</f>
        <v>76.2</v>
      </c>
      <c r="U5" s="3">
        <f>[1]Arbeitsmarkt!AQ177</f>
        <v>79.2</v>
      </c>
      <c r="V5" s="3">
        <f>[1]Arbeitsmarkt!AR177</f>
        <v>78.5</v>
      </c>
      <c r="X5" s="18" t="str">
        <f t="shared" ref="X5:X7" si="4">HLOOKUP(Y5,$L5:$U102,ROW(L$100)-ROW(X5)+1,0)</f>
        <v>HB</v>
      </c>
      <c r="Y5" s="19">
        <f t="shared" ref="Y5:Y7" si="5">MIN(L5:U5)</f>
        <v>74.599999999999994</v>
      </c>
      <c r="Z5" s="18" t="str">
        <f t="shared" ref="Z5:Z7" si="6">HLOOKUP(AA5,$L5:$U102,ROW(N$100)-ROW(Z5)+1,0)</f>
        <v>BY</v>
      </c>
      <c r="AA5" s="19">
        <f t="shared" ref="AA5:AA7" si="7">MAX(L5:U5)</f>
        <v>81.3</v>
      </c>
    </row>
    <row r="6" spans="1:27" x14ac:dyDescent="0.35">
      <c r="A6">
        <f>[1]Arbeitsmarkt!A178</f>
        <v>2022</v>
      </c>
      <c r="B6" s="3">
        <f>[1]Arbeitsmarkt!X178</f>
        <v>80.3</v>
      </c>
      <c r="C6" s="3">
        <f>[1]Arbeitsmarkt!Y178</f>
        <v>78.8</v>
      </c>
      <c r="D6" s="3">
        <f>[1]Arbeitsmarkt!Z178</f>
        <v>81.5</v>
      </c>
      <c r="E6" s="3">
        <f>[1]Arbeitsmarkt!AA178</f>
        <v>79.5</v>
      </c>
      <c r="F6" s="3">
        <f>[1]Arbeitsmarkt!AB178</f>
        <v>80.2</v>
      </c>
      <c r="G6" s="3">
        <f>[1]Arbeitsmarkt!AC178</f>
        <v>78.8</v>
      </c>
      <c r="H6" s="14">
        <f>[1]Arbeitsmarkt!AD178</f>
        <v>80</v>
      </c>
      <c r="I6" s="3">
        <f>[1]Arbeitsmarkt!AE178</f>
        <v>80.342468384990937</v>
      </c>
      <c r="J6" s="3">
        <f>[1]Arbeitsmarkt!AF178</f>
        <v>79.178512035619548</v>
      </c>
      <c r="K6" s="3">
        <f>[1]Arbeitsmarkt!AG178</f>
        <v>79.2</v>
      </c>
      <c r="L6" s="3">
        <f>[1]Arbeitsmarkt!AH178</f>
        <v>81.099999999999994</v>
      </c>
      <c r="M6" s="3">
        <f>[1]Arbeitsmarkt!AI178</f>
        <v>81.900000000000006</v>
      </c>
      <c r="N6" s="3">
        <f>[1]Arbeitsmarkt!AJ178</f>
        <v>74.099999999999994</v>
      </c>
      <c r="O6" s="3">
        <f>[1]Arbeitsmarkt!AK178</f>
        <v>78.5</v>
      </c>
      <c r="P6" s="3">
        <f>[1]Arbeitsmarkt!AL178</f>
        <v>77.5</v>
      </c>
      <c r="Q6" s="3">
        <f>[1]Arbeitsmarkt!AM178</f>
        <v>79.2</v>
      </c>
      <c r="R6" s="3">
        <f>[1]Arbeitsmarkt!AN178</f>
        <v>76.8</v>
      </c>
      <c r="S6" s="3">
        <f>[1]Arbeitsmarkt!AO178</f>
        <v>79.3</v>
      </c>
      <c r="T6" s="3">
        <f>[1]Arbeitsmarkt!AP178</f>
        <v>77.2</v>
      </c>
      <c r="U6" s="3">
        <f>[1]Arbeitsmarkt!AQ178</f>
        <v>79</v>
      </c>
      <c r="V6" s="3">
        <f>[1]Arbeitsmarkt!AR178</f>
        <v>79.3</v>
      </c>
      <c r="X6" s="18" t="str">
        <f t="shared" si="4"/>
        <v>HB</v>
      </c>
      <c r="Y6" s="19">
        <f t="shared" si="5"/>
        <v>74.099999999999994</v>
      </c>
      <c r="Z6" s="18" t="str">
        <f t="shared" si="6"/>
        <v>BY</v>
      </c>
      <c r="AA6" s="19">
        <f t="shared" si="7"/>
        <v>81.900000000000006</v>
      </c>
    </row>
    <row r="7" spans="1:27" x14ac:dyDescent="0.35">
      <c r="A7">
        <f>[1]Arbeitsmarkt!A179</f>
        <v>2023</v>
      </c>
      <c r="B7" s="3">
        <f>[1]Arbeitsmarkt!X179</f>
        <v>79.599999999999994</v>
      </c>
      <c r="C7" s="3">
        <f>[1]Arbeitsmarkt!Y179</f>
        <v>79.8</v>
      </c>
      <c r="D7" s="3">
        <f>[1]Arbeitsmarkt!Z179</f>
        <v>81.7</v>
      </c>
      <c r="E7" s="3">
        <f>[1]Arbeitsmarkt!AA179</f>
        <v>78.8</v>
      </c>
      <c r="F7" s="3">
        <f>[1]Arbeitsmarkt!AB179</f>
        <v>80.400000000000006</v>
      </c>
      <c r="G7" s="3">
        <f>[1]Arbeitsmarkt!AC179</f>
        <v>77.900000000000006</v>
      </c>
      <c r="H7" s="14">
        <f>[1]Arbeitsmarkt!AD179</f>
        <v>79.7</v>
      </c>
      <c r="I7" s="3">
        <f>[1]Arbeitsmarkt!AE179</f>
        <v>80.305112861368357</v>
      </c>
      <c r="J7" s="3">
        <f>[1]Arbeitsmarkt!AF179</f>
        <v>79.602539605368122</v>
      </c>
      <c r="K7" s="3">
        <f>[1]Arbeitsmarkt!AG179</f>
        <v>79.7</v>
      </c>
      <c r="L7" s="3">
        <f>[1]Arbeitsmarkt!AH179</f>
        <v>81.7</v>
      </c>
      <c r="M7" s="3">
        <f>[1]Arbeitsmarkt!AI179</f>
        <v>82.3</v>
      </c>
      <c r="N7" s="3">
        <f>[1]Arbeitsmarkt!AJ179</f>
        <v>75.099999999999994</v>
      </c>
      <c r="O7" s="3">
        <f>[1]Arbeitsmarkt!AK179</f>
        <v>78.599999999999994</v>
      </c>
      <c r="P7" s="3">
        <f>[1]Arbeitsmarkt!AL179</f>
        <v>78.400000000000006</v>
      </c>
      <c r="Q7" s="3">
        <f>[1]Arbeitsmarkt!AM179</f>
        <v>79.400000000000006</v>
      </c>
      <c r="R7" s="3">
        <f>[1]Arbeitsmarkt!AN179</f>
        <v>77.5</v>
      </c>
      <c r="S7" s="3">
        <f>[1]Arbeitsmarkt!AO179</f>
        <v>80</v>
      </c>
      <c r="T7" s="3">
        <f>[1]Arbeitsmarkt!AP179</f>
        <v>77.5</v>
      </c>
      <c r="U7" s="3">
        <f>[1]Arbeitsmarkt!AQ179</f>
        <v>79</v>
      </c>
      <c r="V7" s="3">
        <f>[1]Arbeitsmarkt!AR179</f>
        <v>79.7</v>
      </c>
      <c r="X7" s="18" t="str">
        <f t="shared" si="4"/>
        <v>HB</v>
      </c>
      <c r="Y7" s="19">
        <f t="shared" si="5"/>
        <v>75.099999999999994</v>
      </c>
      <c r="Z7" s="18" t="str">
        <f t="shared" si="6"/>
        <v>BY</v>
      </c>
      <c r="AA7" s="19">
        <f t="shared" si="7"/>
        <v>82.3</v>
      </c>
    </row>
    <row r="8" spans="1:27" x14ac:dyDescent="0.35">
      <c r="X8" s="18"/>
      <c r="Y8" s="19"/>
      <c r="Z8" s="18"/>
      <c r="AA8" s="19"/>
    </row>
    <row r="9" spans="1:27" x14ac:dyDescent="0.35">
      <c r="A9" t="s">
        <v>608</v>
      </c>
      <c r="B9" s="3"/>
      <c r="X9" s="11"/>
      <c r="Y9" s="11"/>
      <c r="Z9" s="11"/>
      <c r="AA9" s="11"/>
    </row>
    <row r="10" spans="1:27" x14ac:dyDescent="0.35">
      <c r="A10" t="s">
        <v>609</v>
      </c>
      <c r="X10" s="11"/>
      <c r="Y10" s="11"/>
      <c r="Z10" s="11"/>
      <c r="AA10" s="11"/>
    </row>
    <row r="11" spans="1:27" x14ac:dyDescent="0.35">
      <c r="X11" s="11"/>
      <c r="Y11" s="11"/>
      <c r="Z11" s="11"/>
      <c r="AA11" s="11"/>
    </row>
    <row r="12" spans="1:27" x14ac:dyDescent="0.35">
      <c r="A12" s="4" t="s">
        <v>45</v>
      </c>
      <c r="X12" s="11"/>
      <c r="Y12" s="11"/>
      <c r="Z12" s="11"/>
      <c r="AA12" s="11"/>
    </row>
    <row r="13" spans="1:27" x14ac:dyDescent="0.35">
      <c r="A13">
        <f>[1]Arbeitsmarkt!A140</f>
        <v>2019</v>
      </c>
      <c r="B13" s="3">
        <f>[1]Arbeitsmarkt!B140</f>
        <v>0.22187812268495577</v>
      </c>
      <c r="C13" s="3">
        <f>[1]Arbeitsmarkt!C140</f>
        <v>-0.3827946664943056</v>
      </c>
      <c r="D13" s="3">
        <f>[1]Arbeitsmarkt!D140</f>
        <v>-0.25218787313977487</v>
      </c>
      <c r="E13" s="3">
        <f>[1]Arbeitsmarkt!E140</f>
        <v>-0.81776637537079466</v>
      </c>
      <c r="F13" s="3">
        <f>[1]Arbeitsmarkt!F140</f>
        <v>-0.49737079507293913</v>
      </c>
      <c r="G13" s="3">
        <f>[1]Arbeitsmarkt!G140</f>
        <v>1.6905364609887812</v>
      </c>
      <c r="H13" s="14">
        <f>[1]Arbeitsmarkt!H140</f>
        <v>0.14612102666538362</v>
      </c>
      <c r="I13" s="3">
        <f>[1]Arbeitsmarkt!I140</f>
        <v>-0.31376146707617636</v>
      </c>
      <c r="J13" s="3">
        <f>[1]Arbeitsmarkt!J140</f>
        <v>0.85599602545525499</v>
      </c>
      <c r="K13" s="3">
        <f>[1]Arbeitsmarkt!K140</f>
        <v>0.81207487358865649</v>
      </c>
      <c r="L13" s="3">
        <f>[1]Arbeitsmarkt!L140</f>
        <v>0.7856279272138238</v>
      </c>
      <c r="M13" s="3">
        <f>[1]Arbeitsmarkt!M140</f>
        <v>1.0407859138596791</v>
      </c>
      <c r="N13" s="3">
        <f>[1]Arbeitsmarkt!N140</f>
        <v>1.2876973738415387</v>
      </c>
      <c r="O13" s="3">
        <f>[1]Arbeitsmarkt!O140</f>
        <v>1.3474832799554406</v>
      </c>
      <c r="P13" s="3">
        <f>[1]Arbeitsmarkt!P140</f>
        <v>0.79013862326023343</v>
      </c>
      <c r="Q13" s="3">
        <f>[1]Arbeitsmarkt!Q140</f>
        <v>0.78430005422440274</v>
      </c>
      <c r="R13" s="3">
        <f>[1]Arbeitsmarkt!R140</f>
        <v>0.6750932193063619</v>
      </c>
      <c r="S13" s="3">
        <f>[1]Arbeitsmarkt!S140</f>
        <v>0.61528628863352708</v>
      </c>
      <c r="T13" s="3">
        <f>[1]Arbeitsmarkt!T140</f>
        <v>0.48404048338588268</v>
      </c>
      <c r="U13" s="3">
        <f>[1]Arbeitsmarkt!U140</f>
        <v>0.72247055636789526</v>
      </c>
      <c r="V13" s="3">
        <f>[1]Arbeitsmarkt!V140</f>
        <v>0.68781466854817097</v>
      </c>
      <c r="X13" s="18" t="str">
        <f t="shared" ref="X13:X17" si="8">HLOOKUP(Y13,$L13:$U110,ROW(L$100)-ROW(X13)+1,0)</f>
        <v>SL</v>
      </c>
      <c r="Y13" s="19">
        <f t="shared" ref="Y13:Y17" si="9">MIN(L13:U13)</f>
        <v>0.48404048338588268</v>
      </c>
      <c r="Z13" s="18" t="str">
        <f t="shared" ref="Z13:Z17" si="10">HLOOKUP(AA13,$L13:$U110,ROW(N$100)-ROW(Z13)+1,0)</f>
        <v>HH</v>
      </c>
      <c r="AA13" s="19">
        <f t="shared" ref="AA13:AA17" si="11">MAX(L13:U13)</f>
        <v>1.3474832799554406</v>
      </c>
    </row>
    <row r="14" spans="1:27" x14ac:dyDescent="0.35">
      <c r="A14">
        <f>[1]Arbeitsmarkt!A141</f>
        <v>2020</v>
      </c>
      <c r="B14" s="3">
        <f>[1]Arbeitsmarkt!B141</f>
        <v>0.10790963721703406</v>
      </c>
      <c r="C14" s="3">
        <f>[1]Arbeitsmarkt!C141</f>
        <v>2.131590989394283E-2</v>
      </c>
      <c r="D14" s="3">
        <f>[1]Arbeitsmarkt!D141</f>
        <v>-3.0702190576192834E-2</v>
      </c>
      <c r="E14" s="3">
        <f>[1]Arbeitsmarkt!E141</f>
        <v>-0.58742391695059837</v>
      </c>
      <c r="F14" s="3">
        <f>[1]Arbeitsmarkt!F141</f>
        <v>-0.81623190604071283</v>
      </c>
      <c r="G14" s="3">
        <f>[1]Arbeitsmarkt!G141</f>
        <v>1.2615798600262451</v>
      </c>
      <c r="H14" s="14">
        <f>[1]Arbeitsmarkt!H141</f>
        <v>0.11970174202204475</v>
      </c>
      <c r="I14" s="3">
        <f>[1]Arbeitsmarkt!I141</f>
        <v>-0.22715315027816985</v>
      </c>
      <c r="J14" s="3">
        <f>[1]Arbeitsmarkt!J141</f>
        <v>0.34218031511382208</v>
      </c>
      <c r="K14" s="3">
        <f>[1]Arbeitsmarkt!K141</f>
        <v>0.29337146157621419</v>
      </c>
      <c r="L14" s="3">
        <f>[1]Arbeitsmarkt!L141</f>
        <v>0.16773546270687234</v>
      </c>
      <c r="M14" s="3">
        <f>[1]Arbeitsmarkt!M141</f>
        <v>0.19276773182835427</v>
      </c>
      <c r="N14" s="3">
        <f>[1]Arbeitsmarkt!N141</f>
        <v>0.6848632110375803</v>
      </c>
      <c r="O14" s="3">
        <f>[1]Arbeitsmarkt!O141</f>
        <v>0.95551951070468988</v>
      </c>
      <c r="P14" s="3">
        <f>[1]Arbeitsmarkt!P141</f>
        <v>0.35545181105172219</v>
      </c>
      <c r="Q14" s="3">
        <f>[1]Arbeitsmarkt!Q141</f>
        <v>0.34359097625886648</v>
      </c>
      <c r="R14" s="3">
        <f>[1]Arbeitsmarkt!R141</f>
        <v>0.32771121395759906</v>
      </c>
      <c r="S14" s="3">
        <f>[1]Arbeitsmarkt!S141</f>
        <v>9.7385401546318917E-2</v>
      </c>
      <c r="T14" s="3">
        <f>[1]Arbeitsmarkt!T141</f>
        <v>-2.6781707370020058E-2</v>
      </c>
      <c r="U14" s="3">
        <f>[1]Arbeitsmarkt!U141</f>
        <v>0.62979487706802217</v>
      </c>
      <c r="V14" s="3">
        <f>[1]Arbeitsmarkt!V141</f>
        <v>0.26114935774363346</v>
      </c>
      <c r="X14" s="18" t="str">
        <f t="shared" si="8"/>
        <v>SL</v>
      </c>
      <c r="Y14" s="19">
        <f t="shared" si="9"/>
        <v>-2.6781707370020058E-2</v>
      </c>
      <c r="Z14" s="18" t="str">
        <f t="shared" si="10"/>
        <v>HH</v>
      </c>
      <c r="AA14" s="19">
        <f t="shared" si="11"/>
        <v>0.95551951070468988</v>
      </c>
    </row>
    <row r="15" spans="1:27" x14ac:dyDescent="0.35">
      <c r="A15">
        <f>[1]Arbeitsmarkt!A142</f>
        <v>2021</v>
      </c>
      <c r="B15" s="3">
        <f>[1]Arbeitsmarkt!B142</f>
        <v>-0.12501487981981541</v>
      </c>
      <c r="C15" s="3">
        <f>[1]Arbeitsmarkt!C142</f>
        <v>-0.10591015946074833</v>
      </c>
      <c r="D15" s="3">
        <f>[1]Arbeitsmarkt!D142</f>
        <v>-0.24424408116813368</v>
      </c>
      <c r="E15" s="3">
        <f>[1]Arbeitsmarkt!E142</f>
        <v>-0.76331503239930498</v>
      </c>
      <c r="F15" s="3">
        <f>[1]Arbeitsmarkt!F142</f>
        <v>-1.1920857514504206</v>
      </c>
      <c r="G15" s="3">
        <f>[1]Arbeitsmarkt!G142</f>
        <v>0.64900112138212762</v>
      </c>
      <c r="H15" s="14">
        <f>[1]Arbeitsmarkt!H142</f>
        <v>-0.19377438546138137</v>
      </c>
      <c r="I15" s="3">
        <f>[1]Arbeitsmarkt!I142</f>
        <v>-0.45359422723927878</v>
      </c>
      <c r="J15" s="3">
        <f>[1]Arbeitsmarkt!J142</f>
        <v>3.5719108667265687E-2</v>
      </c>
      <c r="K15" s="3">
        <f>[1]Arbeitsmarkt!K142</f>
        <v>2.8470413561763053E-3</v>
      </c>
      <c r="L15" s="3">
        <f>[1]Arbeitsmarkt!L142</f>
        <v>-0.17403000342741848</v>
      </c>
      <c r="M15" s="3">
        <f>[1]Arbeitsmarkt!M142</f>
        <v>-0.1996292196012206</v>
      </c>
      <c r="N15" s="3">
        <f>[1]Arbeitsmarkt!N142</f>
        <v>-0.59578724794201321</v>
      </c>
      <c r="O15" s="3">
        <f>[1]Arbeitsmarkt!O142</f>
        <v>-9.53017453980749E-2</v>
      </c>
      <c r="P15" s="3">
        <f>[1]Arbeitsmarkt!P142</f>
        <v>4.2688568129605642E-2</v>
      </c>
      <c r="Q15" s="3">
        <f>[1]Arbeitsmarkt!Q142</f>
        <v>0.15885111217185965</v>
      </c>
      <c r="R15" s="3">
        <f>[1]Arbeitsmarkt!R142</f>
        <v>0.2015809861933775</v>
      </c>
      <c r="S15" s="3">
        <f>[1]Arbeitsmarkt!S142</f>
        <v>-5.0464077994874401E-2</v>
      </c>
      <c r="T15" s="3">
        <f>[1]Arbeitsmarkt!T142</f>
        <v>-0.6459348475085136</v>
      </c>
      <c r="U15" s="3">
        <f>[1]Arbeitsmarkt!U142</f>
        <v>0.40931989924433765</v>
      </c>
      <c r="V15" s="3">
        <f>[1]Arbeitsmarkt!V142</f>
        <v>-3.3589159713969252E-2</v>
      </c>
      <c r="X15" s="18" t="str">
        <f t="shared" si="8"/>
        <v>SL</v>
      </c>
      <c r="Y15" s="19">
        <f t="shared" si="9"/>
        <v>-0.6459348475085136</v>
      </c>
      <c r="Z15" s="18" t="str">
        <f t="shared" si="10"/>
        <v>SH</v>
      </c>
      <c r="AA15" s="19">
        <f t="shared" si="11"/>
        <v>0.40931989924433765</v>
      </c>
    </row>
    <row r="16" spans="1:27" x14ac:dyDescent="0.35">
      <c r="A16">
        <f>[1]Arbeitsmarkt!A143</f>
        <v>2022</v>
      </c>
      <c r="B16" s="3">
        <f>[1]Arbeitsmarkt!B143</f>
        <v>0.44954226359156735</v>
      </c>
      <c r="C16" s="3">
        <f>[1]Arbeitsmarkt!C143</f>
        <v>-7.7007100209414148E-3</v>
      </c>
      <c r="D16" s="3">
        <f>[1]Arbeitsmarkt!D143</f>
        <v>0.38639815959197676</v>
      </c>
      <c r="E16" s="3">
        <f>[1]Arbeitsmarkt!E143</f>
        <v>-0.29776361308599064</v>
      </c>
      <c r="F16" s="3">
        <f>[1]Arbeitsmarkt!F143</f>
        <v>-7.954153472950054E-2</v>
      </c>
      <c r="G16" s="3">
        <f>[1]Arbeitsmarkt!G143</f>
        <v>1.8594894439234508</v>
      </c>
      <c r="H16" s="14">
        <f>[1]Arbeitsmarkt!H143</f>
        <v>0.55792413766484117</v>
      </c>
      <c r="I16" s="3">
        <f>[1]Arbeitsmarkt!I143</f>
        <v>0.15221923352058297</v>
      </c>
      <c r="J16" s="3">
        <f>[1]Arbeitsmarkt!J143</f>
        <v>0.94993507814781708</v>
      </c>
      <c r="K16" s="3">
        <f>[1]Arbeitsmarkt!K143</f>
        <v>0.90086773330151004</v>
      </c>
      <c r="L16" s="3">
        <f>[1]Arbeitsmarkt!L143</f>
        <v>0.72238623095321941</v>
      </c>
      <c r="M16" s="3">
        <f>[1]Arbeitsmarkt!M143</f>
        <v>1.0028885082451922</v>
      </c>
      <c r="N16" s="3">
        <f>[1]Arbeitsmarkt!N143</f>
        <v>1.044119340284368</v>
      </c>
      <c r="O16" s="3">
        <f>[1]Arbeitsmarkt!O143</f>
        <v>1.1586579518851465</v>
      </c>
      <c r="P16" s="3">
        <f>[1]Arbeitsmarkt!P143</f>
        <v>1.0257143835173252</v>
      </c>
      <c r="Q16" s="3">
        <f>[1]Arbeitsmarkt!Q143</f>
        <v>0.92777695296778973</v>
      </c>
      <c r="R16" s="3">
        <f>[1]Arbeitsmarkt!R143</f>
        <v>0.95620294671195438</v>
      </c>
      <c r="S16" s="3">
        <f>[1]Arbeitsmarkt!S143</f>
        <v>0.62082528529028025</v>
      </c>
      <c r="T16" s="3">
        <f>[1]Arbeitsmarkt!T143</f>
        <v>-3.3020621719870746E-2</v>
      </c>
      <c r="U16" s="3">
        <f>[1]Arbeitsmarkt!U143</f>
        <v>0.9247061216844088</v>
      </c>
      <c r="V16" s="3">
        <f>[1]Arbeitsmarkt!V143</f>
        <v>0.83741819354948177</v>
      </c>
      <c r="X16" s="18" t="str">
        <f t="shared" si="8"/>
        <v>SL</v>
      </c>
      <c r="Y16" s="19">
        <f t="shared" si="9"/>
        <v>-3.3020621719870746E-2</v>
      </c>
      <c r="Z16" s="18" t="str">
        <f t="shared" si="10"/>
        <v>HH</v>
      </c>
      <c r="AA16" s="19">
        <f t="shared" si="11"/>
        <v>1.1586579518851465</v>
      </c>
    </row>
    <row r="17" spans="1:27" x14ac:dyDescent="0.35">
      <c r="A17">
        <f>[1]Arbeitsmarkt!A144</f>
        <v>2023</v>
      </c>
      <c r="B17" s="3">
        <f>[1]Arbeitsmarkt!B144</f>
        <v>0.85276599138346398</v>
      </c>
      <c r="C17" s="3">
        <f>[1]Arbeitsmarkt!C144</f>
        <v>0.54221232057751934</v>
      </c>
      <c r="D17" s="3">
        <f>[1]Arbeitsmarkt!D144</f>
        <v>0.78212172548069248</v>
      </c>
      <c r="E17" s="3">
        <f>[1]Arbeitsmarkt!E144</f>
        <v>0.21456933898787156</v>
      </c>
      <c r="F17" s="3">
        <f>[1]Arbeitsmarkt!F144</f>
        <v>0.50973802639661869</v>
      </c>
      <c r="G17" s="3">
        <f>[1]Arbeitsmarkt!G144</f>
        <v>1.7016551038269085</v>
      </c>
      <c r="H17" s="14">
        <f>[1]Arbeitsmarkt!H144</f>
        <v>0.88248958495422869</v>
      </c>
      <c r="I17" s="3">
        <f>[1]Arbeitsmarkt!I144</f>
        <v>0.62279859923330605</v>
      </c>
      <c r="J17" s="3">
        <f>[1]Arbeitsmarkt!J144</f>
        <v>1.1797709426692364</v>
      </c>
      <c r="K17" s="3">
        <f>[1]Arbeitsmarkt!K144</f>
        <v>1.1513495990406426</v>
      </c>
      <c r="L17" s="3">
        <f>[1]Arbeitsmarkt!L144</f>
        <v>1.1757577777777044</v>
      </c>
      <c r="M17" s="3">
        <f>[1]Arbeitsmarkt!M144</f>
        <v>1.2191289196093322</v>
      </c>
      <c r="N17" s="3">
        <f>[1]Arbeitsmarkt!N144</f>
        <v>1.3367127560594838</v>
      </c>
      <c r="O17" s="3">
        <f>[1]Arbeitsmarkt!O144</f>
        <v>2.1179136091894009</v>
      </c>
      <c r="P17" s="3">
        <f>[1]Arbeitsmarkt!P144</f>
        <v>1.3879841929544767</v>
      </c>
      <c r="Q17" s="3">
        <f>[1]Arbeitsmarkt!Q144</f>
        <v>1.1018947470163596</v>
      </c>
      <c r="R17" s="3">
        <f>[1]Arbeitsmarkt!R144</f>
        <v>0.98063313502298399</v>
      </c>
      <c r="S17" s="3">
        <f>[1]Arbeitsmarkt!S144</f>
        <v>0.89706168729600222</v>
      </c>
      <c r="T17" s="3">
        <f>[1]Arbeitsmarkt!T144</f>
        <v>0.65287006778524415</v>
      </c>
      <c r="U17" s="3">
        <f>[1]Arbeitsmarkt!U144</f>
        <v>1.2439678193538555</v>
      </c>
      <c r="V17" s="3">
        <f>[1]Arbeitsmarkt!V144</f>
        <v>1.1017444706449453</v>
      </c>
      <c r="X17" s="18" t="str">
        <f t="shared" si="8"/>
        <v>SL</v>
      </c>
      <c r="Y17" s="19">
        <f t="shared" si="9"/>
        <v>0.65287006778524415</v>
      </c>
      <c r="Z17" s="18" t="str">
        <f t="shared" si="10"/>
        <v>HH</v>
      </c>
      <c r="AA17" s="19">
        <f t="shared" si="11"/>
        <v>2.1179136091894009</v>
      </c>
    </row>
    <row r="18" spans="1:27" x14ac:dyDescent="0.35">
      <c r="A18" t="s">
        <v>36</v>
      </c>
      <c r="B18" s="3">
        <f>([1]Arbeitsmarkt!B109/[1]Arbeitsmarkt!B105)^(0.25)*100-100</f>
        <v>0.32062382481632312</v>
      </c>
      <c r="C18" s="3">
        <f>([1]Arbeitsmarkt!C109/[1]Arbeitsmarkt!C105)^(0.25)*100-100</f>
        <v>0.11216135124200832</v>
      </c>
      <c r="D18" s="3">
        <f>([1]Arbeitsmarkt!D109/[1]Arbeitsmarkt!D105)^(0.25)*100-100</f>
        <v>0.22261813189257396</v>
      </c>
      <c r="E18" s="3">
        <f>([1]Arbeitsmarkt!E109/[1]Arbeitsmarkt!E105)^(0.25)*100-100</f>
        <v>-0.35917032794398551</v>
      </c>
      <c r="F18" s="3">
        <f>([1]Arbeitsmarkt!F109/[1]Arbeitsmarkt!F105)^(0.25)*100-100</f>
        <v>-0.39670088332741216</v>
      </c>
      <c r="G18" s="3">
        <f>([1]Arbeitsmarkt!G109/[1]Arbeitsmarkt!G105)^(0.25)*100-100</f>
        <v>1.3668430078407852</v>
      </c>
      <c r="H18" s="14">
        <f>([1]Arbeitsmarkt!H109/[1]Arbeitsmarkt!H105)^(0.25)*100-100</f>
        <v>0.34074414137191411</v>
      </c>
      <c r="I18" s="3">
        <f>([1]Arbeitsmarkt!I109/[1]Arbeitsmarkt!I105)^(0.25)*100-100</f>
        <v>2.273585905317077E-2</v>
      </c>
      <c r="J18" s="3">
        <f>([1]Arbeitsmarkt!J109/[1]Arbeitsmarkt!J105)^(0.25)*100-100</f>
        <v>0.62585695344526471</v>
      </c>
      <c r="K18" s="3">
        <f>([1]Arbeitsmarkt!K109/[1]Arbeitsmarkt!K105)^(0.25)*100-100</f>
        <v>0.58605942381629461</v>
      </c>
      <c r="L18" s="3">
        <f>([1]Arbeitsmarkt!L109/[1]Arbeitsmarkt!L105)^(0.25)*100-100</f>
        <v>0.47163428578949151</v>
      </c>
      <c r="M18" s="3">
        <f>([1]Arbeitsmarkt!M109/[1]Arbeitsmarkt!M105)^(0.25)*100-100</f>
        <v>0.55211953717623885</v>
      </c>
      <c r="N18" s="3">
        <f>([1]Arbeitsmarkt!N109/[1]Arbeitsmarkt!N105)^(0.25)*100-100</f>
        <v>0.61476275034483763</v>
      </c>
      <c r="O18" s="3">
        <f>([1]Arbeitsmarkt!O109/[1]Arbeitsmarkt!O105)^(0.25)*100-100</f>
        <v>1.0311375999571624</v>
      </c>
      <c r="P18" s="3">
        <f>([1]Arbeitsmarkt!P109/[1]Arbeitsmarkt!P105)^(0.25)*100-100</f>
        <v>0.70155710483061284</v>
      </c>
      <c r="Q18" s="3">
        <f>([1]Arbeitsmarkt!Q109/[1]Arbeitsmarkt!Q105)^(0.25)*100-100</f>
        <v>0.63226410037285063</v>
      </c>
      <c r="R18" s="3">
        <f>([1]Arbeitsmarkt!R109/[1]Arbeitsmarkt!R105)^(0.25)*100-100</f>
        <v>0.61590642391004735</v>
      </c>
      <c r="S18" s="3">
        <f>([1]Arbeitsmarkt!S109/[1]Arbeitsmarkt!S105)^(0.25)*100-100</f>
        <v>0.39046766950141887</v>
      </c>
      <c r="T18" s="3">
        <f>([1]Arbeitsmarkt!T109/[1]Arbeitsmarkt!T105)^(0.25)*100-100</f>
        <v>-1.4272306653680289E-2</v>
      </c>
      <c r="U18" s="3">
        <f>([1]Arbeitsmarkt!U109/[1]Arbeitsmarkt!U105)^(0.25)*100-100</f>
        <v>0.80145847675498771</v>
      </c>
      <c r="V18" s="3">
        <f>([1]Arbeitsmarkt!V109/[1]Arbeitsmarkt!V105)^(0.25)*100-100</f>
        <v>0.54067262045566622</v>
      </c>
      <c r="X18" s="18" t="str">
        <f t="shared" ref="X18" si="12">HLOOKUP(Y18,$L18:$U115,ROW(L$100)-ROW(X18)+1,0)</f>
        <v>SL</v>
      </c>
      <c r="Y18" s="19">
        <f t="shared" ref="Y18" si="13">MIN(L18:U18)</f>
        <v>-1.4272306653680289E-2</v>
      </c>
      <c r="Z18" s="18" t="str">
        <f t="shared" ref="Z18" si="14">HLOOKUP(AA18,$L18:$U115,ROW(N$100)-ROW(Z18)+1,0)</f>
        <v>HH</v>
      </c>
      <c r="AA18" s="19">
        <f t="shared" ref="AA18" si="15">MAX(L18:U18)</f>
        <v>1.0311375999571624</v>
      </c>
    </row>
    <row r="19" spans="1:27" x14ac:dyDescent="0.35">
      <c r="B19" s="3"/>
      <c r="C19" s="3"/>
      <c r="D19" s="3"/>
      <c r="E19" s="3"/>
      <c r="X19" s="11"/>
      <c r="Y19" s="11"/>
      <c r="Z19" s="11"/>
      <c r="AA19" s="11"/>
    </row>
    <row r="20" spans="1:27" x14ac:dyDescent="0.35">
      <c r="X20" s="11"/>
      <c r="Y20" s="11"/>
      <c r="Z20" s="11"/>
      <c r="AA20" s="11"/>
    </row>
    <row r="21" spans="1:27" x14ac:dyDescent="0.35">
      <c r="X21" s="11"/>
      <c r="Y21" s="11"/>
      <c r="Z21" s="11"/>
      <c r="AA21" s="11"/>
    </row>
    <row r="22" spans="1:27" x14ac:dyDescent="0.35">
      <c r="X22" s="11"/>
      <c r="Y22" s="11"/>
      <c r="Z22" s="11"/>
      <c r="AA22"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336B-A91F-473D-9FFB-F9EA4B5E300E}">
  <dimension ref="A1:AA10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47</v>
      </c>
    </row>
    <row r="2" spans="1:27" s="25" customFormat="1" ht="26" x14ac:dyDescent="0.3">
      <c r="A2" s="30" t="str">
        <f>Wirtschaftswachstum!A2</f>
        <v>Jahr</v>
      </c>
      <c r="B2" s="30" t="str">
        <f>Wirtschaftswachstum!B2</f>
        <v>Branden-
burg</v>
      </c>
      <c r="C2" s="30" t="str">
        <f>Wirtschaftswachstum!C2</f>
        <v>Mecklenburg-
Vorpommern</v>
      </c>
      <c r="D2" s="30" t="str">
        <f>Wirtschaftswachstum!D2</f>
        <v>Sachsen</v>
      </c>
      <c r="E2" s="30" t="str">
        <f>Wirtschaftswachstum!E2</f>
        <v>Sachsen-Anhalt</v>
      </c>
      <c r="F2" s="30" t="str">
        <f>Wirtschaftswachstum!F2</f>
        <v>Thüringen</v>
      </c>
      <c r="G2" s="30" t="str">
        <f>Wirtschaftswachstum!G2</f>
        <v>Berlin</v>
      </c>
      <c r="H2" s="31" t="str">
        <f>Wirtschaftswachstum!H2</f>
        <v>NBL m B</v>
      </c>
      <c r="I2" s="30" t="str">
        <f>Wirtschaftswachstum!I2</f>
        <v>NBL o B</v>
      </c>
      <c r="J2" s="30" t="str">
        <f>Wirtschaftswachstum!J2</f>
        <v>ABL m B</v>
      </c>
      <c r="K2" s="30" t="str">
        <f>Wirtschaftswachstum!K2</f>
        <v>ABL o B</v>
      </c>
      <c r="L2" s="30" t="str">
        <f>Wirtschaftswachstum!L2</f>
        <v>Baden-
Württemberg</v>
      </c>
      <c r="M2" s="30" t="str">
        <f>Wirtschaftswachstum!M2</f>
        <v>Bayern</v>
      </c>
      <c r="N2" s="30" t="str">
        <f>Wirtschaftswachstum!N2</f>
        <v>Bremen</v>
      </c>
      <c r="O2" s="30" t="str">
        <f>Wirtschaftswachstum!O2</f>
        <v>Hamburg</v>
      </c>
      <c r="P2" s="30" t="str">
        <f>Wirtschaftswachstum!P2</f>
        <v>Hessen</v>
      </c>
      <c r="Q2" s="30" t="str">
        <f>Wirtschaftswachstum!Q2</f>
        <v>Nieder-
sachsen</v>
      </c>
      <c r="R2" s="30" t="str">
        <f>Wirtschaftswachstum!R2</f>
        <v>Nordrhein-
Westfalen</v>
      </c>
      <c r="S2" s="30" t="str">
        <f>Wirtschaftswachstum!S2</f>
        <v>Rheinland-Pfalz</v>
      </c>
      <c r="T2" s="30" t="str">
        <f>Wirtschaftswachstum!T2</f>
        <v>Saarland</v>
      </c>
      <c r="U2" s="30" t="str">
        <f>Wirtschaftswachstum!U2</f>
        <v>Schleswig-
Holstein</v>
      </c>
      <c r="V2" s="30" t="str">
        <f>Wirtschaftswachstum!V2</f>
        <v>Deutschland</v>
      </c>
      <c r="X2" s="30" t="str">
        <f>Wirtschaftswachstum!X2</f>
        <v>Min ABLoB</v>
      </c>
      <c r="Y2" s="30"/>
      <c r="Z2" s="30" t="str">
        <f>Wirtschaftswachstum!Z2</f>
        <v>Max ABLoB</v>
      </c>
      <c r="AA2" s="30"/>
    </row>
    <row r="3" spans="1:27" x14ac:dyDescent="0.35">
      <c r="A3" s="4" t="s">
        <v>128</v>
      </c>
      <c r="X3" s="11"/>
      <c r="Y3" s="11"/>
      <c r="Z3" s="11"/>
      <c r="AA3" s="11"/>
    </row>
    <row r="4" spans="1:27" x14ac:dyDescent="0.35">
      <c r="A4">
        <f>[1]ET!A141</f>
        <v>2019</v>
      </c>
      <c r="B4" s="3">
        <f>[1]ET!B141</f>
        <v>88.535268246515855</v>
      </c>
      <c r="C4" s="3">
        <f>[1]ET!C141</f>
        <v>86.580328775435774</v>
      </c>
      <c r="D4" s="3">
        <f>[1]ET!D141</f>
        <v>90.95599140376666</v>
      </c>
      <c r="E4" s="3">
        <f>[1]ET!E141</f>
        <v>86.978877846411521</v>
      </c>
      <c r="F4" s="3">
        <f>[1]ET!F141</f>
        <v>90.734997750713092</v>
      </c>
      <c r="G4" s="3">
        <f>[1]ET!G141</f>
        <v>82.569686801917925</v>
      </c>
      <c r="H4" s="14">
        <f>[1]ET!H141</f>
        <v>87.552782029589793</v>
      </c>
      <c r="I4" s="3">
        <f>[1]ET!I141</f>
        <v>89.158624449229933</v>
      </c>
      <c r="J4" s="3">
        <f>[1]ET!J141</f>
        <v>90.936098466638185</v>
      </c>
      <c r="K4" s="3">
        <f>[1]ET!K141</f>
        <v>91.412468291462091</v>
      </c>
      <c r="L4" s="3">
        <f>[1]ET!L141</f>
        <v>92.931926666381273</v>
      </c>
      <c r="M4" s="3">
        <f>[1]ET!M141</f>
        <v>95.402255917122801</v>
      </c>
      <c r="N4" s="3">
        <f>[1]ET!N141</f>
        <v>83.813840848922226</v>
      </c>
      <c r="O4" s="3">
        <f>[1]ET!O141</f>
        <v>89.470248776019247</v>
      </c>
      <c r="P4" s="3">
        <f>[1]ET!P141</f>
        <v>89.166003875159021</v>
      </c>
      <c r="Q4" s="3">
        <f>[1]ET!Q141</f>
        <v>91.518816549497899</v>
      </c>
      <c r="R4" s="3">
        <f>[1]ET!R141</f>
        <v>88.807360994129183</v>
      </c>
      <c r="S4" s="3">
        <f>[1]ET!S141</f>
        <v>91.274165848871448</v>
      </c>
      <c r="T4" s="3">
        <f>[1]ET!T141</f>
        <v>88.89409575541562</v>
      </c>
      <c r="U4" s="3">
        <f>[1]ET!U141</f>
        <v>92.07425885683233</v>
      </c>
      <c r="V4" s="3">
        <f>[1]ET!V141</f>
        <v>90.681519968619483</v>
      </c>
      <c r="X4" s="18" t="str">
        <f t="shared" ref="X4" si="0">HLOOKUP(Y4,$L4:$U108,ROW(L$107)-ROW(X4)+1,0)</f>
        <v>HB</v>
      </c>
      <c r="Y4" s="9">
        <f t="shared" ref="Y4" si="1">MIN(L4:U4)</f>
        <v>83.813840848922226</v>
      </c>
      <c r="Z4" s="18" t="str">
        <f t="shared" ref="Z4" si="2">HLOOKUP(AA4,$L4:$U108,ROW(N$107)-ROW(Z4)+1,0)</f>
        <v>BY</v>
      </c>
      <c r="AA4" s="9">
        <f t="shared" ref="AA4" si="3">MAX(L4:U4)</f>
        <v>95.402255917122801</v>
      </c>
    </row>
    <row r="5" spans="1:27" x14ac:dyDescent="0.35">
      <c r="A5">
        <f>[1]ET!A142</f>
        <v>2020</v>
      </c>
      <c r="B5" s="3">
        <f>[1]ET!B142</f>
        <v>88.630309740469045</v>
      </c>
      <c r="C5" s="3">
        <f>[1]ET!C142</f>
        <v>86.721846331394701</v>
      </c>
      <c r="D5" s="3">
        <f>[1]ET!D142</f>
        <v>91.204190287365975</v>
      </c>
      <c r="E5" s="3">
        <f>[1]ET!E142</f>
        <v>87.357086695499035</v>
      </c>
      <c r="F5" s="3">
        <f>[1]ET!F142</f>
        <v>90.756685897586138</v>
      </c>
      <c r="G5" s="3">
        <f>[1]ET!G142</f>
        <v>82.242007815163518</v>
      </c>
      <c r="H5" s="14">
        <f>[1]ET!H142</f>
        <v>87.605292892810709</v>
      </c>
      <c r="I5" s="3">
        <f>[1]ET!I142</f>
        <v>89.345366205485973</v>
      </c>
      <c r="J5" s="3">
        <f>[1]ET!J142</f>
        <v>90.605273230399661</v>
      </c>
      <c r="K5" s="3">
        <f>[1]ET!K142</f>
        <v>91.081133065856093</v>
      </c>
      <c r="L5" s="3">
        <f>[1]ET!L142</f>
        <v>92.455611859902589</v>
      </c>
      <c r="M5" s="3">
        <f>[1]ET!M142</f>
        <v>95.0191706643635</v>
      </c>
      <c r="N5" s="3">
        <f>[1]ET!N142</f>
        <v>83.581602033926401</v>
      </c>
      <c r="O5" s="3">
        <f>[1]ET!O142</f>
        <v>88.743214631426639</v>
      </c>
      <c r="P5" s="3">
        <f>[1]ET!P142</f>
        <v>88.760353683544224</v>
      </c>
      <c r="Q5" s="3">
        <f>[1]ET!Q142</f>
        <v>91.301263861075853</v>
      </c>
      <c r="R5" s="3">
        <f>[1]ET!R142</f>
        <v>88.605385600295335</v>
      </c>
      <c r="S5" s="3">
        <f>[1]ET!S142</f>
        <v>90.883811228133538</v>
      </c>
      <c r="T5" s="3">
        <f>[1]ET!T142</f>
        <v>88.71953902783747</v>
      </c>
      <c r="U5" s="3">
        <f>[1]ET!U142</f>
        <v>91.836156265215251</v>
      </c>
      <c r="V5" s="3">
        <f>[1]ET!V142</f>
        <v>90.425965937716271</v>
      </c>
      <c r="X5" s="18" t="str">
        <f>HLOOKUP(Y5,$L5:$U109,ROW(L$107)-ROW(X5)+1,0)</f>
        <v>HB</v>
      </c>
      <c r="Y5" s="9">
        <f t="shared" ref="Y5:Y8" si="4">MIN(L5:U5)</f>
        <v>83.581602033926401</v>
      </c>
      <c r="Z5" s="18" t="str">
        <f>HLOOKUP(AA5,$L5:$U109,ROW(N$107)-ROW(Z5)+1,0)</f>
        <v>BY</v>
      </c>
      <c r="AA5" s="9">
        <f t="shared" ref="AA5:AA8" si="5">MAX(L5:U5)</f>
        <v>95.0191706643635</v>
      </c>
    </row>
    <row r="6" spans="1:27" x14ac:dyDescent="0.35">
      <c r="A6">
        <f>[1]ET!A143</f>
        <v>2021</v>
      </c>
      <c r="B6" s="3">
        <f>[1]ET!B143</f>
        <v>89.226937062044527</v>
      </c>
      <c r="C6" s="3">
        <f>[1]ET!C143</f>
        <v>87.531016283822524</v>
      </c>
      <c r="D6" s="3">
        <f>[1]ET!D143</f>
        <v>91.841805915903748</v>
      </c>
      <c r="E6" s="3">
        <f>[1]ET!E143</f>
        <v>88.093860930610731</v>
      </c>
      <c r="F6" s="3">
        <f>[1]ET!F143</f>
        <v>91.045175607628224</v>
      </c>
      <c r="G6" s="3">
        <f>[1]ET!G143</f>
        <v>82.38649049363336</v>
      </c>
      <c r="H6" s="14">
        <f>[1]ET!H143</f>
        <v>88.085995941864283</v>
      </c>
      <c r="I6" s="3">
        <f>[1]ET!I143</f>
        <v>89.955593484412375</v>
      </c>
      <c r="J6" s="3">
        <f>[1]ET!J143</f>
        <v>91.047921075035106</v>
      </c>
      <c r="K6" s="3">
        <f>[1]ET!K143</f>
        <v>91.543457063361387</v>
      </c>
      <c r="L6" s="3">
        <f>[1]ET!L143</f>
        <v>92.79250913237567</v>
      </c>
      <c r="M6" s="3">
        <f>[1]ET!M143</f>
        <v>95.154371071829104</v>
      </c>
      <c r="N6" s="3">
        <f>[1]ET!N143</f>
        <v>84.266604927476976</v>
      </c>
      <c r="O6" s="3">
        <f>[1]ET!O143</f>
        <v>88.750471779256074</v>
      </c>
      <c r="P6" s="3">
        <f>[1]ET!P143</f>
        <v>89.410739552378644</v>
      </c>
      <c r="Q6" s="3">
        <f>[1]ET!Q143</f>
        <v>91.732717737003782</v>
      </c>
      <c r="R6" s="3">
        <f>[1]ET!R143</f>
        <v>89.345940449813057</v>
      </c>
      <c r="S6" s="3">
        <f>[1]ET!S143</f>
        <v>91.447952462476991</v>
      </c>
      <c r="T6" s="3">
        <f>[1]ET!T143</f>
        <v>89.248440415517877</v>
      </c>
      <c r="U6" s="3">
        <f>[1]ET!U143</f>
        <v>92.267535919489632</v>
      </c>
      <c r="V6" s="3">
        <f>[1]ET!V143</f>
        <v>90.893235542737202</v>
      </c>
      <c r="X6" s="18" t="str">
        <f>HLOOKUP(Y6,$L6:$U110,ROW(L$107)-ROW(X6)+1,0)</f>
        <v>HB</v>
      </c>
      <c r="Y6" s="9">
        <f t="shared" si="4"/>
        <v>84.266604927476976</v>
      </c>
      <c r="Z6" s="18" t="str">
        <f>HLOOKUP(AA6,$L6:$U110,ROW(N$107)-ROW(Z6)+1,0)</f>
        <v>BY</v>
      </c>
      <c r="AA6" s="9">
        <f t="shared" si="5"/>
        <v>95.154371071829104</v>
      </c>
    </row>
    <row r="7" spans="1:27" x14ac:dyDescent="0.35">
      <c r="A7">
        <f>[1]ET!A144</f>
        <v>2022</v>
      </c>
      <c r="B7" s="3">
        <f>[1]ET!B144</f>
        <v>90.202067701862504</v>
      </c>
      <c r="C7" s="3">
        <f>[1]ET!C144</f>
        <v>91.031105396417203</v>
      </c>
      <c r="D7" s="3">
        <f>[1]ET!D144</f>
        <v>92.616238066837766</v>
      </c>
      <c r="E7" s="3">
        <f>[1]ET!E144</f>
        <v>89.298356590186458</v>
      </c>
      <c r="F7" s="3">
        <f>[1]ET!F144</f>
        <v>91.443197095708456</v>
      </c>
      <c r="G7" s="3">
        <f>[1]ET!G144</f>
        <v>85.870784200362422</v>
      </c>
      <c r="H7" s="14">
        <f>[1]ET!H144</f>
        <v>89.844101427808639</v>
      </c>
      <c r="I7" s="3">
        <f>[1]ET!I144</f>
        <v>91.143514055634114</v>
      </c>
      <c r="J7" s="3">
        <f>[1]ET!J144</f>
        <v>92.734964303259645</v>
      </c>
      <c r="K7" s="3">
        <f>[1]ET!K144</f>
        <v>93.124640835766044</v>
      </c>
      <c r="L7" s="3">
        <f>[1]ET!L144</f>
        <v>94.044060877261984</v>
      </c>
      <c r="M7" s="3">
        <f>[1]ET!M144</f>
        <v>97.470160265131128</v>
      </c>
      <c r="N7" s="3">
        <f>[1]ET!N144</f>
        <v>83.442172338676627</v>
      </c>
      <c r="O7" s="3">
        <f>[1]ET!O144</f>
        <v>91.496044581271207</v>
      </c>
      <c r="P7" s="3">
        <f>[1]ET!P144</f>
        <v>91.753108321955025</v>
      </c>
      <c r="Q7" s="3">
        <f>[1]ET!Q144</f>
        <v>93.638792016662791</v>
      </c>
      <c r="R7" s="3">
        <f>[1]ET!R144</f>
        <v>90.508936672538766</v>
      </c>
      <c r="S7" s="3">
        <f>[1]ET!S144</f>
        <v>92.82074944650212</v>
      </c>
      <c r="T7" s="3">
        <f>[1]ET!T144</f>
        <v>87.306029301722418</v>
      </c>
      <c r="U7" s="3">
        <f>[1]ET!U144</f>
        <v>93.335534333851967</v>
      </c>
      <c r="V7" s="3">
        <f>[1]ET!V144</f>
        <v>92.510429755345669</v>
      </c>
      <c r="X7" s="18" t="str">
        <f>HLOOKUP(Y7,$L7:$U111,ROW(L$107)-ROW(X7)+1,0)</f>
        <v>HB</v>
      </c>
      <c r="Y7" s="9">
        <f t="shared" si="4"/>
        <v>83.442172338676627</v>
      </c>
      <c r="Z7" s="18" t="str">
        <f>HLOOKUP(AA7,$L7:$U111,ROW(N$107)-ROW(Z7)+1,0)</f>
        <v>BY</v>
      </c>
      <c r="AA7" s="9">
        <f t="shared" si="5"/>
        <v>97.470160265131128</v>
      </c>
    </row>
    <row r="8" spans="1:27" x14ac:dyDescent="0.35">
      <c r="A8">
        <f>[1]ET!A145</f>
        <v>2023</v>
      </c>
      <c r="B8" s="3">
        <f>[1]ET!B145</f>
        <v>90.867053473594979</v>
      </c>
      <c r="C8" s="3">
        <f>[1]ET!C145</f>
        <v>91.780656136364939</v>
      </c>
      <c r="D8" s="3">
        <f>[1]ET!D145</f>
        <v>92.885278616727035</v>
      </c>
      <c r="E8" s="3">
        <f>[1]ET!E145</f>
        <v>89.865644680789956</v>
      </c>
      <c r="F8" s="3">
        <f>[1]ET!F145</f>
        <v>92.057135970584142</v>
      </c>
      <c r="G8" s="3">
        <f>[1]ET!G145</f>
        <v>86.30384419223715</v>
      </c>
      <c r="H8" s="14">
        <f>[1]ET!H145</f>
        <v>90.332537944860363</v>
      </c>
      <c r="I8" s="3">
        <f>[1]ET!I145</f>
        <v>91.66774454406945</v>
      </c>
      <c r="J8" s="3">
        <f>[1]ET!J145</f>
        <v>93.403375310704632</v>
      </c>
      <c r="K8" s="3">
        <f>[1]ET!K145</f>
        <v>93.809781776859992</v>
      </c>
      <c r="L8" s="3">
        <f>[1]ET!L145</f>
        <v>94.689691117622104</v>
      </c>
      <c r="M8" s="3">
        <f>[1]ET!M145</f>
        <v>98.31600235760682</v>
      </c>
      <c r="N8" s="3">
        <f>[1]ET!N145</f>
        <v>83.496483230914308</v>
      </c>
      <c r="O8" s="3">
        <f>[1]ET!O145</f>
        <v>91.923353248290169</v>
      </c>
      <c r="P8" s="3">
        <f>[1]ET!P145</f>
        <v>92.535179860525346</v>
      </c>
      <c r="Q8" s="3">
        <f>[1]ET!Q145</f>
        <v>94.30996203256953</v>
      </c>
      <c r="R8" s="3">
        <f>[1]ET!R145</f>
        <v>91.142262498641841</v>
      </c>
      <c r="S8" s="3">
        <f>[1]ET!S145</f>
        <v>93.46613073704961</v>
      </c>
      <c r="T8" s="3">
        <f>[1]ET!T145</f>
        <v>87.996927703969632</v>
      </c>
      <c r="U8" s="3">
        <f>[1]ET!U145</f>
        <v>93.950867769198211</v>
      </c>
      <c r="V8" s="3">
        <f>[1]ET!V145</f>
        <v>93.159644155828531</v>
      </c>
      <c r="X8" s="18" t="str">
        <f>HLOOKUP(Y8,$L8:$U112,ROW(L$107)-ROW(X8)+1,0)</f>
        <v>HB</v>
      </c>
      <c r="Y8" s="9">
        <f t="shared" si="4"/>
        <v>83.496483230914308</v>
      </c>
      <c r="Z8" s="18" t="str">
        <f>HLOOKUP(AA8,$L8:$U112,ROW(N$107)-ROW(Z8)+1,0)</f>
        <v>BY</v>
      </c>
      <c r="AA8" s="9">
        <f t="shared" si="5"/>
        <v>98.31600235760682</v>
      </c>
    </row>
    <row r="9" spans="1:27" x14ac:dyDescent="0.35">
      <c r="X9" s="11"/>
      <c r="Y9" s="9"/>
      <c r="Z9" s="11"/>
      <c r="AA9" s="9"/>
    </row>
    <row r="10" spans="1:27" x14ac:dyDescent="0.35">
      <c r="A10" s="4" t="s">
        <v>610</v>
      </c>
      <c r="X10" s="11"/>
      <c r="Y10" s="9"/>
      <c r="Z10" s="11"/>
      <c r="AA10" s="9"/>
    </row>
    <row r="11" spans="1:27" x14ac:dyDescent="0.35">
      <c r="A11">
        <f>'[1]ET je EW'!A68</f>
        <v>2019</v>
      </c>
      <c r="B11" s="3">
        <f>'[1]ET je EW'!B68</f>
        <v>77.70533537601662</v>
      </c>
      <c r="C11" s="3">
        <f>'[1]ET je EW'!C68</f>
        <v>82.022574665204857</v>
      </c>
      <c r="D11" s="3">
        <f>'[1]ET je EW'!D68</f>
        <v>90.793355225541589</v>
      </c>
      <c r="E11" s="3">
        <f>'[1]ET je EW'!E68</f>
        <v>80.793161700766532</v>
      </c>
      <c r="F11" s="3">
        <f>'[1]ET je EW'!F68</f>
        <v>86.135164840597241</v>
      </c>
      <c r="G11" s="3">
        <f>'[1]ET je EW'!G68</f>
        <v>90.240864311899301</v>
      </c>
      <c r="H11" s="14">
        <f>'[1]ET je EW'!H68</f>
        <v>85.851136100679142</v>
      </c>
      <c r="I11" s="3">
        <f>'[1]ET je EW'!I68</f>
        <v>84.436510963049201</v>
      </c>
      <c r="J11" s="3">
        <f>'[1]ET je EW'!J68</f>
        <v>92.114963774670215</v>
      </c>
      <c r="K11" s="3">
        <f>'[1]ET je EW'!K68</f>
        <v>92.221671939240608</v>
      </c>
      <c r="L11" s="3">
        <f>'[1]ET je EW'!L68</f>
        <v>94.724984065147382</v>
      </c>
      <c r="M11" s="3">
        <f>'[1]ET je EW'!M68</f>
        <v>96.601245936241085</v>
      </c>
      <c r="N11" s="3">
        <f>'[1]ET je EW'!N68</f>
        <v>106.42175787856803</v>
      </c>
      <c r="O11" s="3">
        <f>'[1]ET je EW'!O68</f>
        <v>111.04413192574117</v>
      </c>
      <c r="P11" s="3">
        <f>'[1]ET je EW'!P68</f>
        <v>92.945942005260591</v>
      </c>
      <c r="Q11" s="3">
        <f>'[1]ET je EW'!Q68</f>
        <v>87.920001863968452</v>
      </c>
      <c r="R11" s="3">
        <f>'[1]ET je EW'!R68</f>
        <v>89.66323048699023</v>
      </c>
      <c r="S11" s="3">
        <f>'[1]ET je EW'!S68</f>
        <v>83.660696761530915</v>
      </c>
      <c r="T11" s="3">
        <f>'[1]ET je EW'!T68</f>
        <v>91.519211627198999</v>
      </c>
      <c r="U11" s="3">
        <f>'[1]ET je EW'!U68</f>
        <v>84.420935995539566</v>
      </c>
      <c r="V11" s="3">
        <f>'[1]ET je EW'!V68</f>
        <v>91.015218312995245</v>
      </c>
      <c r="X11" s="18" t="str">
        <f t="shared" ref="X11" si="6">HLOOKUP(Y11,$L11:$U115,ROW(L$107)-ROW(X11)+1,0)</f>
        <v>RP</v>
      </c>
      <c r="Y11" s="9">
        <f t="shared" ref="Y11:Y15" si="7">MIN(L11:U11)</f>
        <v>83.660696761530915</v>
      </c>
      <c r="Z11" s="18" t="str">
        <f t="shared" ref="Z11" si="8">HLOOKUP(AA11,$L11:$U115,ROW(N$107)-ROW(Z11)+1,0)</f>
        <v>HH</v>
      </c>
      <c r="AA11" s="9">
        <f t="shared" ref="AA11:AA15" si="9">MAX(L11:U11)</f>
        <v>111.04413192574117</v>
      </c>
    </row>
    <row r="12" spans="1:27" x14ac:dyDescent="0.35">
      <c r="A12">
        <f>'[1]ET je EW'!A91</f>
        <v>2020</v>
      </c>
      <c r="B12" s="3">
        <f>'[1]ET je EW'!B69</f>
        <v>77.538725324059925</v>
      </c>
      <c r="C12" s="3">
        <f>'[1]ET je EW'!C69</f>
        <v>82.000915443002825</v>
      </c>
      <c r="D12" s="3">
        <f>'[1]ET je EW'!D69</f>
        <v>90.91819946047309</v>
      </c>
      <c r="E12" s="3">
        <f>'[1]ET je EW'!E69</f>
        <v>81.160713629620332</v>
      </c>
      <c r="F12" s="3">
        <f>'[1]ET je EW'!F69</f>
        <v>85.903613247569908</v>
      </c>
      <c r="G12" s="3">
        <f>'[1]ET je EW'!G69</f>
        <v>90.315403914575185</v>
      </c>
      <c r="H12" s="14">
        <f>'[1]ET je EW'!H69</f>
        <v>85.893870824300507</v>
      </c>
      <c r="I12" s="3">
        <f>'[1]ET je EW'!I69</f>
        <v>84.45934112466486</v>
      </c>
      <c r="J12" s="3">
        <f>'[1]ET je EW'!J69</f>
        <v>91.674867611084778</v>
      </c>
      <c r="K12" s="3">
        <f>'[1]ET je EW'!K69</f>
        <v>91.752219475316124</v>
      </c>
      <c r="L12" s="3">
        <f>'[1]ET je EW'!L69</f>
        <v>94.092253960111066</v>
      </c>
      <c r="M12" s="3">
        <f>'[1]ET je EW'!M69</f>
        <v>96.198471405271917</v>
      </c>
      <c r="N12" s="3">
        <f>'[1]ET je EW'!N69</f>
        <v>105.88751489977844</v>
      </c>
      <c r="O12" s="3">
        <f>'[1]ET je EW'!O69</f>
        <v>110.5353215418136</v>
      </c>
      <c r="P12" s="3">
        <f>'[1]ET je EW'!P69</f>
        <v>92.426925841185266</v>
      </c>
      <c r="Q12" s="3">
        <f>'[1]ET je EW'!Q69</f>
        <v>87.306413852015837</v>
      </c>
      <c r="R12" s="3">
        <f>'[1]ET je EW'!R69</f>
        <v>89.365534819472032</v>
      </c>
      <c r="S12" s="3">
        <f>'[1]ET je EW'!S69</f>
        <v>82.974946436926913</v>
      </c>
      <c r="T12" s="3">
        <f>'[1]ET je EW'!T69</f>
        <v>90.703244856084268</v>
      </c>
      <c r="U12" s="3">
        <f>'[1]ET je EW'!U69</f>
        <v>84.106395640116759</v>
      </c>
      <c r="V12" s="3">
        <f>'[1]ET je EW'!V69</f>
        <v>90.647969201931161</v>
      </c>
      <c r="X12" s="18" t="str">
        <f>HLOOKUP(Y12,$L12:$U116,ROW(L$107)-ROW(X12)+1,0)</f>
        <v>RP</v>
      </c>
      <c r="Y12" s="9">
        <f t="shared" si="7"/>
        <v>82.974946436926913</v>
      </c>
      <c r="Z12" s="18" t="str">
        <f>HLOOKUP(AA12,$L12:$U116,ROW(N$107)-ROW(Z12)+1,0)</f>
        <v>HH</v>
      </c>
      <c r="AA12" s="9">
        <f t="shared" si="9"/>
        <v>110.5353215418136</v>
      </c>
    </row>
    <row r="13" spans="1:27" x14ac:dyDescent="0.35">
      <c r="A13">
        <f>'[1]ET je EW'!A92</f>
        <v>2021</v>
      </c>
      <c r="B13" s="3">
        <f>'[1]ET je EW'!B70</f>
        <v>78.574292369395451</v>
      </c>
      <c r="C13" s="3">
        <f>'[1]ET je EW'!C70</f>
        <v>82.851550704786249</v>
      </c>
      <c r="D13" s="3">
        <f>'[1]ET je EW'!D70</f>
        <v>91.555354161570563</v>
      </c>
      <c r="E13" s="3">
        <f>'[1]ET je EW'!E70</f>
        <v>82.055434732312264</v>
      </c>
      <c r="F13" s="3">
        <f>'[1]ET je EW'!F70</f>
        <v>86.296294727747821</v>
      </c>
      <c r="G13" s="3">
        <f>'[1]ET je EW'!G70</f>
        <v>91.032879818594097</v>
      </c>
      <c r="H13" s="14">
        <f>'[1]ET je EW'!H70</f>
        <v>86.646551198580468</v>
      </c>
      <c r="I13" s="3">
        <f>'[1]ET je EW'!I70</f>
        <v>85.207712463663299</v>
      </c>
      <c r="J13" s="3">
        <f>'[1]ET je EW'!J70</f>
        <v>92.097854145394734</v>
      </c>
      <c r="K13" s="3">
        <f>'[1]ET je EW'!K70</f>
        <v>92.158783237952079</v>
      </c>
      <c r="L13" s="3">
        <f>'[1]ET je EW'!L70</f>
        <v>94.373633510768045</v>
      </c>
      <c r="M13" s="3">
        <f>'[1]ET je EW'!M70</f>
        <v>96.437300224362076</v>
      </c>
      <c r="N13" s="3">
        <f>'[1]ET je EW'!N70</f>
        <v>106.9638850370312</v>
      </c>
      <c r="O13" s="3">
        <f>'[1]ET je EW'!O70</f>
        <v>110.62237205047032</v>
      </c>
      <c r="P13" s="3">
        <f>'[1]ET je EW'!P70</f>
        <v>93.046182370287411</v>
      </c>
      <c r="Q13" s="3">
        <f>'[1]ET je EW'!Q70</f>
        <v>87.476228518046582</v>
      </c>
      <c r="R13" s="3">
        <f>'[1]ET je EW'!R70</f>
        <v>90.016332108261182</v>
      </c>
      <c r="S13" s="3">
        <f>'[1]ET je EW'!S70</f>
        <v>83.426984583605673</v>
      </c>
      <c r="T13" s="3">
        <f>'[1]ET je EW'!T70</f>
        <v>90.837093045924206</v>
      </c>
      <c r="U13" s="3">
        <f>'[1]ET je EW'!U70</f>
        <v>84.529260383720413</v>
      </c>
      <c r="V13" s="3">
        <f>'[1]ET je EW'!V70</f>
        <v>91.122134734115363</v>
      </c>
      <c r="X13" s="18" t="str">
        <f>HLOOKUP(Y13,$L13:$U117,ROW(L$107)-ROW(X13)+1,0)</f>
        <v>RP</v>
      </c>
      <c r="Y13" s="9">
        <f t="shared" si="7"/>
        <v>83.426984583605673</v>
      </c>
      <c r="Z13" s="18" t="str">
        <f>HLOOKUP(AA13,$L13:$U117,ROW(N$107)-ROW(Z13)+1,0)</f>
        <v>HH</v>
      </c>
      <c r="AA13" s="9">
        <f t="shared" si="9"/>
        <v>110.62237205047032</v>
      </c>
    </row>
    <row r="14" spans="1:27" x14ac:dyDescent="0.35">
      <c r="A14">
        <f>'[1]ET je EW'!A93</f>
        <v>2022</v>
      </c>
      <c r="B14" s="3">
        <f>'[1]ET je EW'!B71</f>
        <v>79.651737901885028</v>
      </c>
      <c r="C14" s="3">
        <f>'[1]ET je EW'!C71</f>
        <v>86.361043929441678</v>
      </c>
      <c r="D14" s="3">
        <f>'[1]ET je EW'!D71</f>
        <v>92.413629131078864</v>
      </c>
      <c r="E14" s="3">
        <f>'[1]ET je EW'!E71</f>
        <v>83.342870667878728</v>
      </c>
      <c r="F14" s="3">
        <f>'[1]ET je EW'!F71</f>
        <v>86.922036227304915</v>
      </c>
      <c r="G14" s="3">
        <f>'[1]ET je EW'!G71</f>
        <v>95.178232566918524</v>
      </c>
      <c r="H14" s="14">
        <f>'[1]ET je EW'!H71</f>
        <v>88.640739251821188</v>
      </c>
      <c r="I14" s="3">
        <f>'[1]ET je EW'!I71</f>
        <v>86.502752053295396</v>
      </c>
      <c r="J14" s="3">
        <f>'[1]ET je EW'!J71</f>
        <v>93.809987477907711</v>
      </c>
      <c r="K14" s="3">
        <f>'[1]ET je EW'!K71</f>
        <v>93.73231279660385</v>
      </c>
      <c r="L14" s="3">
        <f>'[1]ET je EW'!L71</f>
        <v>95.743572849733184</v>
      </c>
      <c r="M14" s="3">
        <f>'[1]ET je EW'!M71</f>
        <v>98.877810779905602</v>
      </c>
      <c r="N14" s="3">
        <f>'[1]ET je EW'!N71</f>
        <v>105.68966384923419</v>
      </c>
      <c r="O14" s="3">
        <f>'[1]ET je EW'!O71</f>
        <v>114.50467419213768</v>
      </c>
      <c r="P14" s="3">
        <f>'[1]ET je EW'!P71</f>
        <v>95.355318148258817</v>
      </c>
      <c r="Q14" s="3">
        <f>'[1]ET je EW'!Q71</f>
        <v>89.260443358866496</v>
      </c>
      <c r="R14" s="3">
        <f>'[1]ET je EW'!R71</f>
        <v>90.981010897523589</v>
      </c>
      <c r="S14" s="3">
        <f>'[1]ET je EW'!S71</f>
        <v>84.825301578762236</v>
      </c>
      <c r="T14" s="3">
        <f>'[1]ET je EW'!T71</f>
        <v>88.639572561886084</v>
      </c>
      <c r="U14" s="3">
        <f>'[1]ET je EW'!U71</f>
        <v>85.415620313361586</v>
      </c>
      <c r="V14" s="3">
        <f>'[1]ET je EW'!V71</f>
        <v>92.779024175715762</v>
      </c>
      <c r="X14" s="18" t="str">
        <f>HLOOKUP(Y14,$L14:$U118,ROW(L$107)-ROW(X14)+1,0)</f>
        <v>RP</v>
      </c>
      <c r="Y14" s="9">
        <f t="shared" si="7"/>
        <v>84.825301578762236</v>
      </c>
      <c r="Z14" s="18" t="str">
        <f>HLOOKUP(AA14,$L14:$U118,ROW(N$107)-ROW(Z14)+1,0)</f>
        <v>HH</v>
      </c>
      <c r="AA14" s="9">
        <f t="shared" si="9"/>
        <v>114.50467419213768</v>
      </c>
    </row>
    <row r="15" spans="1:27" x14ac:dyDescent="0.35">
      <c r="A15">
        <f>'[1]ET je EW'!A94</f>
        <v>2023</v>
      </c>
      <c r="B15" s="3">
        <f>'[1]ET je EW'!B72</f>
        <v>80.058508962452208</v>
      </c>
      <c r="C15" s="3">
        <f>'[1]ET je EW'!C72</f>
        <v>86.788790765911045</v>
      </c>
      <c r="D15" s="3">
        <f>'[1]ET je EW'!D72</f>
        <v>92.776434714865118</v>
      </c>
      <c r="E15" s="3">
        <f>'[1]ET je EW'!E72</f>
        <v>83.876347819915537</v>
      </c>
      <c r="F15" s="3">
        <f>'[1]ET je EW'!F72</f>
        <v>87.497147389572987</v>
      </c>
      <c r="G15" s="3">
        <f>'[1]ET je EW'!G72</f>
        <v>95.814484433514721</v>
      </c>
      <c r="H15" s="14">
        <f>'[1]ET je EW'!H72</f>
        <v>89.159287366160314</v>
      </c>
      <c r="I15" s="3">
        <f>'[1]ET je EW'!I72</f>
        <v>86.953594010197861</v>
      </c>
      <c r="J15" s="3">
        <f>'[1]ET je EW'!J72</f>
        <v>94.485876724393989</v>
      </c>
      <c r="K15" s="3">
        <f>'[1]ET je EW'!K72</f>
        <v>94.409821734992519</v>
      </c>
      <c r="L15" s="3">
        <f>'[1]ET je EW'!L72</f>
        <v>96.507339238333415</v>
      </c>
      <c r="M15" s="3">
        <f>'[1]ET je EW'!M72</f>
        <v>99.727097895370051</v>
      </c>
      <c r="N15" s="3">
        <f>'[1]ET je EW'!N72</f>
        <v>105.71163206115213</v>
      </c>
      <c r="O15" s="3">
        <f>'[1]ET je EW'!O72</f>
        <v>115.43142270202323</v>
      </c>
      <c r="P15" s="3">
        <f>'[1]ET je EW'!P72</f>
        <v>96.158678055856782</v>
      </c>
      <c r="Q15" s="3">
        <f>'[1]ET je EW'!Q72</f>
        <v>89.893166398020767</v>
      </c>
      <c r="R15" s="3">
        <f>'[1]ET je EW'!R72</f>
        <v>91.522997635741774</v>
      </c>
      <c r="S15" s="3">
        <f>'[1]ET je EW'!S72</f>
        <v>85.30570320874115</v>
      </c>
      <c r="T15" s="3">
        <f>'[1]ET je EW'!T72</f>
        <v>89.225846116117125</v>
      </c>
      <c r="U15" s="3">
        <f>'[1]ET je EW'!U72</f>
        <v>85.705994832795682</v>
      </c>
      <c r="V15" s="3">
        <f>'[1]ET je EW'!V72</f>
        <v>93.428133337911206</v>
      </c>
      <c r="X15" s="18" t="str">
        <f>HLOOKUP(Y15,$L15:$U119,ROW(L$107)-ROW(X15)+1,0)</f>
        <v>RP</v>
      </c>
      <c r="Y15" s="9">
        <f t="shared" si="7"/>
        <v>85.30570320874115</v>
      </c>
      <c r="Z15" s="18" t="str">
        <f>HLOOKUP(AA15,$L15:$U119,ROW(N$107)-ROW(Z15)+1,0)</f>
        <v>HH</v>
      </c>
      <c r="AA15" s="9">
        <f t="shared" si="9"/>
        <v>115.43142270202323</v>
      </c>
    </row>
    <row r="16" spans="1:27" x14ac:dyDescent="0.35">
      <c r="X16" s="11"/>
      <c r="Y16" s="9"/>
      <c r="Z16" s="11"/>
      <c r="AA16" s="9"/>
    </row>
    <row r="17" spans="1:27" x14ac:dyDescent="0.35">
      <c r="A17" s="4" t="s">
        <v>48</v>
      </c>
      <c r="X17" s="11"/>
      <c r="Y17" s="9"/>
      <c r="Z17" s="11"/>
      <c r="AA17" s="9"/>
    </row>
    <row r="18" spans="1:27" x14ac:dyDescent="0.35">
      <c r="A18">
        <f>[1]ET!A58</f>
        <v>2019</v>
      </c>
      <c r="B18" s="3">
        <f>[1]ET!B58</f>
        <v>0.50511560675656142</v>
      </c>
      <c r="C18" s="3">
        <f>[1]ET!C58</f>
        <v>0.66909549961637538</v>
      </c>
      <c r="D18" s="3">
        <f>[1]ET!D58</f>
        <v>0.54960464565614586</v>
      </c>
      <c r="E18" s="3">
        <f>[1]ET!E58</f>
        <v>7.5058932212030527E-2</v>
      </c>
      <c r="F18" s="3">
        <f>[1]ET!F58</f>
        <v>-0.22856695675741889</v>
      </c>
      <c r="G18" s="3">
        <f>[1]ET!G58</f>
        <v>2.5426933138801076</v>
      </c>
      <c r="H18" s="14">
        <f>[1]ET!H58</f>
        <v>0.8958505721445249</v>
      </c>
      <c r="I18" s="3">
        <f>[1]ET!I58</f>
        <v>0.34083924680115274</v>
      </c>
      <c r="J18" s="3">
        <f>[1]ET!J58</f>
        <v>1.0022123458390979</v>
      </c>
      <c r="K18" s="3">
        <f>[1]ET!K58</f>
        <v>0.91774391653542864</v>
      </c>
      <c r="L18" s="3">
        <f>[1]ET!L58</f>
        <v>0.53031241200176282</v>
      </c>
      <c r="M18" s="3">
        <f>[1]ET!M58</f>
        <v>1.0720027395756375</v>
      </c>
      <c r="N18" s="3">
        <f>[1]ET!N58</f>
        <v>0.63516102754735471</v>
      </c>
      <c r="O18" s="3">
        <f>[1]ET!O58</f>
        <v>1.6371821060878915</v>
      </c>
      <c r="P18" s="3">
        <f>[1]ET!P58</f>
        <v>0.96096367383495362</v>
      </c>
      <c r="Q18" s="3">
        <f>[1]ET!Q58</f>
        <v>0.96103679405656806</v>
      </c>
      <c r="R18" s="3">
        <f>[1]ET!R58</f>
        <v>0.9829089203569481</v>
      </c>
      <c r="S18" s="3">
        <f>[1]ET!S58</f>
        <v>0.7081048621297299</v>
      </c>
      <c r="T18" s="3">
        <f>[1]ET!T58</f>
        <v>1.6821769612789694E-2</v>
      </c>
      <c r="U18" s="3">
        <f>[1]ET!U58</f>
        <v>1.2271805345432654</v>
      </c>
      <c r="V18" s="3">
        <f>[1]ET!V58</f>
        <v>0.91383230062854182</v>
      </c>
      <c r="X18" s="18" t="str">
        <f t="shared" ref="X18:X22" si="10">HLOOKUP(Y18,$L18:$U115,ROW(L$107)-ROW(X18)+1,0)</f>
        <v>SL</v>
      </c>
      <c r="Y18" s="9">
        <f t="shared" ref="Y18:Y22" si="11">MIN(L18:U18)</f>
        <v>1.6821769612789694E-2</v>
      </c>
      <c r="Z18" s="18" t="str">
        <f t="shared" ref="Z18:Z22" si="12">HLOOKUP(AA18,$L18:$U115,ROW(N$107)-ROW(Z18)+1,0)</f>
        <v>HH</v>
      </c>
      <c r="AA18" s="9">
        <f t="shared" ref="AA18:AA22" si="13">MAX(L18:U18)</f>
        <v>1.6371821060878915</v>
      </c>
    </row>
    <row r="19" spans="1:27" x14ac:dyDescent="0.35">
      <c r="A19">
        <f>[1]ET!A59</f>
        <v>2020</v>
      </c>
      <c r="B19" s="3">
        <f>[1]ET!B59</f>
        <v>-0.64100239436109518</v>
      </c>
      <c r="C19" s="3">
        <f>[1]ET!C59</f>
        <v>-0.83215497181113562</v>
      </c>
      <c r="D19" s="3">
        <f>[1]ET!D59</f>
        <v>-0.77437082069215535</v>
      </c>
      <c r="E19" s="3">
        <f>[1]ET!E59</f>
        <v>-1.1197674719336845</v>
      </c>
      <c r="F19" s="3">
        <f>[1]ET!F59</f>
        <v>-1.8394204151752689</v>
      </c>
      <c r="G19" s="3">
        <f>[1]ET!G59</f>
        <v>-0.27322074701572774</v>
      </c>
      <c r="H19" s="14">
        <f>[1]ET!H59</f>
        <v>-0.81338981124969223</v>
      </c>
      <c r="I19" s="3">
        <f>[1]ET!I59</f>
        <v>-0.99942984708930283</v>
      </c>
      <c r="J19" s="3">
        <f>[1]ET!J59</f>
        <v>-0.76636389084380596</v>
      </c>
      <c r="K19" s="3">
        <f>[1]ET!K59</f>
        <v>-0.79383955934957839</v>
      </c>
      <c r="L19" s="3">
        <f>[1]ET!L59</f>
        <v>-0.98943573508819327</v>
      </c>
      <c r="M19" s="3">
        <f>[1]ET!M59</f>
        <v>-0.64363182619781867</v>
      </c>
      <c r="N19" s="3">
        <f>[1]ET!N59</f>
        <v>-0.95060458816634252</v>
      </c>
      <c r="O19" s="3">
        <f>[1]ET!O59</f>
        <v>-0.1542528046666547</v>
      </c>
      <c r="P19" s="3">
        <f>[1]ET!P59</f>
        <v>-0.76937648818751825</v>
      </c>
      <c r="Q19" s="3">
        <f>[1]ET!Q59</f>
        <v>-0.86809771610293751</v>
      </c>
      <c r="R19" s="3">
        <f>[1]ET!R59</f>
        <v>-0.78237004789576758</v>
      </c>
      <c r="S19" s="3">
        <f>[1]ET!S59</f>
        <v>-1.1935937626771391</v>
      </c>
      <c r="T19" s="3">
        <f>[1]ET!T59</f>
        <v>-1.7775751199283718</v>
      </c>
      <c r="U19" s="3">
        <f>[1]ET!U59</f>
        <v>-0.24911394382523611</v>
      </c>
      <c r="V19" s="3">
        <f>[1]ET!V59</f>
        <v>-0.7973319197809019</v>
      </c>
      <c r="X19" s="18" t="str">
        <f t="shared" si="10"/>
        <v>SL</v>
      </c>
      <c r="Y19" s="9">
        <f t="shared" si="11"/>
        <v>-1.7775751199283718</v>
      </c>
      <c r="Z19" s="18" t="str">
        <f t="shared" si="12"/>
        <v>HH</v>
      </c>
      <c r="AA19" s="9">
        <f t="shared" si="13"/>
        <v>-0.1542528046666547</v>
      </c>
    </row>
    <row r="20" spans="1:27" x14ac:dyDescent="0.35">
      <c r="A20">
        <f>[1]ET!A60</f>
        <v>2021</v>
      </c>
      <c r="B20" s="3">
        <f>[1]ET!B60</f>
        <v>0.8398274410099873</v>
      </c>
      <c r="C20" s="3">
        <f>[1]ET!C60</f>
        <v>0.16917676127690129</v>
      </c>
      <c r="D20" s="3">
        <f>[1]ET!D60</f>
        <v>-6.7454002886847775E-2</v>
      </c>
      <c r="E20" s="3">
        <f>[1]ET!E60</f>
        <v>-9.9895275949393181E-2</v>
      </c>
      <c r="F20" s="3">
        <f>[1]ET!F60</f>
        <v>-0.71924989865603095</v>
      </c>
      <c r="G20" s="3">
        <f>[1]ET!G60</f>
        <v>1.0296715369091345</v>
      </c>
      <c r="H20" s="14">
        <f>[1]ET!H60</f>
        <v>0.27708472662067152</v>
      </c>
      <c r="I20" s="3">
        <f>[1]ET!I60</f>
        <v>1.5984405130780033E-2</v>
      </c>
      <c r="J20" s="3">
        <f>[1]ET!J60</f>
        <v>0.17466479992719997</v>
      </c>
      <c r="K20" s="3">
        <f>[1]ET!K60</f>
        <v>0.12677776390881945</v>
      </c>
      <c r="L20" s="3">
        <f>[1]ET!L60</f>
        <v>-5.0210247486745629E-2</v>
      </c>
      <c r="M20" s="3">
        <f>[1]ET!M60</f>
        <v>6.8761611575382631E-2</v>
      </c>
      <c r="N20" s="3">
        <f>[1]ET!N60</f>
        <v>-2.555283912761297E-2</v>
      </c>
      <c r="O20" s="3">
        <f>[1]ET!O60</f>
        <v>-5.0285038808510762E-3</v>
      </c>
      <c r="P20" s="3">
        <f>[1]ET!P60</f>
        <v>0.18670867112393807</v>
      </c>
      <c r="Q20" s="3">
        <f>[1]ET!Q60</f>
        <v>8.4573440002813527E-2</v>
      </c>
      <c r="R20" s="3">
        <f>[1]ET!R60</f>
        <v>0.27354951510405101</v>
      </c>
      <c r="S20" s="3">
        <f>[1]ET!S60</f>
        <v>0.13202511890422386</v>
      </c>
      <c r="T20" s="3">
        <f>[1]ET!T60</f>
        <v>-0.70947623568538631</v>
      </c>
      <c r="U20" s="3">
        <f>[1]ET!U60</f>
        <v>0.67628695877117195</v>
      </c>
      <c r="V20" s="3">
        <f>[1]ET!V60</f>
        <v>0.15362351107648919</v>
      </c>
      <c r="X20" s="18" t="str">
        <f t="shared" si="10"/>
        <v>SL</v>
      </c>
      <c r="Y20" s="9">
        <f t="shared" si="11"/>
        <v>-0.70947623568538631</v>
      </c>
      <c r="Z20" s="18" t="str">
        <f t="shared" si="12"/>
        <v>SH</v>
      </c>
      <c r="AA20" s="9">
        <f t="shared" si="13"/>
        <v>0.67628695877117195</v>
      </c>
    </row>
    <row r="21" spans="1:27" x14ac:dyDescent="0.35">
      <c r="A21">
        <f>[1]ET!A61</f>
        <v>2022</v>
      </c>
      <c r="B21" s="3">
        <f>[1]ET!B61</f>
        <v>1.0826653483526911</v>
      </c>
      <c r="C21" s="3">
        <f>[1]ET!C61</f>
        <v>0.57533873943110336</v>
      </c>
      <c r="D21" s="3">
        <f>[1]ET!D61</f>
        <v>0.82050623190541216</v>
      </c>
      <c r="E21" s="3">
        <f>[1]ET!E61</f>
        <v>0.17068661333593127</v>
      </c>
      <c r="F21" s="3">
        <f>[1]ET!F61</f>
        <v>0.58263080974492709</v>
      </c>
      <c r="G21" s="3">
        <f>[1]ET!G61</f>
        <v>3.3851863845262926</v>
      </c>
      <c r="H21" s="14">
        <f>[1]ET!H61</f>
        <v>1.3895513643596757</v>
      </c>
      <c r="I21" s="3">
        <f>[1]ET!I61</f>
        <v>0.69017420049198108</v>
      </c>
      <c r="J21" s="3">
        <f>[1]ET!J61</f>
        <v>1.4627935670474983</v>
      </c>
      <c r="K21" s="3">
        <f>[1]ET!K61</f>
        <v>1.3541536922480333</v>
      </c>
      <c r="L21" s="3">
        <f>[1]ET!L61</f>
        <v>1.2515260530697674</v>
      </c>
      <c r="M21" s="3">
        <f>[1]ET!M61</f>
        <v>1.4806689966857789</v>
      </c>
      <c r="N21" s="3">
        <f>[1]ET!N61</f>
        <v>1.5524439133007633</v>
      </c>
      <c r="O21" s="3">
        <f>[1]ET!O61</f>
        <v>2.29551140908859</v>
      </c>
      <c r="P21" s="3">
        <f>[1]ET!P61</f>
        <v>1.3462233543049678</v>
      </c>
      <c r="Q21" s="3">
        <f>[1]ET!Q61</f>
        <v>1.2307906737988361</v>
      </c>
      <c r="R21" s="3">
        <f>[1]ET!R61</f>
        <v>1.3193110283142886</v>
      </c>
      <c r="S21" s="3">
        <f>[1]ET!S61</f>
        <v>1.2600691415207734</v>
      </c>
      <c r="T21" s="3">
        <f>[1]ET!T61</f>
        <v>0.32728457278632561</v>
      </c>
      <c r="U21" s="3">
        <f>[1]ET!U61</f>
        <v>1.3322379500313417</v>
      </c>
      <c r="V21" s="3">
        <f>[1]ET!V61</f>
        <v>1.3604837275475745</v>
      </c>
      <c r="X21" s="18" t="str">
        <f t="shared" si="10"/>
        <v>SL</v>
      </c>
      <c r="Y21" s="9">
        <f t="shared" si="11"/>
        <v>0.32728457278632561</v>
      </c>
      <c r="Z21" s="18" t="str">
        <f t="shared" si="12"/>
        <v>HH</v>
      </c>
      <c r="AA21" s="9">
        <f t="shared" si="13"/>
        <v>2.29551140908859</v>
      </c>
    </row>
    <row r="22" spans="1:27" x14ac:dyDescent="0.35">
      <c r="A22">
        <f>[1]ET!A62</f>
        <v>2023</v>
      </c>
      <c r="B22" s="3">
        <f>[1]ET!B62</f>
        <v>0.30890182214523065</v>
      </c>
      <c r="C22" s="3">
        <f>[1]ET!C62</f>
        <v>-0.19431497406945653</v>
      </c>
      <c r="D22" s="3">
        <f>[1]ET!D62</f>
        <v>0.30965072460200815</v>
      </c>
      <c r="E22" s="3">
        <f>[1]ET!E62</f>
        <v>-0.20115748489811835</v>
      </c>
      <c r="F22" s="3">
        <f>[1]ET!F62</f>
        <v>-0.10373130177416101</v>
      </c>
      <c r="G22" s="3">
        <f>[1]ET!G62</f>
        <v>1.5822195368991601</v>
      </c>
      <c r="H22" s="14">
        <f>[1]ET!H62</f>
        <v>0.48498651868422371</v>
      </c>
      <c r="I22" s="3">
        <f>[1]ET!I62</f>
        <v>9.0165357062659268E-2</v>
      </c>
      <c r="J22" s="3">
        <f>[1]ET!J62</f>
        <v>0.83739305776830975</v>
      </c>
      <c r="K22" s="3">
        <f>[1]ET!K62</f>
        <v>0.7944573138115345</v>
      </c>
      <c r="L22" s="3">
        <f>[1]ET!L62</f>
        <v>0.97266721647753229</v>
      </c>
      <c r="M22" s="3">
        <f>[1]ET!M62</f>
        <v>0.97139417814592832</v>
      </c>
      <c r="N22" s="3">
        <f>[1]ET!N62</f>
        <v>0.90765829601497217</v>
      </c>
      <c r="O22" s="3">
        <f>[1]ET!O62</f>
        <v>1.9489698140348537</v>
      </c>
      <c r="P22" s="3">
        <f>[1]ET!P62</f>
        <v>0.95258892281992757</v>
      </c>
      <c r="Q22" s="3">
        <f>[1]ET!Q62</f>
        <v>0.66458236086251077</v>
      </c>
      <c r="R22" s="3">
        <f>[1]ET!R62</f>
        <v>0.51387608287014075</v>
      </c>
      <c r="S22" s="3">
        <f>[1]ET!S62</f>
        <v>0.44361269435802342</v>
      </c>
      <c r="T22" s="3">
        <f>[1]ET!T62</f>
        <v>6.5128786923821735E-2</v>
      </c>
      <c r="U22" s="3">
        <f>[1]ET!U62</f>
        <v>0.59904041141281539</v>
      </c>
      <c r="V22" s="3">
        <f>[1]ET!V62</f>
        <v>0.73909992104570676</v>
      </c>
      <c r="X22" s="18" t="str">
        <f t="shared" si="10"/>
        <v>SL</v>
      </c>
      <c r="Y22" s="9">
        <f t="shared" si="11"/>
        <v>6.5128786923821735E-2</v>
      </c>
      <c r="Z22" s="18" t="str">
        <f t="shared" si="12"/>
        <v>HH</v>
      </c>
      <c r="AA22" s="9">
        <f t="shared" si="13"/>
        <v>1.9489698140348537</v>
      </c>
    </row>
    <row r="23" spans="1:27" x14ac:dyDescent="0.35">
      <c r="A23" t="s">
        <v>36</v>
      </c>
      <c r="B23" s="3">
        <f>([1]ET!B35/[1]ET!B31)^(0.25)*100-100</f>
        <v>0.39541146254802584</v>
      </c>
      <c r="C23" s="3">
        <f>([1]ET!C35/[1]ET!C31)^(0.25)*100-100</f>
        <v>-7.182841986052324E-2</v>
      </c>
      <c r="D23" s="3">
        <f>([1]ET!D35/[1]ET!D31)^(0.25)*100-100</f>
        <v>7.0392081197411471E-2</v>
      </c>
      <c r="E23" s="3">
        <f>([1]ET!E35/[1]ET!E31)^(0.25)*100-100</f>
        <v>-0.31371893048762445</v>
      </c>
      <c r="F23" s="3">
        <f>([1]ET!F35/[1]ET!F31)^(0.25)*100-100</f>
        <v>-0.52393319241480185</v>
      </c>
      <c r="G23" s="3">
        <f>([1]ET!G35/[1]ET!G31)^(0.25)*100-100</f>
        <v>1.4224708999861662</v>
      </c>
      <c r="H23" s="14">
        <f>([1]ET!H35/[1]ET!H31)^(0.25)*100-100</f>
        <v>0.33149461704576311</v>
      </c>
      <c r="I23" s="3">
        <f>([1]ET!I35/[1]ET!I31)^(0.25)*100-100</f>
        <v>-5.2622752908959569E-2</v>
      </c>
      <c r="J23" s="3">
        <f>([1]ET!J35/[1]ET!J31)^(0.25)*100-100</f>
        <v>0.42372046937806829</v>
      </c>
      <c r="K23" s="3">
        <f>([1]ET!K35/[1]ET!K31)^(0.25)*100-100</f>
        <v>0.36719133069800591</v>
      </c>
      <c r="L23" s="3">
        <f>([1]ET!L35/[1]ET!L31)^(0.25)*100-100</f>
        <v>0.29221121340535205</v>
      </c>
      <c r="M23" s="3">
        <f>([1]ET!M35/[1]ET!M31)^(0.25)*100-100</f>
        <v>0.46596890053945117</v>
      </c>
      <c r="N23" s="3">
        <f>([1]ET!N35/[1]ET!N31)^(0.25)*100-100</f>
        <v>0.36651323397545355</v>
      </c>
      <c r="O23" s="3">
        <f>([1]ET!O35/[1]ET!O31)^(0.25)*100-100</f>
        <v>1.0152139360501735</v>
      </c>
      <c r="P23" s="3">
        <f>([1]ET!P35/[1]ET!P31)^(0.25)*100-100</f>
        <v>0.42578033323248121</v>
      </c>
      <c r="Q23" s="3">
        <f>([1]ET!Q35/[1]ET!Q31)^(0.25)*100-100</f>
        <v>0.2749552697758304</v>
      </c>
      <c r="R23" s="3">
        <f>([1]ET!R35/[1]ET!R31)^(0.25)*100-100</f>
        <v>0.32828106385952083</v>
      </c>
      <c r="S23" s="3">
        <f>([1]ET!S35/[1]ET!S31)^(0.25)*100-100</f>
        <v>0.15662045309935024</v>
      </c>
      <c r="T23" s="3">
        <f>([1]ET!T35/[1]ET!T31)^(0.25)*100-100</f>
        <v>-0.52703402140352296</v>
      </c>
      <c r="U23" s="3">
        <f>([1]ET!U35/[1]ET!U31)^(0.25)*100-100</f>
        <v>0.58804238205394199</v>
      </c>
      <c r="V23" s="3">
        <f>([1]ET!V35/[1]ET!V31)^(0.25)*100-100</f>
        <v>0.36081744005460337</v>
      </c>
      <c r="X23" s="18" t="str">
        <f t="shared" ref="X23" si="14">HLOOKUP(Y23,$L23:$U120,ROW(L$107)-ROW(X23)+1,0)</f>
        <v>SL</v>
      </c>
      <c r="Y23" s="9">
        <f t="shared" ref="Y23" si="15">MIN(L23:U23)</f>
        <v>-0.52703402140352296</v>
      </c>
      <c r="Z23" s="18" t="str">
        <f t="shared" ref="Z23" si="16">HLOOKUP(AA23,$L23:$U120,ROW(N$107)-ROW(Z23)+1,0)</f>
        <v>HH</v>
      </c>
      <c r="AA23" s="9">
        <f t="shared" ref="AA23" si="17">MAX(L23:U23)</f>
        <v>1.0152139360501735</v>
      </c>
    </row>
    <row r="24" spans="1:27" x14ac:dyDescent="0.35">
      <c r="X24" s="11"/>
      <c r="Y24" s="9"/>
      <c r="Z24" s="11"/>
      <c r="AA24" s="9"/>
    </row>
    <row r="25" spans="1:27" x14ac:dyDescent="0.35">
      <c r="A25" s="4" t="s">
        <v>49</v>
      </c>
      <c r="X25" s="11"/>
      <c r="Y25" s="9"/>
      <c r="Z25" s="11"/>
      <c r="AA25" s="9"/>
    </row>
    <row r="26" spans="1:27" x14ac:dyDescent="0.35">
      <c r="A26">
        <f>'[1]ET-Stunden'!A48</f>
        <v>2019</v>
      </c>
      <c r="B26" s="7">
        <f>'[1]ET-Stunden'!B48</f>
        <v>1431.3069567378661</v>
      </c>
      <c r="C26" s="7">
        <f>'[1]ET-Stunden'!C48</f>
        <v>1425.6858326403083</v>
      </c>
      <c r="D26" s="7">
        <f>'[1]ET-Stunden'!D48</f>
        <v>1413.3008213725768</v>
      </c>
      <c r="E26" s="7">
        <f>'[1]ET-Stunden'!E48</f>
        <v>1430.9179964547827</v>
      </c>
      <c r="F26" s="7">
        <f>'[1]ET-Stunden'!F48</f>
        <v>1422.0116353145761</v>
      </c>
      <c r="G26" s="7">
        <f>'[1]ET-Stunden'!G48</f>
        <v>1393.0816896731631</v>
      </c>
      <c r="H26" s="15">
        <f>'[1]ET-Stunden'!H48</f>
        <v>1415.121216546089</v>
      </c>
      <c r="I26" s="7">
        <f>'[1]ET-Stunden'!I48</f>
        <v>1422.7118666606823</v>
      </c>
      <c r="J26" s="7">
        <f>'[1]ET-Stunden'!J48</f>
        <v>1365.4889306106688</v>
      </c>
      <c r="K26" s="7">
        <f>'[1]ET-Stunden'!K48</f>
        <v>1363.9515889469969</v>
      </c>
      <c r="L26" s="7">
        <f>'[1]ET-Stunden'!L48</f>
        <v>1373.8074774488778</v>
      </c>
      <c r="M26" s="7">
        <f>'[1]ET-Stunden'!M48</f>
        <v>1379.6955761514175</v>
      </c>
      <c r="N26" s="7">
        <f>'[1]ET-Stunden'!N48</f>
        <v>1344.3724162777069</v>
      </c>
      <c r="O26" s="7">
        <f>'[1]ET-Stunden'!O48</f>
        <v>1405.2384159774083</v>
      </c>
      <c r="P26" s="7">
        <f>'[1]ET-Stunden'!P48</f>
        <v>1372.9818060625316</v>
      </c>
      <c r="Q26" s="7">
        <f>'[1]ET-Stunden'!Q48</f>
        <v>1358.4884841476342</v>
      </c>
      <c r="R26" s="7">
        <f>'[1]ET-Stunden'!R48</f>
        <v>1343.9712770443246</v>
      </c>
      <c r="S26" s="7">
        <f>'[1]ET-Stunden'!S48</f>
        <v>1342.7081836514651</v>
      </c>
      <c r="T26" s="7">
        <f>'[1]ET-Stunden'!T48</f>
        <v>1335.3827523635282</v>
      </c>
      <c r="U26" s="7">
        <f>'[1]ET-Stunden'!U48</f>
        <v>1373.0000097637044</v>
      </c>
      <c r="V26" s="7">
        <f>'[1]ET-Stunden'!V48</f>
        <v>1373.0922784698294</v>
      </c>
      <c r="X26" s="18" t="str">
        <f t="shared" ref="X26:X30" si="18">HLOOKUP(Y26,$L26:$U123,ROW(L$107)-ROW(X26)+1,0)</f>
        <v>SL</v>
      </c>
      <c r="Y26" s="9">
        <f t="shared" ref="Y26:Y30" si="19">MIN(L26:U26)</f>
        <v>1335.3827523635282</v>
      </c>
      <c r="Z26" s="18" t="str">
        <f t="shared" ref="Z26:Z30" si="20">HLOOKUP(AA26,$L26:$U123,ROW(N$107)-ROW(Z26)+1,0)</f>
        <v>HH</v>
      </c>
      <c r="AA26" s="9">
        <f t="shared" ref="AA26:AA30" si="21">MAX(L26:U26)</f>
        <v>1405.2384159774083</v>
      </c>
    </row>
    <row r="27" spans="1:27" x14ac:dyDescent="0.35">
      <c r="A27">
        <f>'[1]ET-Stunden'!A49</f>
        <v>2020</v>
      </c>
      <c r="B27" s="7">
        <f>'[1]ET-Stunden'!B49</f>
        <v>1376.8932616177317</v>
      </c>
      <c r="C27" s="7">
        <f>'[1]ET-Stunden'!C49</f>
        <v>1373.8026015391249</v>
      </c>
      <c r="D27" s="7">
        <f>'[1]ET-Stunden'!D49</f>
        <v>1356.963470763772</v>
      </c>
      <c r="E27" s="7">
        <f>'[1]ET-Stunden'!E49</f>
        <v>1378.0719306346516</v>
      </c>
      <c r="F27" s="7">
        <f>'[1]ET-Stunden'!F49</f>
        <v>1371.335050983816</v>
      </c>
      <c r="G27" s="7">
        <f>'[1]ET-Stunden'!G49</f>
        <v>1325.0013308877265</v>
      </c>
      <c r="H27" s="15">
        <f>'[1]ET-Stunden'!H49</f>
        <v>1357.5625818442686</v>
      </c>
      <c r="I27" s="7">
        <f>'[1]ET-Stunden'!I49</f>
        <v>1368.8592893823757</v>
      </c>
      <c r="J27" s="7">
        <f>'[1]ET-Stunden'!J49</f>
        <v>1307.8173458152817</v>
      </c>
      <c r="K27" s="7">
        <f>'[1]ET-Stunden'!K49</f>
        <v>1306.8549088232548</v>
      </c>
      <c r="L27" s="7">
        <f>'[1]ET-Stunden'!L49</f>
        <v>1301.5997067265091</v>
      </c>
      <c r="M27" s="7">
        <f>'[1]ET-Stunden'!M49</f>
        <v>1321.3210715617959</v>
      </c>
      <c r="N27" s="7">
        <f>'[1]ET-Stunden'!N49</f>
        <v>1291.9308277738642</v>
      </c>
      <c r="O27" s="7">
        <f>'[1]ET-Stunden'!O49</f>
        <v>1339.4797123076887</v>
      </c>
      <c r="P27" s="7">
        <f>'[1]ET-Stunden'!P49</f>
        <v>1312.2731773575429</v>
      </c>
      <c r="Q27" s="7">
        <f>'[1]ET-Stunden'!Q49</f>
        <v>1303.3868017314226</v>
      </c>
      <c r="R27" s="7">
        <f>'[1]ET-Stunden'!R49</f>
        <v>1296.4991885508714</v>
      </c>
      <c r="S27" s="7">
        <f>'[1]ET-Stunden'!S49</f>
        <v>1291.8630678403331</v>
      </c>
      <c r="T27" s="7">
        <f>'[1]ET-Stunden'!T49</f>
        <v>1278.1226752714522</v>
      </c>
      <c r="U27" s="7">
        <f>'[1]ET-Stunden'!U49</f>
        <v>1325.1651739832623</v>
      </c>
      <c r="V27" s="7">
        <f>'[1]ET-Stunden'!V49</f>
        <v>1315.9116108204385</v>
      </c>
      <c r="X27" s="18" t="str">
        <f t="shared" si="18"/>
        <v>SL</v>
      </c>
      <c r="Y27" s="9">
        <f t="shared" si="19"/>
        <v>1278.1226752714522</v>
      </c>
      <c r="Z27" s="18" t="str">
        <f t="shared" si="20"/>
        <v>HH</v>
      </c>
      <c r="AA27" s="9">
        <f t="shared" si="21"/>
        <v>1339.4797123076887</v>
      </c>
    </row>
    <row r="28" spans="1:27" x14ac:dyDescent="0.35">
      <c r="A28">
        <f>'[1]ET-Stunden'!A50</f>
        <v>2021</v>
      </c>
      <c r="B28" s="7">
        <f>'[1]ET-Stunden'!B50</f>
        <v>1401.084077827607</v>
      </c>
      <c r="C28" s="7">
        <f>'[1]ET-Stunden'!C50</f>
        <v>1393.5900635553214</v>
      </c>
      <c r="D28" s="7">
        <f>'[1]ET-Stunden'!D50</f>
        <v>1381.7972201093132</v>
      </c>
      <c r="E28" s="7">
        <f>'[1]ET-Stunden'!E50</f>
        <v>1404.7337087431827</v>
      </c>
      <c r="F28" s="7">
        <f>'[1]ET-Stunden'!F50</f>
        <v>1396.4696656056426</v>
      </c>
      <c r="G28" s="7">
        <f>'[1]ET-Stunden'!G50</f>
        <v>1359.4568986082359</v>
      </c>
      <c r="H28" s="15">
        <f>'[1]ET-Stunden'!H50</f>
        <v>1384.5155148543886</v>
      </c>
      <c r="I28" s="7">
        <f>'[1]ET-Stunden'!I50</f>
        <v>1393.2973931956601</v>
      </c>
      <c r="J28" s="7">
        <f>'[1]ET-Stunden'!J50</f>
        <v>1340.6828916918366</v>
      </c>
      <c r="K28" s="7">
        <f>'[1]ET-Stunden'!K50</f>
        <v>1339.6219192712485</v>
      </c>
      <c r="L28" s="7">
        <f>'[1]ET-Stunden'!L50</f>
        <v>1338.6370235102954</v>
      </c>
      <c r="M28" s="7">
        <f>'[1]ET-Stunden'!M50</f>
        <v>1353.6451063810969</v>
      </c>
      <c r="N28" s="7">
        <f>'[1]ET-Stunden'!N50</f>
        <v>1322.62833221655</v>
      </c>
      <c r="O28" s="7">
        <f>'[1]ET-Stunden'!O50</f>
        <v>1385.3474406722753</v>
      </c>
      <c r="P28" s="7">
        <f>'[1]ET-Stunden'!P50</f>
        <v>1346.2919970275707</v>
      </c>
      <c r="Q28" s="7">
        <f>'[1]ET-Stunden'!Q50</f>
        <v>1334.4855226022139</v>
      </c>
      <c r="R28" s="7">
        <f>'[1]ET-Stunden'!R50</f>
        <v>1326.8373034745475</v>
      </c>
      <c r="S28" s="7">
        <f>'[1]ET-Stunden'!S50</f>
        <v>1319.2855244450548</v>
      </c>
      <c r="T28" s="7">
        <f>'[1]ET-Stunden'!T50</f>
        <v>1313.4746201161206</v>
      </c>
      <c r="U28" s="7">
        <f>'[1]ET-Stunden'!U50</f>
        <v>1354.8916896935591</v>
      </c>
      <c r="V28" s="7">
        <f>'[1]ET-Stunden'!V50</f>
        <v>1347.6500755824293</v>
      </c>
      <c r="X28" s="18" t="str">
        <f t="shared" si="18"/>
        <v>SL</v>
      </c>
      <c r="Y28" s="9">
        <f t="shared" si="19"/>
        <v>1313.4746201161206</v>
      </c>
      <c r="Z28" s="18" t="str">
        <f t="shared" si="20"/>
        <v>HH</v>
      </c>
      <c r="AA28" s="9">
        <f t="shared" si="21"/>
        <v>1385.3474406722753</v>
      </c>
    </row>
    <row r="29" spans="1:27" x14ac:dyDescent="0.35">
      <c r="A29">
        <f>'[1]ET-Stunden'!A51</f>
        <v>2022</v>
      </c>
      <c r="B29" s="7">
        <f>'[1]ET-Stunden'!B51</f>
        <v>1367.9922866245599</v>
      </c>
      <c r="C29" s="7">
        <f>'[1]ET-Stunden'!C51</f>
        <v>1374.6720934812577</v>
      </c>
      <c r="D29" s="7">
        <f>'[1]ET-Stunden'!D51</f>
        <v>1354.3007661864306</v>
      </c>
      <c r="E29" s="7">
        <f>'[1]ET-Stunden'!E51</f>
        <v>1365.1948292171946</v>
      </c>
      <c r="F29" s="7">
        <f>'[1]ET-Stunden'!F51</f>
        <v>1368.8238158481522</v>
      </c>
      <c r="G29" s="7">
        <f>'[1]ET-Stunden'!G51</f>
        <v>1347.4113557658716</v>
      </c>
      <c r="H29" s="15">
        <f>'[1]ET-Stunden'!H51</f>
        <v>1359.4556125639906</v>
      </c>
      <c r="I29" s="7">
        <f>'[1]ET-Stunden'!I51</f>
        <v>1363.7895392513574</v>
      </c>
      <c r="J29" s="7">
        <f>'[1]ET-Stunden'!J51</f>
        <v>1344.2641775188836</v>
      </c>
      <c r="K29" s="7">
        <f>'[1]ET-Stunden'!K51</f>
        <v>1344.0827574926288</v>
      </c>
      <c r="L29" s="7">
        <f>'[1]ET-Stunden'!L51</f>
        <v>1349.5594361107972</v>
      </c>
      <c r="M29" s="7">
        <f>'[1]ET-Stunden'!M51</f>
        <v>1345.9310388316715</v>
      </c>
      <c r="N29" s="7">
        <f>'[1]ET-Stunden'!N51</f>
        <v>1338.13502635905</v>
      </c>
      <c r="O29" s="7">
        <f>'[1]ET-Stunden'!O51</f>
        <v>1388.3910373102551</v>
      </c>
      <c r="P29" s="7">
        <f>'[1]ET-Stunden'!P51</f>
        <v>1362.4905078357078</v>
      </c>
      <c r="Q29" s="7">
        <f>'[1]ET-Stunden'!Q51</f>
        <v>1337.8041005206605</v>
      </c>
      <c r="R29" s="7">
        <f>'[1]ET-Stunden'!R51</f>
        <v>1332.4528913520753</v>
      </c>
      <c r="S29" s="7">
        <f>'[1]ET-Stunden'!S51</f>
        <v>1329.1808166903363</v>
      </c>
      <c r="T29" s="7">
        <f>'[1]ET-Stunden'!T51</f>
        <v>1319.1463354075231</v>
      </c>
      <c r="U29" s="7">
        <f>'[1]ET-Stunden'!U51</f>
        <v>1352.3606276731862</v>
      </c>
      <c r="V29" s="7">
        <f>'[1]ET-Stunden'!V51</f>
        <v>1346.832616896219</v>
      </c>
      <c r="X29" s="18" t="str">
        <f t="shared" si="18"/>
        <v>SL</v>
      </c>
      <c r="Y29" s="9">
        <f t="shared" si="19"/>
        <v>1319.1463354075231</v>
      </c>
      <c r="Z29" s="18" t="str">
        <f t="shared" si="20"/>
        <v>HH</v>
      </c>
      <c r="AA29" s="9">
        <f t="shared" si="21"/>
        <v>1388.3910373102551</v>
      </c>
    </row>
    <row r="30" spans="1:27" x14ac:dyDescent="0.35">
      <c r="A30">
        <f>'[1]ET-Stunden'!A52</f>
        <v>2023</v>
      </c>
      <c r="B30" s="7">
        <f>'[1]ET-Stunden'!B52</f>
        <v>1373.3732905783847</v>
      </c>
      <c r="C30" s="7">
        <f>'[1]ET-Stunden'!C52</f>
        <v>1373.1533735874871</v>
      </c>
      <c r="D30" s="7">
        <f>'[1]ET-Stunden'!D52</f>
        <v>1363.8273156685134</v>
      </c>
      <c r="E30" s="7">
        <f>'[1]ET-Stunden'!E52</f>
        <v>1369.3185137729645</v>
      </c>
      <c r="F30" s="7">
        <f>'[1]ET-Stunden'!F52</f>
        <v>1374.0089870079123</v>
      </c>
      <c r="G30" s="7">
        <f>'[1]ET-Stunden'!G52</f>
        <v>1345.8576105806378</v>
      </c>
      <c r="H30" s="15">
        <f>'[1]ET-Stunden'!H52</f>
        <v>1363.160058269872</v>
      </c>
      <c r="I30" s="7">
        <f>'[1]ET-Stunden'!I52</f>
        <v>1369.4788696240405</v>
      </c>
      <c r="J30" s="7">
        <f>'[1]ET-Stunden'!J52</f>
        <v>1338.332675135262</v>
      </c>
      <c r="K30" s="7">
        <f>'[1]ET-Stunden'!K52</f>
        <v>1337.895507794256</v>
      </c>
      <c r="L30" s="7">
        <f>'[1]ET-Stunden'!L52</f>
        <v>1343.2789961368521</v>
      </c>
      <c r="M30" s="7">
        <f>'[1]ET-Stunden'!M52</f>
        <v>1340.089423961326</v>
      </c>
      <c r="N30" s="7">
        <f>'[1]ET-Stunden'!N52</f>
        <v>1336.3316465480823</v>
      </c>
      <c r="O30" s="7">
        <f>'[1]ET-Stunden'!O52</f>
        <v>1376.8978944471355</v>
      </c>
      <c r="P30" s="7">
        <f>'[1]ET-Stunden'!P52</f>
        <v>1355.6915146684678</v>
      </c>
      <c r="Q30" s="7">
        <f>'[1]ET-Stunden'!Q52</f>
        <v>1333.4255499637804</v>
      </c>
      <c r="R30" s="7">
        <f>'[1]ET-Stunden'!R52</f>
        <v>1325.5181382515264</v>
      </c>
      <c r="S30" s="7">
        <f>'[1]ET-Stunden'!S52</f>
        <v>1324.5140257638475</v>
      </c>
      <c r="T30" s="7">
        <f>'[1]ET-Stunden'!T52</f>
        <v>1315.7453728534374</v>
      </c>
      <c r="U30" s="7">
        <f>'[1]ET-Stunden'!U52</f>
        <v>1345.4998542142969</v>
      </c>
      <c r="V30" s="7">
        <f>'[1]ET-Stunden'!V52</f>
        <v>1342.4033701260532</v>
      </c>
      <c r="X30" s="18" t="str">
        <f t="shared" si="18"/>
        <v>SL</v>
      </c>
      <c r="Y30" s="9">
        <f t="shared" si="19"/>
        <v>1315.7453728534374</v>
      </c>
      <c r="Z30" s="18" t="str">
        <f t="shared" si="20"/>
        <v>HH</v>
      </c>
      <c r="AA30" s="9">
        <f t="shared" si="21"/>
        <v>1376.8978944471355</v>
      </c>
    </row>
    <row r="31" spans="1:27" x14ac:dyDescent="0.35">
      <c r="X31" s="11"/>
      <c r="Y31" s="9"/>
      <c r="Z31" s="11"/>
      <c r="AA31" s="9"/>
    </row>
    <row r="32" spans="1:27" x14ac:dyDescent="0.35">
      <c r="A32" s="4" t="s">
        <v>60</v>
      </c>
      <c r="X32" s="11"/>
      <c r="Y32" s="9"/>
      <c r="Z32" s="11"/>
      <c r="AA32" s="9"/>
    </row>
    <row r="33" spans="1:27" x14ac:dyDescent="0.35">
      <c r="A33">
        <f>[1]ET!A212</f>
        <v>2019</v>
      </c>
      <c r="B33" s="3">
        <f>[1]ET!B212</f>
        <v>-13.937180527042475</v>
      </c>
      <c r="C33" s="3">
        <f>[1]ET!C212</f>
        <v>-5.5567069539507798</v>
      </c>
      <c r="D33" s="3">
        <f>[1]ET!D212</f>
        <v>-0.17912784236363768</v>
      </c>
      <c r="E33" s="3">
        <f>[1]ET!E212</f>
        <v>-7.6562372550228961</v>
      </c>
      <c r="F33" s="3">
        <f>[1]ET!F212</f>
        <v>-5.3402497326479379</v>
      </c>
      <c r="G33" s="3">
        <f>[1]ET!G212</f>
        <v>8.5007801825429308</v>
      </c>
      <c r="H33" s="14">
        <f>[1]ET!H212</f>
        <v>-1.9820890045241786</v>
      </c>
      <c r="I33" s="3">
        <f>[1]ET!I212</f>
        <v>-5.5925019074357545</v>
      </c>
      <c r="J33" s="3">
        <f>[1]ET!J212</f>
        <v>1.2797761185856238</v>
      </c>
      <c r="K33" s="3">
        <f>[1]ET!K212</f>
        <v>0.87745497426207852</v>
      </c>
      <c r="L33" s="3">
        <f>[1]ET!L212</f>
        <v>1.8929086306659373</v>
      </c>
      <c r="M33" s="3">
        <f>[1]ET!M212</f>
        <v>1.2411744874487858</v>
      </c>
      <c r="N33" s="3">
        <f>[1]ET!N212</f>
        <v>21.243698168792164</v>
      </c>
      <c r="O33" s="3">
        <f>[1]ET!O212</f>
        <v>19.428206403692794</v>
      </c>
      <c r="P33" s="3">
        <f>[1]ET!P212</f>
        <v>4.066813513910712</v>
      </c>
      <c r="Q33" s="3">
        <f>[1]ET!Q212</f>
        <v>-4.093283222511312</v>
      </c>
      <c r="R33" s="3">
        <f>[1]ET!R212</f>
        <v>0.95453787267371948</v>
      </c>
      <c r="S33" s="3">
        <f>[1]ET!S212</f>
        <v>-9.1004131952692191</v>
      </c>
      <c r="T33" s="3">
        <f>[1]ET!T212</f>
        <v>2.8683768414403827</v>
      </c>
      <c r="U33" s="3">
        <f>[1]ET!U212</f>
        <v>-9.0656692810147543</v>
      </c>
      <c r="V33" s="3">
        <f>[1]ET!V212</f>
        <v>0.36664016255852988</v>
      </c>
      <c r="X33" s="18" t="str">
        <f t="shared" ref="X33:X37" si="22">HLOOKUP(Y33,$L33:$U130,ROW(L$107)-ROW(X33)+1,0)</f>
        <v>RP</v>
      </c>
      <c r="Y33" s="9">
        <f t="shared" ref="Y33:Y37" si="23">MIN(L33:U33)</f>
        <v>-9.1004131952692191</v>
      </c>
      <c r="Z33" s="18" t="str">
        <f t="shared" ref="Z33:Z37" si="24">HLOOKUP(AA33,$L33:$U130,ROW(N$107)-ROW(Z33)+1,0)</f>
        <v>HB</v>
      </c>
      <c r="AA33" s="9">
        <f t="shared" ref="AA33:AA37" si="25">MAX(L33:U33)</f>
        <v>21.243698168792164</v>
      </c>
    </row>
    <row r="34" spans="1:27" x14ac:dyDescent="0.35">
      <c r="A34">
        <f>[1]ET!A213</f>
        <v>2020</v>
      </c>
      <c r="B34" s="3">
        <f>[1]ET!B213</f>
        <v>-14.304574095142453</v>
      </c>
      <c r="C34" s="3">
        <f>[1]ET!C213</f>
        <v>-5.7571685180433141</v>
      </c>
      <c r="D34" s="3">
        <f>[1]ET!D213</f>
        <v>-0.31455839269805808</v>
      </c>
      <c r="E34" s="3">
        <f>[1]ET!E213</f>
        <v>-7.6346951483892447</v>
      </c>
      <c r="F34" s="3">
        <f>[1]ET!F213</f>
        <v>-5.6494394898500016</v>
      </c>
      <c r="G34" s="3">
        <f>[1]ET!G213</f>
        <v>8.9391130964191792</v>
      </c>
      <c r="H34" s="14">
        <f>[1]ET!H213</f>
        <v>-1.9924845068526356</v>
      </c>
      <c r="I34" s="3">
        <f>[1]ET!I213</f>
        <v>-5.7850618010495571</v>
      </c>
      <c r="J34" s="3">
        <f>[1]ET!J213</f>
        <v>1.1667258525233868</v>
      </c>
      <c r="K34" s="3">
        <f>[1]ET!K213</f>
        <v>0.73141163592295033</v>
      </c>
      <c r="L34" s="3">
        <f>[1]ET!L213</f>
        <v>1.7394015249143833</v>
      </c>
      <c r="M34" s="3">
        <f>[1]ET!M213</f>
        <v>1.2259038253738794</v>
      </c>
      <c r="N34" s="3">
        <f>[1]ET!N213</f>
        <v>21.065668494500382</v>
      </c>
      <c r="O34" s="3">
        <f>[1]ET!O213</f>
        <v>19.715061761631901</v>
      </c>
      <c r="P34" s="3">
        <f>[1]ET!P213</f>
        <v>3.9669956825581569</v>
      </c>
      <c r="Q34" s="3">
        <f>[1]ET!Q213</f>
        <v>-4.575666131277913</v>
      </c>
      <c r="R34" s="3">
        <f>[1]ET!R213</f>
        <v>0.85060669162029323</v>
      </c>
      <c r="S34" s="3">
        <f>[1]ET!S213</f>
        <v>-9.5316298844718403</v>
      </c>
      <c r="T34" s="3">
        <f>[1]ET!T213</f>
        <v>2.1870285141333987</v>
      </c>
      <c r="U34" s="3">
        <f>[1]ET!U213</f>
        <v>-9.1904552160021264</v>
      </c>
      <c r="V34" s="3">
        <f>[1]ET!V213</f>
        <v>0.24490704664366023</v>
      </c>
      <c r="X34" s="18" t="str">
        <f t="shared" si="22"/>
        <v>RP</v>
      </c>
      <c r="Y34" s="9">
        <f t="shared" si="23"/>
        <v>-9.5316298844718403</v>
      </c>
      <c r="Z34" s="18" t="str">
        <f t="shared" si="24"/>
        <v>HB</v>
      </c>
      <c r="AA34" s="9">
        <f t="shared" si="25"/>
        <v>21.065668494500382</v>
      </c>
    </row>
    <row r="35" spans="1:27" x14ac:dyDescent="0.35">
      <c r="A35">
        <f>[1]ET!A214</f>
        <v>2021</v>
      </c>
      <c r="B35" s="3">
        <f>[1]ET!B214</f>
        <v>-13.557417281683684</v>
      </c>
      <c r="C35" s="3">
        <f>[1]ET!C214</f>
        <v>-5.6480120640227822</v>
      </c>
      <c r="D35" s="3">
        <f>[1]ET!D214</f>
        <v>-0.31287274999523718</v>
      </c>
      <c r="E35" s="3">
        <f>[1]ET!E214</f>
        <v>-7.3589594863490966</v>
      </c>
      <c r="F35" s="3">
        <f>[1]ET!F214</f>
        <v>-5.5029951110443713</v>
      </c>
      <c r="G35" s="3">
        <f>[1]ET!G214</f>
        <v>9.4980949105321599</v>
      </c>
      <c r="H35" s="14">
        <f>[1]ET!H214</f>
        <v>-1.6612833671646468</v>
      </c>
      <c r="I35" s="3">
        <f>[1]ET!I214</f>
        <v>-5.5721259067643789</v>
      </c>
      <c r="J35" s="3">
        <f>[1]ET!J214</f>
        <v>1.1400190374708381</v>
      </c>
      <c r="K35" s="3">
        <f>[1]ET!K214</f>
        <v>0.66768044560866846</v>
      </c>
      <c r="L35" s="3">
        <f>[1]ET!L214</f>
        <v>1.6753878382906342</v>
      </c>
      <c r="M35" s="3">
        <f>[1]ET!M214</f>
        <v>1.3303246249617409</v>
      </c>
      <c r="N35" s="3">
        <f>[1]ET!N214</f>
        <v>21.219573411807513</v>
      </c>
      <c r="O35" s="3">
        <f>[1]ET!O214</f>
        <v>19.771678970358195</v>
      </c>
      <c r="P35" s="3">
        <f>[1]ET!P214</f>
        <v>3.9071380741244601</v>
      </c>
      <c r="Q35" s="3">
        <f>[1]ET!Q214</f>
        <v>-4.8658810411323099</v>
      </c>
      <c r="R35" s="3">
        <f>[1]ET!R214</f>
        <v>0.74474447330496441</v>
      </c>
      <c r="S35" s="3">
        <f>[1]ET!S214</f>
        <v>-9.6143566963434495</v>
      </c>
      <c r="T35" s="3">
        <f>[1]ET!T214</f>
        <v>1.7489029835016292</v>
      </c>
      <c r="U35" s="3">
        <f>[1]ET!U214</f>
        <v>-9.1545525190227988</v>
      </c>
      <c r="V35" s="3">
        <f>[1]ET!V214</f>
        <v>0.25120042681842436</v>
      </c>
      <c r="X35" s="18" t="str">
        <f t="shared" si="22"/>
        <v>RP</v>
      </c>
      <c r="Y35" s="9">
        <f t="shared" si="23"/>
        <v>-9.6143566963434495</v>
      </c>
      <c r="Z35" s="18" t="str">
        <f t="shared" si="24"/>
        <v>HB</v>
      </c>
      <c r="AA35" s="9">
        <f t="shared" si="25"/>
        <v>21.219573411807513</v>
      </c>
    </row>
    <row r="36" spans="1:27" x14ac:dyDescent="0.35">
      <c r="A36">
        <f>[1]ET!A215</f>
        <v>2022</v>
      </c>
      <c r="B36" s="3">
        <f>[1]ET!B215</f>
        <v>-13.245573891900975</v>
      </c>
      <c r="C36" s="3">
        <f>[1]ET!C215</f>
        <v>-5.4076019168909619</v>
      </c>
      <c r="D36" s="3">
        <f>[1]ET!D215</f>
        <v>-0.21924140158104671</v>
      </c>
      <c r="E36" s="3">
        <f>[1]ET!E215</f>
        <v>-7.1457652881196445</v>
      </c>
      <c r="F36" s="3">
        <f>[1]ET!F215</f>
        <v>-5.2013977866101859</v>
      </c>
      <c r="G36" s="3">
        <f>[1]ET!G215</f>
        <v>9.7789674335590995</v>
      </c>
      <c r="H36" s="14">
        <f>[1]ET!H215</f>
        <v>-1.3575723602313441</v>
      </c>
      <c r="I36" s="3">
        <f>[1]ET!I215</f>
        <v>-5.3648720904041127</v>
      </c>
      <c r="J36" s="3">
        <f>[1]ET!J215</f>
        <v>1.1459581261549905</v>
      </c>
      <c r="K36" s="3">
        <f>[1]ET!K215</f>
        <v>0.64830573652485901</v>
      </c>
      <c r="L36" s="3">
        <f>[1]ET!L215</f>
        <v>1.775066379796105</v>
      </c>
      <c r="M36" s="3">
        <f>[1]ET!M215</f>
        <v>1.4236262955981132</v>
      </c>
      <c r="N36" s="3">
        <f>[1]ET!N215</f>
        <v>21.049827107306836</v>
      </c>
      <c r="O36" s="3">
        <f>[1]ET!O215</f>
        <v>20.094052730335033</v>
      </c>
      <c r="P36" s="3">
        <f>[1]ET!P215</f>
        <v>3.7776706074254416</v>
      </c>
      <c r="Q36" s="3">
        <f>[1]ET!Q215</f>
        <v>-4.9051388196598982</v>
      </c>
      <c r="R36" s="3">
        <f>[1]ET!R215</f>
        <v>0.51887115819866458</v>
      </c>
      <c r="S36" s="3">
        <f>[1]ET!S215</f>
        <v>-9.4257818350529714</v>
      </c>
      <c r="T36" s="3">
        <f>[1]ET!T215</f>
        <v>1.5044558785892366</v>
      </c>
      <c r="U36" s="3">
        <f>[1]ET!U215</f>
        <v>-9.2722080474681814</v>
      </c>
      <c r="V36" s="3">
        <f>[1]ET!V215</f>
        <v>0.28949907886656723</v>
      </c>
      <c r="X36" s="18" t="str">
        <f t="shared" si="22"/>
        <v>RP</v>
      </c>
      <c r="Y36" s="9">
        <f t="shared" si="23"/>
        <v>-9.4257818350529714</v>
      </c>
      <c r="Z36" s="18" t="str">
        <f t="shared" si="24"/>
        <v>HB</v>
      </c>
      <c r="AA36" s="9">
        <f t="shared" si="25"/>
        <v>21.049827107306836</v>
      </c>
    </row>
    <row r="37" spans="1:27" x14ac:dyDescent="0.35">
      <c r="A37">
        <f>[1]ET!A216</f>
        <v>2023</v>
      </c>
      <c r="B37" s="3">
        <f>[1]ET!B216</f>
        <v>-13.500806661553028</v>
      </c>
      <c r="C37" s="3">
        <f>[1]ET!C216</f>
        <v>-5.7517397424260457</v>
      </c>
      <c r="D37" s="3">
        <f>[1]ET!D216</f>
        <v>-0.11731847876718884</v>
      </c>
      <c r="E37" s="3">
        <f>[1]ET!E216</f>
        <v>-7.1406266683589639</v>
      </c>
      <c r="F37" s="3">
        <f>[1]ET!F216</f>
        <v>-5.2115854254175913</v>
      </c>
      <c r="G37" s="3">
        <f>[1]ET!G216</f>
        <v>9.9260986452178575</v>
      </c>
      <c r="H37" s="14">
        <f>[1]ET!H216</f>
        <v>-1.3159039437829192</v>
      </c>
      <c r="I37" s="3">
        <f>[1]ET!I216</f>
        <v>-5.4214556483067522</v>
      </c>
      <c r="J37" s="3">
        <f>[1]ET!J216</f>
        <v>1.1456753656918595</v>
      </c>
      <c r="K37" s="3">
        <f>[1]ET!K216</f>
        <v>0.63556942180955878</v>
      </c>
      <c r="L37" s="3">
        <f>[1]ET!L216</f>
        <v>1.8834299391701903</v>
      </c>
      <c r="M37" s="3">
        <f>[1]ET!M216</f>
        <v>1.4149569851553312</v>
      </c>
      <c r="N37" s="3">
        <f>[1]ET!N216</f>
        <v>21.014857492112863</v>
      </c>
      <c r="O37" s="3">
        <f>[1]ET!O216</f>
        <v>20.365398696000838</v>
      </c>
      <c r="P37" s="3">
        <f>[1]ET!P216</f>
        <v>3.7682487619335001</v>
      </c>
      <c r="Q37" s="3">
        <f>[1]ET!Q216</f>
        <v>-4.9133830874223214</v>
      </c>
      <c r="R37" s="3">
        <f>[1]ET!R216</f>
        <v>0.41599941756196812</v>
      </c>
      <c r="S37" s="3">
        <f>[1]ET!S216</f>
        <v>-9.5660984217433693</v>
      </c>
      <c r="T37" s="3">
        <f>[1]ET!T216</f>
        <v>1.3773121417623733</v>
      </c>
      <c r="U37" s="3">
        <f>[1]ET!U216</f>
        <v>-9.6199489341293862</v>
      </c>
      <c r="V37" s="3">
        <f>[1]ET!V216</f>
        <v>0.2873750898047156</v>
      </c>
      <c r="X37" s="18" t="str">
        <f t="shared" si="22"/>
        <v>SH</v>
      </c>
      <c r="Y37" s="9">
        <f t="shared" si="23"/>
        <v>-9.6199489341293862</v>
      </c>
      <c r="Z37" s="18" t="str">
        <f t="shared" si="24"/>
        <v>HB</v>
      </c>
      <c r="AA37" s="9">
        <f t="shared" si="25"/>
        <v>21.014857492112863</v>
      </c>
    </row>
    <row r="38" spans="1:27" x14ac:dyDescent="0.35">
      <c r="X38" s="11"/>
      <c r="Y38" s="11"/>
      <c r="Z38" s="11"/>
      <c r="AA38" s="9"/>
    </row>
    <row r="39" spans="1:27" x14ac:dyDescent="0.35">
      <c r="X39" s="11"/>
      <c r="Y39" s="11"/>
      <c r="Z39" s="11"/>
      <c r="AA39" s="9"/>
    </row>
    <row r="40" spans="1:27" x14ac:dyDescent="0.35">
      <c r="X40" s="11"/>
      <c r="Y40" s="11"/>
      <c r="Z40" s="11"/>
      <c r="AA40" s="9"/>
    </row>
    <row r="41" spans="1:27" x14ac:dyDescent="0.35">
      <c r="X41" s="11"/>
      <c r="Y41" s="11"/>
      <c r="Z41" s="11"/>
      <c r="AA41" s="11"/>
    </row>
    <row r="42" spans="1:27" x14ac:dyDescent="0.35">
      <c r="X42" s="11"/>
      <c r="Y42" s="11"/>
      <c r="Z42" s="11"/>
      <c r="AA42" s="11"/>
    </row>
    <row r="43" spans="1:27" x14ac:dyDescent="0.35">
      <c r="X43" s="11"/>
      <c r="Y43" s="11"/>
      <c r="Z43" s="11"/>
      <c r="AA43" s="11"/>
    </row>
    <row r="44" spans="1:27" x14ac:dyDescent="0.35">
      <c r="X44" s="11"/>
      <c r="Y44" s="11"/>
      <c r="Z44" s="11"/>
      <c r="AA44" s="11"/>
    </row>
    <row r="45" spans="1:27" x14ac:dyDescent="0.35">
      <c r="X45" s="11"/>
      <c r="Y45" s="11"/>
      <c r="Z45" s="11"/>
      <c r="AA45" s="11"/>
    </row>
    <row r="46" spans="1:27" x14ac:dyDescent="0.35">
      <c r="X46" s="11"/>
      <c r="Y46" s="11"/>
      <c r="Z46" s="11"/>
      <c r="AA46" s="11"/>
    </row>
    <row r="47" spans="1:27" x14ac:dyDescent="0.35">
      <c r="X47" s="11"/>
      <c r="Y47" s="11"/>
      <c r="Z47" s="11"/>
      <c r="AA47" s="11"/>
    </row>
    <row r="48" spans="1:27" x14ac:dyDescent="0.35">
      <c r="X48" s="11"/>
      <c r="Y48" s="11"/>
      <c r="Z48" s="11"/>
      <c r="AA48" s="11"/>
    </row>
    <row r="49" spans="24:27" x14ac:dyDescent="0.35">
      <c r="X49" s="11"/>
      <c r="Y49" s="11"/>
      <c r="Z49" s="11"/>
      <c r="AA49" s="11"/>
    </row>
    <row r="50" spans="24:27" x14ac:dyDescent="0.35">
      <c r="X50" s="11"/>
      <c r="Y50" s="11"/>
      <c r="Z50" s="11"/>
      <c r="AA50" s="11"/>
    </row>
    <row r="51" spans="24:27" x14ac:dyDescent="0.35">
      <c r="X51" s="11"/>
      <c r="Y51" s="11"/>
      <c r="Z51" s="11"/>
      <c r="AA51" s="11"/>
    </row>
    <row r="52" spans="24:27" x14ac:dyDescent="0.35">
      <c r="X52" s="11"/>
      <c r="Y52" s="11"/>
      <c r="Z52" s="11"/>
      <c r="AA52" s="11"/>
    </row>
    <row r="53" spans="24:27" x14ac:dyDescent="0.35">
      <c r="X53" s="11"/>
      <c r="Y53" s="11"/>
      <c r="Z53" s="11"/>
      <c r="AA53" s="11"/>
    </row>
    <row r="54" spans="24:27" x14ac:dyDescent="0.35">
      <c r="X54" s="11"/>
      <c r="Y54" s="11"/>
      <c r="Z54" s="11"/>
      <c r="AA54" s="11"/>
    </row>
    <row r="55" spans="24:27" x14ac:dyDescent="0.35">
      <c r="X55" s="11"/>
      <c r="Y55" s="11"/>
      <c r="Z55" s="11"/>
      <c r="AA55" s="11"/>
    </row>
    <row r="56" spans="24:27" x14ac:dyDescent="0.35">
      <c r="X56" s="11"/>
      <c r="Y56" s="11"/>
      <c r="Z56" s="11"/>
      <c r="AA56" s="11"/>
    </row>
    <row r="57" spans="24:27" x14ac:dyDescent="0.35">
      <c r="X57" s="11"/>
      <c r="Y57" s="11"/>
      <c r="Z57" s="11"/>
      <c r="AA57" s="11"/>
    </row>
    <row r="107" spans="12:21" x14ac:dyDescent="0.35">
      <c r="L107" t="s">
        <v>24</v>
      </c>
      <c r="M107" t="s">
        <v>25</v>
      </c>
      <c r="N107" t="s">
        <v>26</v>
      </c>
      <c r="O107" t="s">
        <v>27</v>
      </c>
      <c r="P107" t="s">
        <v>28</v>
      </c>
      <c r="Q107" t="s">
        <v>29</v>
      </c>
      <c r="R107" t="s">
        <v>30</v>
      </c>
      <c r="S107" t="s">
        <v>31</v>
      </c>
      <c r="T107" t="s">
        <v>32</v>
      </c>
      <c r="U107" t="s">
        <v>33</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6DA1-92DF-4FC6-B806-D7E332408E2F}">
  <dimension ref="A1:AA10485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62</v>
      </c>
    </row>
    <row r="2" spans="1:27" s="25" customFormat="1" ht="26" x14ac:dyDescent="0.3">
      <c r="A2" s="30" t="str">
        <f>Arbeitsnachfrage!A2</f>
        <v>Jahr</v>
      </c>
      <c r="B2" s="30" t="str">
        <f>Arbeitsnachfrage!B2</f>
        <v>Branden-
burg</v>
      </c>
      <c r="C2" s="30" t="str">
        <f>Arbeitsnachfrage!C2</f>
        <v>Mecklenburg-
Vorpommern</v>
      </c>
      <c r="D2" s="30" t="str">
        <f>Arbeitsnachfrage!D2</f>
        <v>Sachsen</v>
      </c>
      <c r="E2" s="30" t="str">
        <f>Arbeitsnachfrage!E2</f>
        <v>Sachsen-Anhalt</v>
      </c>
      <c r="F2" s="30" t="str">
        <f>Arbeitsnachfrage!F2</f>
        <v>Thüringen</v>
      </c>
      <c r="G2" s="30" t="str">
        <f>Arbeitsnachfrage!G2</f>
        <v>Berlin</v>
      </c>
      <c r="H2" s="31" t="str">
        <f>Arbeitsnachfrage!H2</f>
        <v>NBL m B</v>
      </c>
      <c r="I2" s="30" t="str">
        <f>Arbeitsnachfrage!I2</f>
        <v>NBL o B</v>
      </c>
      <c r="J2" s="30" t="str">
        <f>Arbeitsnachfrage!J2</f>
        <v>ABL m B</v>
      </c>
      <c r="K2" s="30" t="str">
        <f>Arbeitsnachfrage!K2</f>
        <v>ABL o B</v>
      </c>
      <c r="L2" s="30" t="str">
        <f>Arbeitsnachfrage!L2</f>
        <v>Baden-
Württemberg</v>
      </c>
      <c r="M2" s="30" t="str">
        <f>Arbeitsnachfrage!M2</f>
        <v>Bayern</v>
      </c>
      <c r="N2" s="30" t="str">
        <f>Arbeitsnachfrage!N2</f>
        <v>Bremen</v>
      </c>
      <c r="O2" s="30" t="str">
        <f>Arbeitsnachfrage!O2</f>
        <v>Hamburg</v>
      </c>
      <c r="P2" s="30" t="str">
        <f>Arbeitsnachfrage!P2</f>
        <v>Hessen</v>
      </c>
      <c r="Q2" s="30" t="str">
        <f>Arbeitsnachfrage!Q2</f>
        <v>Nieder-
sachsen</v>
      </c>
      <c r="R2" s="30" t="str">
        <f>Arbeitsnachfrage!R2</f>
        <v>Nordrhein-
Westfalen</v>
      </c>
      <c r="S2" s="30" t="str">
        <f>Arbeitsnachfrage!S2</f>
        <v>Rheinland-Pfalz</v>
      </c>
      <c r="T2" s="30" t="str">
        <f>Arbeitsnachfrage!T2</f>
        <v>Saarland</v>
      </c>
      <c r="U2" s="30" t="str">
        <f>Arbeitsnachfrage!U2</f>
        <v>Schleswig-
Holstein</v>
      </c>
      <c r="V2" s="30" t="str">
        <f>Arbeitsnachfrage!V2</f>
        <v>Deutschland</v>
      </c>
      <c r="X2" s="30" t="str">
        <f>Arbeitsnachfrage!X2</f>
        <v>Min ABLoB</v>
      </c>
      <c r="Y2" s="30"/>
      <c r="Z2" s="30" t="str">
        <f>Arbeitsnachfrage!Z2</f>
        <v>Max ABLoB</v>
      </c>
      <c r="AA2" s="30"/>
    </row>
    <row r="3" spans="1:27" x14ac:dyDescent="0.35">
      <c r="A3" s="4" t="s">
        <v>63</v>
      </c>
    </row>
    <row r="4" spans="1:27" x14ac:dyDescent="0.35">
      <c r="A4">
        <f>[1]ALQ!A31</f>
        <v>2019</v>
      </c>
      <c r="B4" s="3">
        <f>[1]ALQ!B31</f>
        <v>5.8</v>
      </c>
      <c r="C4" s="3">
        <f>[1]ALQ!C31</f>
        <v>7.1</v>
      </c>
      <c r="D4" s="3">
        <f>[1]ALQ!D31</f>
        <v>5.5</v>
      </c>
      <c r="E4" s="3">
        <f>[1]ALQ!E31</f>
        <v>7.1</v>
      </c>
      <c r="F4" s="3">
        <f>[1]ALQ!F31</f>
        <v>5.3</v>
      </c>
      <c r="G4" s="3">
        <f>[1]ALQ!G31</f>
        <v>7.8</v>
      </c>
      <c r="H4" s="14">
        <f>[1]ALQ!H31</f>
        <v>6.4</v>
      </c>
      <c r="I4" s="9" t="str">
        <f>[1]ALQ!I31</f>
        <v>.</v>
      </c>
      <c r="J4" s="9" t="str">
        <f>[1]ALQ!J31</f>
        <v>.</v>
      </c>
      <c r="K4" s="3">
        <f>[1]ALQ!K31</f>
        <v>4.7</v>
      </c>
      <c r="L4" s="3">
        <f>[1]ALQ!L31</f>
        <v>3.2</v>
      </c>
      <c r="M4" s="3">
        <f>[1]ALQ!M31</f>
        <v>2.8</v>
      </c>
      <c r="N4" s="3">
        <f>[1]ALQ!N31</f>
        <v>9.9</v>
      </c>
      <c r="O4" s="3">
        <f>[1]ALQ!O31</f>
        <v>6.1</v>
      </c>
      <c r="P4" s="3">
        <f>[1]ALQ!P31</f>
        <v>4.4000000000000004</v>
      </c>
      <c r="Q4" s="3">
        <f>[1]ALQ!Q31</f>
        <v>5</v>
      </c>
      <c r="R4" s="3">
        <f>[1]ALQ!R31</f>
        <v>6.5</v>
      </c>
      <c r="S4" s="3">
        <f>[1]ALQ!S31</f>
        <v>4.3</v>
      </c>
      <c r="T4" s="3">
        <f>[1]ALQ!T31</f>
        <v>6.2</v>
      </c>
      <c r="U4" s="3">
        <f>[1]ALQ!U31</f>
        <v>5.0999999999999996</v>
      </c>
      <c r="V4" s="3">
        <f>[1]ALQ!V31</f>
        <v>5</v>
      </c>
      <c r="X4" s="18" t="str">
        <f t="shared" ref="X4:X6" si="0">HLOOKUP(Y4,$L4:$U101,ROW(L$100)-ROW(X4)+1,0)</f>
        <v>BY</v>
      </c>
      <c r="Y4" s="9">
        <f t="shared" ref="Y4:Y6" si="1">MIN(L4:U4)</f>
        <v>2.8</v>
      </c>
      <c r="Z4" s="18" t="str">
        <f t="shared" ref="Z4:Z6" si="2">HLOOKUP(AA4,$L4:$U101,ROW(N$100)-ROW(Z4)+1,0)</f>
        <v>HB</v>
      </c>
      <c r="AA4" s="9">
        <f t="shared" ref="AA4:AA6" si="3">MAX(L4:U4)</f>
        <v>9.9</v>
      </c>
    </row>
    <row r="5" spans="1:27" x14ac:dyDescent="0.35">
      <c r="A5">
        <f>[1]ALQ!A32</f>
        <v>2020</v>
      </c>
      <c r="B5" s="3">
        <f>[1]ALQ!B32</f>
        <v>6.2</v>
      </c>
      <c r="C5" s="3">
        <f>[1]ALQ!C32</f>
        <v>7.8</v>
      </c>
      <c r="D5" s="3">
        <f>[1]ALQ!D32</f>
        <v>6.1</v>
      </c>
      <c r="E5" s="3">
        <f>[1]ALQ!E32</f>
        <v>7.7</v>
      </c>
      <c r="F5" s="3">
        <f>[1]ALQ!F32</f>
        <v>6</v>
      </c>
      <c r="G5" s="3">
        <f>[1]ALQ!G32</f>
        <v>9.6999999999999993</v>
      </c>
      <c r="H5" s="14">
        <f>[1]ALQ!H32</f>
        <v>7.3</v>
      </c>
      <c r="I5" s="9" t="str">
        <f>[1]ALQ!I32</f>
        <v>.</v>
      </c>
      <c r="J5" s="9" t="str">
        <f>[1]ALQ!J32</f>
        <v>.</v>
      </c>
      <c r="K5" s="3">
        <f>[1]ALQ!K32</f>
        <v>5.6</v>
      </c>
      <c r="L5" s="3">
        <f>[1]ALQ!L32</f>
        <v>4.0999999999999996</v>
      </c>
      <c r="M5" s="3">
        <f>[1]ALQ!M32</f>
        <v>3.6</v>
      </c>
      <c r="N5" s="3">
        <f>[1]ALQ!N32</f>
        <v>11.2</v>
      </c>
      <c r="O5" s="3">
        <f>[1]ALQ!O32</f>
        <v>7.6</v>
      </c>
      <c r="P5" s="3">
        <f>[1]ALQ!P32</f>
        <v>5.4</v>
      </c>
      <c r="Q5" s="3">
        <f>[1]ALQ!Q32</f>
        <v>5.8</v>
      </c>
      <c r="R5" s="3">
        <f>[1]ALQ!R32</f>
        <v>7.5</v>
      </c>
      <c r="S5" s="3">
        <f>[1]ALQ!S32</f>
        <v>5.2</v>
      </c>
      <c r="T5" s="3">
        <f>[1]ALQ!T32</f>
        <v>7.2</v>
      </c>
      <c r="U5" s="3">
        <f>[1]ALQ!U32</f>
        <v>5.8</v>
      </c>
      <c r="V5" s="3">
        <f>[1]ALQ!V32</f>
        <v>5.9</v>
      </c>
      <c r="X5" s="18" t="str">
        <f t="shared" si="0"/>
        <v>BY</v>
      </c>
      <c r="Y5" s="9">
        <f t="shared" si="1"/>
        <v>3.6</v>
      </c>
      <c r="Z5" s="18" t="str">
        <f t="shared" si="2"/>
        <v>HB</v>
      </c>
      <c r="AA5" s="9">
        <f t="shared" si="3"/>
        <v>11.2</v>
      </c>
    </row>
    <row r="6" spans="1:27" x14ac:dyDescent="0.35">
      <c r="A6">
        <f>[1]ALQ!A33</f>
        <v>2021</v>
      </c>
      <c r="B6" s="3">
        <f>[1]ALQ!B33</f>
        <v>5.9</v>
      </c>
      <c r="C6" s="3">
        <f>[1]ALQ!C33</f>
        <v>7.6</v>
      </c>
      <c r="D6" s="3">
        <f>[1]ALQ!D33</f>
        <v>5.9</v>
      </c>
      <c r="E6" s="3">
        <f>[1]ALQ!E33</f>
        <v>7.3</v>
      </c>
      <c r="F6" s="3">
        <f>[1]ALQ!F33</f>
        <v>5.6</v>
      </c>
      <c r="G6" s="3">
        <f>[1]ALQ!G33</f>
        <v>9.8000000000000007</v>
      </c>
      <c r="H6" s="14">
        <f>[1]ALQ!H33</f>
        <v>7.1</v>
      </c>
      <c r="I6" s="9" t="str">
        <f>[1]ALQ!I33</f>
        <v>.</v>
      </c>
      <c r="J6" s="9" t="str">
        <f>[1]ALQ!J33</f>
        <v>.</v>
      </c>
      <c r="K6" s="3">
        <f>[1]ALQ!K33</f>
        <v>5.4</v>
      </c>
      <c r="L6" s="3">
        <f>[1]ALQ!L33</f>
        <v>3.9</v>
      </c>
      <c r="M6" s="3">
        <f>[1]ALQ!M33</f>
        <v>3.5</v>
      </c>
      <c r="N6" s="3">
        <f>[1]ALQ!N33</f>
        <v>10.7</v>
      </c>
      <c r="O6" s="3">
        <f>[1]ALQ!O33</f>
        <v>7.5</v>
      </c>
      <c r="P6" s="3">
        <f>[1]ALQ!P33</f>
        <v>5.2</v>
      </c>
      <c r="Q6" s="3">
        <f>[1]ALQ!Q33</f>
        <v>5.5</v>
      </c>
      <c r="R6" s="3">
        <f>[1]ALQ!R33</f>
        <v>7.3</v>
      </c>
      <c r="S6" s="3">
        <f>[1]ALQ!S33</f>
        <v>5</v>
      </c>
      <c r="T6" s="3">
        <f>[1]ALQ!T33</f>
        <v>6.8</v>
      </c>
      <c r="U6" s="3">
        <f>[1]ALQ!U33</f>
        <v>5.6</v>
      </c>
      <c r="V6" s="3">
        <f>[1]ALQ!V33</f>
        <v>5.7</v>
      </c>
      <c r="X6" s="18" t="str">
        <f t="shared" si="0"/>
        <v>BY</v>
      </c>
      <c r="Y6" s="9">
        <f t="shared" si="1"/>
        <v>3.5</v>
      </c>
      <c r="Z6" s="18" t="str">
        <f t="shared" si="2"/>
        <v>HB</v>
      </c>
      <c r="AA6" s="9">
        <f t="shared" si="3"/>
        <v>10.7</v>
      </c>
    </row>
    <row r="7" spans="1:27" x14ac:dyDescent="0.35">
      <c r="A7">
        <f>[1]ALQ!A34</f>
        <v>2022</v>
      </c>
      <c r="B7" s="3">
        <f>[1]ALQ!B34</f>
        <v>5.6</v>
      </c>
      <c r="C7" s="3">
        <f>[1]ALQ!C34</f>
        <v>7.3</v>
      </c>
      <c r="D7" s="3">
        <f>[1]ALQ!D34</f>
        <v>5.6</v>
      </c>
      <c r="E7" s="3">
        <f>[1]ALQ!E34</f>
        <v>7.1</v>
      </c>
      <c r="F7" s="3">
        <f>[1]ALQ!F34</f>
        <v>5.3</v>
      </c>
      <c r="G7" s="3">
        <f>[1]ALQ!G34</f>
        <v>8.8000000000000007</v>
      </c>
      <c r="H7" s="14">
        <f>[1]ALQ!H34</f>
        <v>6.7</v>
      </c>
      <c r="I7" s="9" t="str">
        <f>[1]ALQ!I34</f>
        <v>.</v>
      </c>
      <c r="J7" s="9" t="str">
        <f>[1]ALQ!J34</f>
        <v>.</v>
      </c>
      <c r="K7" s="3">
        <f>[1]ALQ!K34</f>
        <v>5</v>
      </c>
      <c r="L7" s="3">
        <f>[1]ALQ!L34</f>
        <v>3.5</v>
      </c>
      <c r="M7" s="3">
        <f>[1]ALQ!M34</f>
        <v>3.1</v>
      </c>
      <c r="N7" s="3">
        <f>[1]ALQ!N34</f>
        <v>10.199999999999999</v>
      </c>
      <c r="O7" s="3">
        <f>[1]ALQ!O34</f>
        <v>6.8</v>
      </c>
      <c r="P7" s="3">
        <f>[1]ALQ!P34</f>
        <v>4.8</v>
      </c>
      <c r="Q7" s="3">
        <f>[1]ALQ!Q34</f>
        <v>5.3</v>
      </c>
      <c r="R7" s="3">
        <f>[1]ALQ!R34</f>
        <v>6.8</v>
      </c>
      <c r="S7" s="3">
        <f>[1]ALQ!S34</f>
        <v>4.5999999999999996</v>
      </c>
      <c r="T7" s="3">
        <f>[1]ALQ!T34</f>
        <v>6.3</v>
      </c>
      <c r="U7" s="3">
        <f>[1]ALQ!U34</f>
        <v>5.2</v>
      </c>
      <c r="V7" s="3">
        <f>[1]ALQ!V34</f>
        <v>5.3</v>
      </c>
      <c r="X7" s="18" t="str">
        <f t="shared" ref="X7:X9" si="4">HLOOKUP(Y7,$L7:$U104,ROW(L$100)-ROW(X7)+1,0)</f>
        <v>BY</v>
      </c>
      <c r="Y7" s="9">
        <f t="shared" ref="Y7:Y9" si="5">MIN(L7:U7)</f>
        <v>3.1</v>
      </c>
      <c r="Z7" s="18" t="str">
        <f t="shared" ref="Z7:Z9" si="6">HLOOKUP(AA7,$L7:$U104,ROW(N$100)-ROW(Z7)+1,0)</f>
        <v>HB</v>
      </c>
      <c r="AA7" s="9">
        <f t="shared" ref="AA7:AA9" si="7">MAX(L7:U7)</f>
        <v>10.199999999999999</v>
      </c>
    </row>
    <row r="8" spans="1:27" x14ac:dyDescent="0.35">
      <c r="A8">
        <f>[1]ALQ!A35</f>
        <v>2023</v>
      </c>
      <c r="B8" s="3">
        <f>[1]ALQ!B35</f>
        <v>5.9</v>
      </c>
      <c r="C8" s="3">
        <f>[1]ALQ!C35</f>
        <v>7.7</v>
      </c>
      <c r="D8" s="3">
        <f>[1]ALQ!D35</f>
        <v>6.2</v>
      </c>
      <c r="E8" s="3">
        <f>[1]ALQ!E35</f>
        <v>7.5</v>
      </c>
      <c r="F8" s="3">
        <f>[1]ALQ!F35</f>
        <v>5.9</v>
      </c>
      <c r="G8" s="3">
        <f>[1]ALQ!G35</f>
        <v>9.1</v>
      </c>
      <c r="H8" s="14">
        <f>[1]ALQ!H35</f>
        <v>7.2</v>
      </c>
      <c r="I8" s="9" t="str">
        <f>[1]ALQ!I35</f>
        <v>.</v>
      </c>
      <c r="J8" s="9" t="str">
        <f>[1]ALQ!J35</f>
        <v>.</v>
      </c>
      <c r="K8" s="3">
        <f>[1]ALQ!K35</f>
        <v>5.3</v>
      </c>
      <c r="L8" s="3">
        <f>[1]ALQ!L35</f>
        <v>3.9</v>
      </c>
      <c r="M8" s="3">
        <f>[1]ALQ!M35</f>
        <v>3.4</v>
      </c>
      <c r="N8" s="3">
        <f>[1]ALQ!N35</f>
        <v>10.6</v>
      </c>
      <c r="O8" s="3">
        <f>[1]ALQ!O35</f>
        <v>7.4</v>
      </c>
      <c r="P8" s="3">
        <f>[1]ALQ!P35</f>
        <v>5.2</v>
      </c>
      <c r="Q8" s="3">
        <f>[1]ALQ!Q35</f>
        <v>5.7</v>
      </c>
      <c r="R8" s="3">
        <f>[1]ALQ!R35</f>
        <v>7.2</v>
      </c>
      <c r="S8" s="3">
        <f>[1]ALQ!S35</f>
        <v>4.9000000000000004</v>
      </c>
      <c r="T8" s="3">
        <f>[1]ALQ!T35</f>
        <v>6.8</v>
      </c>
      <c r="U8" s="3">
        <f>[1]ALQ!U35</f>
        <v>5.5</v>
      </c>
      <c r="V8" s="3">
        <f>[1]ALQ!V35</f>
        <v>5.7</v>
      </c>
      <c r="X8" s="18" t="str">
        <f t="shared" si="4"/>
        <v>BY</v>
      </c>
      <c r="Y8" s="9">
        <f t="shared" si="5"/>
        <v>3.4</v>
      </c>
      <c r="Z8" s="18" t="str">
        <f t="shared" si="6"/>
        <v>HB</v>
      </c>
      <c r="AA8" s="9">
        <f t="shared" si="7"/>
        <v>10.6</v>
      </c>
    </row>
    <row r="9" spans="1:27" x14ac:dyDescent="0.35">
      <c r="A9">
        <f>[1]ALQ!A36</f>
        <v>2024</v>
      </c>
      <c r="B9" s="3">
        <f>[1]ALQ!B36</f>
        <v>6.1</v>
      </c>
      <c r="C9" s="3">
        <f>[1]ALQ!C36</f>
        <v>7.9</v>
      </c>
      <c r="D9" s="3">
        <f>[1]ALQ!D36</f>
        <v>6.5</v>
      </c>
      <c r="E9" s="3">
        <f>[1]ALQ!E36</f>
        <v>7.7</v>
      </c>
      <c r="F9" s="3">
        <f>[1]ALQ!F36</f>
        <v>6.2</v>
      </c>
      <c r="G9" s="3">
        <f>[1]ALQ!G36</f>
        <v>9.6999999999999993</v>
      </c>
      <c r="H9" s="14">
        <f>[1]ALQ!H36</f>
        <v>7.5</v>
      </c>
      <c r="I9" s="9" t="str">
        <f>[1]ALQ!I36</f>
        <v>.</v>
      </c>
      <c r="J9" s="9" t="str">
        <f>[1]ALQ!J36</f>
        <v>.</v>
      </c>
      <c r="K9" s="3">
        <f>[1]ALQ!K36</f>
        <v>5.7</v>
      </c>
      <c r="L9" s="3">
        <f>[1]ALQ!L36</f>
        <v>4.2</v>
      </c>
      <c r="M9" s="3">
        <f>[1]ALQ!M36</f>
        <v>3.7</v>
      </c>
      <c r="N9" s="3">
        <f>[1]ALQ!N36</f>
        <v>11.1</v>
      </c>
      <c r="O9" s="3">
        <f>[1]ALQ!O36</f>
        <v>8</v>
      </c>
      <c r="P9" s="3">
        <f>[1]ALQ!P36</f>
        <v>5.5</v>
      </c>
      <c r="Q9" s="3">
        <f>[1]ALQ!Q36</f>
        <v>5.9</v>
      </c>
      <c r="R9" s="3">
        <f>[1]ALQ!R36</f>
        <v>7.5</v>
      </c>
      <c r="S9" s="3">
        <f>[1]ALQ!S36</f>
        <v>5.3</v>
      </c>
      <c r="T9" s="3">
        <f>[1]ALQ!T36</f>
        <v>7</v>
      </c>
      <c r="U9" s="3">
        <f>[1]ALQ!U36</f>
        <v>5.7</v>
      </c>
      <c r="V9" s="3">
        <f>[1]ALQ!V36</f>
        <v>6</v>
      </c>
      <c r="X9" s="18" t="str">
        <f t="shared" si="4"/>
        <v>BY</v>
      </c>
      <c r="Y9" s="9">
        <f t="shared" si="5"/>
        <v>3.7</v>
      </c>
      <c r="Z9" s="18" t="str">
        <f t="shared" si="6"/>
        <v>HB</v>
      </c>
      <c r="AA9" s="9">
        <f t="shared" si="7"/>
        <v>11.1</v>
      </c>
    </row>
    <row r="10" spans="1:27" x14ac:dyDescent="0.35">
      <c r="X10" s="11"/>
      <c r="Y10" s="9"/>
      <c r="Z10" s="11"/>
      <c r="AA10" s="9"/>
    </row>
    <row r="11" spans="1:27" x14ac:dyDescent="0.35">
      <c r="A11" s="4" t="s">
        <v>65</v>
      </c>
      <c r="X11" s="11"/>
      <c r="Y11" s="9"/>
      <c r="Z11" s="11"/>
      <c r="AA11" s="9"/>
    </row>
    <row r="12" spans="1:27" x14ac:dyDescent="0.35">
      <c r="A12">
        <f>[1]Arbeitsmarkt!A31</f>
        <v>2019</v>
      </c>
      <c r="B12" s="3">
        <f>[1]Arbeitsmarkt!X31</f>
        <v>-8.1045548530519085</v>
      </c>
      <c r="C12" s="3">
        <f>[1]Arbeitsmarkt!Y31</f>
        <v>-10.013386056959988</v>
      </c>
      <c r="D12" s="3">
        <f>[1]Arbeitsmarkt!Z31</f>
        <v>-8.1228079898029506</v>
      </c>
      <c r="E12" s="3">
        <f>[1]Arbeitsmarkt!AA31</f>
        <v>-8.5102036183687773</v>
      </c>
      <c r="F12" s="3">
        <f>[1]Arbeitsmarkt!AB31</f>
        <v>-4.9561509373239971</v>
      </c>
      <c r="G12" s="3">
        <f>[1]Arbeitsmarkt!AC31</f>
        <v>-2.3459002752352376</v>
      </c>
      <c r="H12" s="14">
        <f>[1]Arbeitsmarkt!AD31</f>
        <v>-6.4995683235475212</v>
      </c>
      <c r="I12" s="3">
        <f>[1]Arbeitsmarkt!AE31</f>
        <v>-8.025652362049172</v>
      </c>
      <c r="J12" s="3">
        <f>[1]Arbeitsmarkt!AF31</f>
        <v>-2.04876917701948</v>
      </c>
      <c r="K12" s="3">
        <f>[1]Arbeitsmarkt!AG31</f>
        <v>-2.0223731354061982</v>
      </c>
      <c r="L12" s="3">
        <f>[1]Arbeitsmarkt!AH31</f>
        <v>0.93374605387232634</v>
      </c>
      <c r="M12" s="3">
        <f>[1]Arbeitsmarkt!AI31</f>
        <v>-0.95880233813201698</v>
      </c>
      <c r="N12" s="3">
        <f>[1]Arbeitsmarkt!AJ31</f>
        <v>2.2862709145083642</v>
      </c>
      <c r="O12" s="3">
        <f>[1]Arbeitsmarkt!AK31</f>
        <v>-1.2425864093064405</v>
      </c>
      <c r="P12" s="3">
        <f>[1]Arbeitsmarkt!AL31</f>
        <v>-2.9318957864931861</v>
      </c>
      <c r="Q12" s="3">
        <f>[1]Arbeitsmarkt!AM31</f>
        <v>-4.2623137898645496</v>
      </c>
      <c r="R12" s="3">
        <f>[1]Arbeitsmarkt!AN31</f>
        <v>-2.3483023135741092</v>
      </c>
      <c r="S12" s="3">
        <f>[1]Arbeitsmarkt!AO31</f>
        <v>-1.0601028714916367</v>
      </c>
      <c r="T12" s="3">
        <f>[1]Arbeitsmarkt!AP31</f>
        <v>1.9265969658424495</v>
      </c>
      <c r="U12" s="3">
        <f>[1]Arbeitsmarkt!AQ31</f>
        <v>-6.3195889621765247</v>
      </c>
      <c r="V12" s="3">
        <f>[1]Arbeitsmarkt!AR31</f>
        <v>-3.1350183455109715</v>
      </c>
      <c r="X12" s="18" t="str">
        <f t="shared" ref="X12:X18" si="8">HLOOKUP(Y12,$L12:$U109,ROW(L$100)-ROW(X12)+1,0)</f>
        <v>SH</v>
      </c>
      <c r="Y12" s="9">
        <f t="shared" ref="Y12:Y18" si="9">MIN(L12:U12)</f>
        <v>-6.3195889621765247</v>
      </c>
      <c r="Z12" s="18" t="str">
        <f t="shared" ref="Z12:Z18" si="10">HLOOKUP(AA12,$L12:$U109,ROW(N$100)-ROW(Z12)+1,0)</f>
        <v>HB</v>
      </c>
      <c r="AA12" s="9">
        <f t="shared" ref="AA12:AA18" si="11">MAX(L12:U12)</f>
        <v>2.2862709145083642</v>
      </c>
    </row>
    <row r="13" spans="1:27" x14ac:dyDescent="0.35">
      <c r="A13">
        <f>[1]Arbeitsmarkt!A32</f>
        <v>2020</v>
      </c>
      <c r="B13" s="3">
        <f>[1]Arbeitsmarkt!X32</f>
        <v>7.2872229736759948</v>
      </c>
      <c r="C13" s="3">
        <f>[1]Arbeitsmarkt!Y32</f>
        <v>9.1732922971702067</v>
      </c>
      <c r="D13" s="3">
        <f>[1]Arbeitsmarkt!Z32</f>
        <v>10.872805921534507</v>
      </c>
      <c r="E13" s="3">
        <f>[1]Arbeitsmarkt!AA32</f>
        <v>6.8256252481143349</v>
      </c>
      <c r="F13" s="3">
        <f>[1]Arbeitsmarkt!AB32</f>
        <v>12.889189875560831</v>
      </c>
      <c r="G13" s="3">
        <f>[1]Arbeitsmarkt!AC32</f>
        <v>26.270114377478464</v>
      </c>
      <c r="H13" s="14">
        <f>[1]Arbeitsmarkt!AD32</f>
        <v>14.122745382241163</v>
      </c>
      <c r="I13" s="3">
        <f>[1]Arbeitsmarkt!AE32</f>
        <v>9.3841169837661766</v>
      </c>
      <c r="J13" s="3">
        <f>[1]Arbeitsmarkt!AF32</f>
        <v>20.900755267841248</v>
      </c>
      <c r="K13" s="3">
        <f>[1]Arbeitsmarkt!AG32</f>
        <v>20.425336073418194</v>
      </c>
      <c r="L13" s="3">
        <f>[1]Arbeitsmarkt!AH32</f>
        <v>31.982736735212001</v>
      </c>
      <c r="M13" s="3">
        <f>[1]Arbeitsmarkt!AI32</f>
        <v>29.773783407638064</v>
      </c>
      <c r="N13" s="3">
        <f>[1]Arbeitsmarkt!AJ32</f>
        <v>14.340933281048677</v>
      </c>
      <c r="O13" s="3">
        <f>[1]Arbeitsmarkt!AK32</f>
        <v>24.551517584215901</v>
      </c>
      <c r="P13" s="3">
        <f>[1]Arbeitsmarkt!AL32</f>
        <v>23.458067444530471</v>
      </c>
      <c r="Q13" s="3">
        <f>[1]Arbeitsmarkt!AM32</f>
        <v>15.245526606547671</v>
      </c>
      <c r="R13" s="3">
        <f>[1]Arbeitsmarkt!AN32</f>
        <v>15.461237541031593</v>
      </c>
      <c r="S13" s="3">
        <f>[1]Arbeitsmarkt!AO32</f>
        <v>20.666823582385874</v>
      </c>
      <c r="T13" s="3">
        <f>[1]Arbeitsmarkt!AP32</f>
        <v>16.771169416205026</v>
      </c>
      <c r="U13" s="3">
        <f>[1]Arbeitsmarkt!AQ32</f>
        <v>15.640452822611024</v>
      </c>
      <c r="V13" s="3">
        <f>[1]Arbeitsmarkt!AR32</f>
        <v>18.913849085903848</v>
      </c>
      <c r="X13" s="18" t="str">
        <f t="shared" si="8"/>
        <v>HB</v>
      </c>
      <c r="Y13" s="9">
        <f t="shared" si="9"/>
        <v>14.340933281048677</v>
      </c>
      <c r="Z13" s="18" t="str">
        <f t="shared" si="10"/>
        <v>BW</v>
      </c>
      <c r="AA13" s="9">
        <f t="shared" si="11"/>
        <v>31.982736735212001</v>
      </c>
    </row>
    <row r="14" spans="1:27" x14ac:dyDescent="0.35">
      <c r="A14">
        <f>[1]Arbeitsmarkt!A33</f>
        <v>2021</v>
      </c>
      <c r="B14" s="3">
        <f>[1]Arbeitsmarkt!X33</f>
        <v>-4.8833610131206058</v>
      </c>
      <c r="C14" s="3">
        <f>[1]Arbeitsmarkt!Y33</f>
        <v>-2.2559383972852913</v>
      </c>
      <c r="D14" s="3">
        <f>[1]Arbeitsmarkt!Z33</f>
        <v>-3.0514343004142432</v>
      </c>
      <c r="E14" s="3">
        <f>[1]Arbeitsmarkt!AA33</f>
        <v>-5.8265590523748756</v>
      </c>
      <c r="F14" s="3">
        <f>[1]Arbeitsmarkt!AB33</f>
        <v>-6.6427457332253539</v>
      </c>
      <c r="G14" s="3">
        <f>[1]Arbeitsmarkt!AC33</f>
        <v>2.9882840887855338</v>
      </c>
      <c r="H14" s="14">
        <f>[1]Arbeitsmarkt!AD33</f>
        <v>-2.1089400782023091</v>
      </c>
      <c r="I14" s="3">
        <f>[1]Arbeitsmarkt!AE33</f>
        <v>-4.4042982903145855</v>
      </c>
      <c r="J14" s="3">
        <f>[1]Arbeitsmarkt!AF33</f>
        <v>-2.7832166043553599</v>
      </c>
      <c r="K14" s="3">
        <f>[1]Arbeitsmarkt!AG33</f>
        <v>-3.3190449936915769</v>
      </c>
      <c r="L14" s="3">
        <f>[1]Arbeitsmarkt!AH33</f>
        <v>-4.6802146649226728</v>
      </c>
      <c r="M14" s="3">
        <f>[1]Arbeitsmarkt!AI33</f>
        <v>-4.6855403071889441</v>
      </c>
      <c r="N14" s="3">
        <f>[1]Arbeitsmarkt!AJ33</f>
        <v>-3.7481831692061576</v>
      </c>
      <c r="O14" s="3">
        <f>[1]Arbeitsmarkt!AK33</f>
        <v>-0.34943870826464263</v>
      </c>
      <c r="P14" s="3">
        <f>[1]Arbeitsmarkt!AL33</f>
        <v>-3.714101628324002</v>
      </c>
      <c r="Q14" s="3">
        <f>[1]Arbeitsmarkt!AM33</f>
        <v>-3.3241903594998803</v>
      </c>
      <c r="R14" s="3">
        <f>[1]Arbeitsmarkt!AN33</f>
        <v>-2.1152360963465782</v>
      </c>
      <c r="S14" s="3">
        <f>[1]Arbeitsmarkt!AO33</f>
        <v>-4.8976496596331742</v>
      </c>
      <c r="T14" s="3">
        <f>[1]Arbeitsmarkt!AP33</f>
        <v>-5.7543095958016153</v>
      </c>
      <c r="U14" s="3">
        <f>[1]Arbeitsmarkt!AQ33</f>
        <v>-3.5546451052745738</v>
      </c>
      <c r="V14" s="3">
        <f>[1]Arbeitsmarkt!AR33</f>
        <v>-3.040500934168918</v>
      </c>
      <c r="X14" s="18" t="str">
        <f t="shared" si="8"/>
        <v>SL</v>
      </c>
      <c r="Y14" s="9">
        <f t="shared" si="9"/>
        <v>-5.7543095958016153</v>
      </c>
      <c r="Z14" s="18" t="str">
        <f t="shared" si="10"/>
        <v>HH</v>
      </c>
      <c r="AA14" s="9">
        <f t="shared" si="11"/>
        <v>-0.34943870826464263</v>
      </c>
    </row>
    <row r="15" spans="1:27" x14ac:dyDescent="0.35">
      <c r="A15">
        <f>[1]Arbeitsmarkt!A34</f>
        <v>2022</v>
      </c>
      <c r="B15" s="3">
        <f>[1]Arbeitsmarkt!X34</f>
        <v>-5.3792036977246056</v>
      </c>
      <c r="C15" s="3">
        <f>[1]Arbeitsmarkt!Y34</f>
        <v>-4.5480461734642859</v>
      </c>
      <c r="D15" s="3">
        <f>[1]Arbeitsmarkt!Z34</f>
        <v>-5.2318337805871096</v>
      </c>
      <c r="E15" s="3">
        <f>[1]Arbeitsmarkt!AA34</f>
        <v>-3.8412805090467401</v>
      </c>
      <c r="F15" s="3">
        <f>[1]Arbeitsmarkt!AB34</f>
        <v>-6.5487258780296855</v>
      </c>
      <c r="G15" s="3">
        <f>[1]Arbeitsmarkt!AC34</f>
        <v>-9.6137069374317718</v>
      </c>
      <c r="H15" s="14">
        <f>[1]Arbeitsmarkt!AD34</f>
        <v>-6.5613085763499726</v>
      </c>
      <c r="I15" s="3">
        <f>[1]Arbeitsmarkt!AE34</f>
        <v>-5.0804710688463643</v>
      </c>
      <c r="J15" s="3">
        <f>[1]Arbeitsmarkt!AF34</f>
        <v>-7.9191090779261941</v>
      </c>
      <c r="K15" s="3">
        <f>[1]Arbeitsmarkt!AG34</f>
        <v>-7.751518147632467</v>
      </c>
      <c r="L15" s="3">
        <f>[1]Arbeitsmarkt!AH34</f>
        <v>-9.9507919002882659</v>
      </c>
      <c r="M15" s="3">
        <f>[1]Arbeitsmarkt!AI34</f>
        <v>-10.044672441823323</v>
      </c>
      <c r="N15" s="3">
        <f>[1]Arbeitsmarkt!AJ34</f>
        <v>-5.2873470582371738</v>
      </c>
      <c r="O15" s="3">
        <f>[1]Arbeitsmarkt!AK34</f>
        <v>-8.2034452770225244</v>
      </c>
      <c r="P15" s="3">
        <f>[1]Arbeitsmarkt!AL34</f>
        <v>-7.6329873230427125</v>
      </c>
      <c r="Q15" s="3">
        <f>[1]Arbeitsmarkt!AM34</f>
        <v>-5.1304261055897484</v>
      </c>
      <c r="R15" s="3">
        <f>[1]Arbeitsmarkt!AN34</f>
        <v>-6.9224062833144302</v>
      </c>
      <c r="S15" s="3">
        <f>[1]Arbeitsmarkt!AO34</f>
        <v>-8.5810150522611934</v>
      </c>
      <c r="T15" s="3">
        <f>[1]Arbeitsmarkt!AP34</f>
        <v>-8.6824146013731962</v>
      </c>
      <c r="U15" s="3">
        <f>[1]Arbeitsmarkt!AQ34</f>
        <v>-8.2154810165635581</v>
      </c>
      <c r="V15" s="3">
        <f>[1]Arbeitsmarkt!AR34</f>
        <v>-7.4749214555714616</v>
      </c>
      <c r="X15" s="18" t="str">
        <f t="shared" si="8"/>
        <v>BY</v>
      </c>
      <c r="Y15" s="9">
        <f t="shared" si="9"/>
        <v>-10.044672441823323</v>
      </c>
      <c r="Z15" s="18" t="str">
        <f t="shared" si="10"/>
        <v>NI</v>
      </c>
      <c r="AA15" s="9">
        <f t="shared" si="11"/>
        <v>-5.1304261055897484</v>
      </c>
    </row>
    <row r="16" spans="1:27" x14ac:dyDescent="0.35">
      <c r="A16">
        <f>[1]Arbeitsmarkt!A35</f>
        <v>2023</v>
      </c>
      <c r="B16" s="3">
        <f>[1]Arbeitsmarkt!X35</f>
        <v>6.4031590384598047</v>
      </c>
      <c r="C16" s="3">
        <f>[1]Arbeitsmarkt!Y35</f>
        <v>6.0769052142115783</v>
      </c>
      <c r="D16" s="3">
        <f>[1]Arbeitsmarkt!Z35</f>
        <v>10.871797980680924</v>
      </c>
      <c r="E16" s="3">
        <f>[1]Arbeitsmarkt!AA35</f>
        <v>5.9622777010108763</v>
      </c>
      <c r="F16" s="3">
        <f>[1]Arbeitsmarkt!AB35</f>
        <v>11.699450052788634</v>
      </c>
      <c r="G16" s="3">
        <f>[1]Arbeitsmarkt!AC35</f>
        <v>4.7972861507719671</v>
      </c>
      <c r="H16" s="14">
        <f>[1]Arbeitsmarkt!AD35</f>
        <v>7.2746428823156322</v>
      </c>
      <c r="I16" s="3">
        <f>[1]Arbeitsmarkt!AE35</f>
        <v>8.4191058477015162</v>
      </c>
      <c r="J16" s="3">
        <f>[1]Arbeitsmarkt!AF35</f>
        <v>7.776410933618422</v>
      </c>
      <c r="K16" s="3">
        <f>[1]Arbeitsmarkt!AG35</f>
        <v>8.0650904043149723</v>
      </c>
      <c r="L16" s="3">
        <f>[1]Arbeitsmarkt!AH35</f>
        <v>10.015966833804882</v>
      </c>
      <c r="M16" s="3">
        <f>[1]Arbeitsmarkt!AI35</f>
        <v>9.0082135363998219</v>
      </c>
      <c r="N16" s="3">
        <f>[1]Arbeitsmarkt!AJ35</f>
        <v>4.9329001081570141</v>
      </c>
      <c r="O16" s="3">
        <f>[1]Arbeitsmarkt!AK35</f>
        <v>9.4928968980317165</v>
      </c>
      <c r="P16" s="3">
        <f>[1]Arbeitsmarkt!AL35</f>
        <v>10.244651726422902</v>
      </c>
      <c r="Q16" s="3">
        <f>[1]Arbeitsmarkt!AM35</f>
        <v>9.2473414435525001</v>
      </c>
      <c r="R16" s="3">
        <f>[1]Arbeitsmarkt!AN35</f>
        <v>6.2337922660118466</v>
      </c>
      <c r="S16" s="3">
        <f>[1]Arbeitsmarkt!AO35</f>
        <v>8.0002438677424124</v>
      </c>
      <c r="T16" s="3">
        <f>[1]Arbeitsmarkt!AP35</f>
        <v>7.8153788685683736</v>
      </c>
      <c r="U16" s="3">
        <f>[1]Arbeitsmarkt!AQ35</f>
        <v>7.593109303625269</v>
      </c>
      <c r="V16" s="3">
        <f>[1]Arbeitsmarkt!AR35</f>
        <v>7.8795818798616466</v>
      </c>
      <c r="X16" s="18" t="str">
        <f t="shared" si="8"/>
        <v>HB</v>
      </c>
      <c r="Y16" s="9">
        <f t="shared" si="9"/>
        <v>4.9329001081570141</v>
      </c>
      <c r="Z16" s="18" t="str">
        <f t="shared" si="10"/>
        <v>HE</v>
      </c>
      <c r="AA16" s="9">
        <f t="shared" si="11"/>
        <v>10.244651726422902</v>
      </c>
    </row>
    <row r="17" spans="1:27" x14ac:dyDescent="0.35">
      <c r="A17">
        <f>[1]Arbeitsmarkt!A36</f>
        <v>2024</v>
      </c>
      <c r="B17" s="3">
        <f>[1]Arbeitsmarkt!X36</f>
        <v>4.809536367951921</v>
      </c>
      <c r="C17" s="3">
        <f>[1]Arbeitsmarkt!Y36</f>
        <v>2.7738545025352863</v>
      </c>
      <c r="D17" s="3">
        <f>[1]Arbeitsmarkt!Z36</f>
        <v>6.6244538486187849</v>
      </c>
      <c r="E17" s="3">
        <f>[1]Arbeitsmarkt!AA36</f>
        <v>2.6313029235802645</v>
      </c>
      <c r="F17" s="3">
        <f>[1]Arbeitsmarkt!AB36</f>
        <v>5.8327359096721096</v>
      </c>
      <c r="G17" s="3">
        <f>[1]Arbeitsmarkt!AC36</f>
        <v>8.1477625302695031</v>
      </c>
      <c r="H17" s="14">
        <f>[1]Arbeitsmarkt!AD36</f>
        <v>5.833038691865795</v>
      </c>
      <c r="I17" s="3">
        <f>[1]Arbeitsmarkt!AE36</f>
        <v>4.7994289482073498</v>
      </c>
      <c r="J17" s="3">
        <f>[1]Arbeitsmarkt!AF36</f>
        <v>7.2328775555228049</v>
      </c>
      <c r="K17" s="3">
        <f>[1]Arbeitsmarkt!AG36</f>
        <v>7.1469053008952415</v>
      </c>
      <c r="L17" s="3">
        <f>[1]Arbeitsmarkt!AH36</f>
        <v>9.9906809999338151</v>
      </c>
      <c r="M17" s="3">
        <f>[1]Arbeitsmarkt!AI36</f>
        <v>10.944272852240573</v>
      </c>
      <c r="N17" s="3">
        <f>[1]Arbeitsmarkt!AJ36</f>
        <v>5.2893500241142846</v>
      </c>
      <c r="O17" s="3">
        <f>[1]Arbeitsmarkt!AK36</f>
        <v>9.4865459105590588</v>
      </c>
      <c r="P17" s="3">
        <f>[1]Arbeitsmarkt!AL36</f>
        <v>7.4820047350155932</v>
      </c>
      <c r="Q17" s="3">
        <f>[1]Arbeitsmarkt!AM36</f>
        <v>4.4533731153264142</v>
      </c>
      <c r="R17" s="3">
        <f>[1]Arbeitsmarkt!AN36</f>
        <v>5.5672226136883012</v>
      </c>
      <c r="S17" s="3">
        <f>[1]Arbeitsmarkt!AO36</f>
        <v>8.8842172766357095</v>
      </c>
      <c r="T17" s="3">
        <f>[1]Arbeitsmarkt!AP36</f>
        <v>4.6168864459432086</v>
      </c>
      <c r="U17" s="3">
        <f>[1]Arbeitsmarkt!AQ36</f>
        <v>5.3962251967546848</v>
      </c>
      <c r="V17" s="3">
        <f>[1]Arbeitsmarkt!AR36</f>
        <v>6.8402856907561471</v>
      </c>
      <c r="X17" s="18" t="str">
        <f t="shared" si="8"/>
        <v>NI</v>
      </c>
      <c r="Y17" s="9">
        <f t="shared" si="9"/>
        <v>4.4533731153264142</v>
      </c>
      <c r="Z17" s="18" t="str">
        <f t="shared" si="10"/>
        <v>BY</v>
      </c>
      <c r="AA17" s="9">
        <f t="shared" si="11"/>
        <v>10.944272852240573</v>
      </c>
    </row>
    <row r="18" spans="1:27" x14ac:dyDescent="0.35">
      <c r="A18" t="s">
        <v>66</v>
      </c>
      <c r="B18" s="3">
        <f>([1]Arbeitsmarkt!B36/[1]Arbeitsmarkt!B31)^0.2*100-100</f>
        <v>1.4914095275144916</v>
      </c>
      <c r="C18" s="3">
        <f>([1]Arbeitsmarkt!C36/[1]Arbeitsmarkt!C31)^0.2*100-100</f>
        <v>2.1172285053814335</v>
      </c>
      <c r="D18" s="3">
        <f>([1]Arbeitsmarkt!D36/[1]Arbeitsmarkt!D31)^0.2*100-100</f>
        <v>3.786618617043743</v>
      </c>
      <c r="E18" s="3">
        <f>([1]Arbeitsmarkt!E36/[1]Arbeitsmarkt!E31)^0.2*100-100</f>
        <v>1.0193887325686148</v>
      </c>
      <c r="F18" s="3">
        <f>([1]Arbeitsmarkt!F36/[1]Arbeitsmarkt!F31)^0.2*100-100</f>
        <v>3.0887663141319024</v>
      </c>
      <c r="G18" s="3">
        <f>([1]Arbeitsmarkt!G36/[1]Arbeitsmarkt!G31)^0.2*100-100</f>
        <v>5.9038404148997756</v>
      </c>
      <c r="H18" s="14">
        <f>([1]Arbeitsmarkt!H36/[1]Arbeitsmarkt!H31)^0.2*100-100</f>
        <v>3.4551385103124233</v>
      </c>
      <c r="I18" s="3">
        <f>([1]Arbeitsmarkt!I36/[1]Arbeitsmarkt!I31)^0.2*100-100</f>
        <v>2.4336359287470373</v>
      </c>
      <c r="J18" s="3">
        <f>([1]Arbeitsmarkt!J36/[1]Arbeitsmarkt!J31)^0.2*100-100</f>
        <v>4.5775083741347373</v>
      </c>
      <c r="K18" s="3">
        <f>([1]Arbeitsmarkt!K36/[1]Arbeitsmarkt!K31)^0.2*100-100</f>
        <v>4.4567756198137261</v>
      </c>
      <c r="L18" s="3">
        <f>([1]Arbeitsmarkt!L36/[1]Arbeitsmarkt!L31)^0.2*100-100</f>
        <v>6.511950738365897</v>
      </c>
      <c r="M18" s="3">
        <f>([1]Arbeitsmarkt!M36/[1]Arbeitsmarkt!M31)^0.2*100-100</f>
        <v>6.1175833872577243</v>
      </c>
      <c r="N18" s="3">
        <f>([1]Arbeitsmarkt!N36/[1]Arbeitsmarkt!N31)^0.2*100-100</f>
        <v>2.86389335667225</v>
      </c>
      <c r="O18" s="3">
        <f>([1]Arbeitsmarkt!O36/[1]Arbeitsmarkt!O31)^0.2*100-100</f>
        <v>6.4339968154072409</v>
      </c>
      <c r="P18" s="3">
        <f>([1]Arbeitsmarkt!P36/[1]Arbeitsmarkt!P31)^0.2*100-100</f>
        <v>5.4043342311462794</v>
      </c>
      <c r="Q18" s="3">
        <f>([1]Arbeitsmarkt!Q36/[1]Arbeitsmarkt!Q31)^0.2*100-100</f>
        <v>3.8198598286367798</v>
      </c>
      <c r="R18" s="3">
        <f>([1]Arbeitsmarkt!R36/[1]Arbeitsmarkt!R31)^0.2*100-100</f>
        <v>3.3612247466502794</v>
      </c>
      <c r="S18" s="3">
        <f>([1]Arbeitsmarkt!S36/[1]Arbeitsmarkt!S31)^0.2*100-100</f>
        <v>4.2896089596049052</v>
      </c>
      <c r="T18" s="3">
        <f>([1]Arbeitsmarkt!T36/[1]Arbeitsmarkt!T31)^0.2*100-100</f>
        <v>2.5384647336612431</v>
      </c>
      <c r="U18" s="3">
        <f>([1]Arbeitsmarkt!U36/[1]Arbeitsmarkt!U31)^0.2*100-100</f>
        <v>3.0277012739735341</v>
      </c>
      <c r="V18" s="3">
        <f>([1]Arbeitsmarkt!V36/[1]Arbeitsmarkt!V31)^0.2*100-100</f>
        <v>4.2200582393746089</v>
      </c>
      <c r="X18" s="18" t="str">
        <f t="shared" si="8"/>
        <v>SL</v>
      </c>
      <c r="Y18" s="9">
        <f t="shared" si="9"/>
        <v>2.5384647336612431</v>
      </c>
      <c r="Z18" s="18" t="str">
        <f t="shared" si="10"/>
        <v>BW</v>
      </c>
      <c r="AA18" s="9">
        <f t="shared" si="11"/>
        <v>6.511950738365897</v>
      </c>
    </row>
    <row r="19" spans="1:27" x14ac:dyDescent="0.35">
      <c r="X19" s="11"/>
      <c r="Y19" s="9"/>
      <c r="Z19" s="11"/>
      <c r="AA19" s="9"/>
    </row>
    <row r="20" spans="1:27" x14ac:dyDescent="0.35">
      <c r="X20" s="11"/>
      <c r="Y20" s="9"/>
      <c r="Z20" s="11"/>
      <c r="AA20" s="9"/>
    </row>
    <row r="21" spans="1:27" x14ac:dyDescent="0.35">
      <c r="X21" s="11"/>
      <c r="Y21" s="9"/>
      <c r="Z21" s="11"/>
      <c r="AA21" s="9"/>
    </row>
    <row r="22" spans="1:27" x14ac:dyDescent="0.35">
      <c r="X22" s="11"/>
      <c r="Y22" s="9"/>
      <c r="Z22" s="11"/>
      <c r="AA22" s="9"/>
    </row>
    <row r="100" spans="12:21" x14ac:dyDescent="0.35">
      <c r="L100" t="s">
        <v>24</v>
      </c>
      <c r="M100" t="s">
        <v>25</v>
      </c>
      <c r="N100" t="s">
        <v>26</v>
      </c>
      <c r="O100" t="s">
        <v>27</v>
      </c>
      <c r="P100" t="s">
        <v>28</v>
      </c>
      <c r="Q100" t="s">
        <v>29</v>
      </c>
      <c r="R100" t="s">
        <v>30</v>
      </c>
      <c r="S100" t="s">
        <v>31</v>
      </c>
      <c r="T100" t="s">
        <v>32</v>
      </c>
      <c r="U100" t="s">
        <v>33</v>
      </c>
    </row>
    <row r="1048576" spans="24:27" x14ac:dyDescent="0.35">
      <c r="X1048576" s="5"/>
      <c r="Y1048576" s="6"/>
      <c r="Z1048576" s="5"/>
      <c r="AA1048576" s="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F6FF-A81F-4EE2-9135-977EEBE2DF71}">
  <dimension ref="A1:AA10485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69</v>
      </c>
    </row>
    <row r="2" spans="1:27" s="25" customFormat="1" ht="26" x14ac:dyDescent="0.3">
      <c r="A2" s="30" t="str">
        <f>Arbeitslosigkeit!A2</f>
        <v>Jahr</v>
      </c>
      <c r="B2" s="30" t="str">
        <f>Arbeitslosigkeit!B2</f>
        <v>Branden-
burg</v>
      </c>
      <c r="C2" s="30" t="str">
        <f>Arbeitslosigkeit!C2</f>
        <v>Mecklenburg-
Vorpommern</v>
      </c>
      <c r="D2" s="30" t="str">
        <f>Arbeitslosigkeit!D2</f>
        <v>Sachsen</v>
      </c>
      <c r="E2" s="30" t="str">
        <f>Arbeitslosigkeit!E2</f>
        <v>Sachsen-Anhalt</v>
      </c>
      <c r="F2" s="30" t="str">
        <f>Arbeitslosigkeit!F2</f>
        <v>Thüringen</v>
      </c>
      <c r="G2" s="30" t="str">
        <f>Arbeitslosigkeit!G2</f>
        <v>Berlin</v>
      </c>
      <c r="H2" s="31" t="str">
        <f>Arbeitslosigkeit!H2</f>
        <v>NBL m B</v>
      </c>
      <c r="I2" s="30" t="str">
        <f>Arbeitslosigkeit!I2</f>
        <v>NBL o B</v>
      </c>
      <c r="J2" s="30" t="str">
        <f>Arbeitslosigkeit!J2</f>
        <v>ABL m B</v>
      </c>
      <c r="K2" s="30" t="str">
        <f>Arbeitslosigkeit!K2</f>
        <v>ABL o B</v>
      </c>
      <c r="L2" s="30" t="str">
        <f>Arbeitslosigkeit!L2</f>
        <v>Baden-
Württemberg</v>
      </c>
      <c r="M2" s="30" t="str">
        <f>Arbeitslosigkeit!M2</f>
        <v>Bayern</v>
      </c>
      <c r="N2" s="30" t="str">
        <f>Arbeitslosigkeit!N2</f>
        <v>Bremen</v>
      </c>
      <c r="O2" s="30" t="str">
        <f>Arbeitslosigkeit!O2</f>
        <v>Hamburg</v>
      </c>
      <c r="P2" s="30" t="str">
        <f>Arbeitslosigkeit!P2</f>
        <v>Hessen</v>
      </c>
      <c r="Q2" s="30" t="str">
        <f>Arbeitslosigkeit!Q2</f>
        <v>Nieder-
sachsen</v>
      </c>
      <c r="R2" s="30" t="str">
        <f>Arbeitslosigkeit!R2</f>
        <v>Nordrhein-
Westfalen</v>
      </c>
      <c r="S2" s="30" t="str">
        <f>Arbeitslosigkeit!S2</f>
        <v>Rheinland-Pfalz</v>
      </c>
      <c r="T2" s="30" t="str">
        <f>Arbeitslosigkeit!T2</f>
        <v>Saarland</v>
      </c>
      <c r="U2" s="30" t="str">
        <f>Arbeitslosigkeit!U2</f>
        <v>Schleswig-
Holstein</v>
      </c>
      <c r="V2" s="30" t="str">
        <f>Arbeitslosigkeit!V2</f>
        <v>Deutschland</v>
      </c>
      <c r="X2" s="30" t="str">
        <f>Arbeitsnachfrage!X2</f>
        <v>Min ABLoB</v>
      </c>
      <c r="Y2" s="30"/>
      <c r="Z2" s="30" t="str">
        <f>Arbeitsnachfrage!Z2</f>
        <v>Max ABLoB</v>
      </c>
      <c r="AA2" s="30"/>
    </row>
    <row r="3" spans="1:27" x14ac:dyDescent="0.35">
      <c r="A3" s="4" t="s">
        <v>70</v>
      </c>
    </row>
    <row r="4" spans="1:27" x14ac:dyDescent="0.35">
      <c r="A4">
        <f>[1]BLG!A67</f>
        <v>2019</v>
      </c>
      <c r="B4" s="3">
        <f>[1]BLG!B67</f>
        <v>83.64169794364858</v>
      </c>
      <c r="C4" s="3">
        <f>[1]BLG!C67</f>
        <v>80.75540519109795</v>
      </c>
      <c r="D4" s="3">
        <f>[1]BLG!D67</f>
        <v>84.870751176190723</v>
      </c>
      <c r="E4" s="3">
        <f>[1]BLG!E67</f>
        <v>81.389755246603585</v>
      </c>
      <c r="F4" s="3">
        <f>[1]BLG!F67</f>
        <v>81.778294655600774</v>
      </c>
      <c r="G4" s="3">
        <f>[1]BLG!G67</f>
        <v>101.68631389755247</v>
      </c>
      <c r="H4" s="14">
        <f>[1]BLG!H67</f>
        <v>87.7015382988846</v>
      </c>
      <c r="I4" s="3">
        <f>[1]BLG!I67</f>
        <v>82.991489136755305</v>
      </c>
      <c r="J4" s="3">
        <f>[1]BLG!J67</f>
        <v>100.08722313263203</v>
      </c>
      <c r="K4" s="3">
        <f>[1]BLG!K67</f>
        <v>100</v>
      </c>
      <c r="L4" s="3">
        <f>[1]BLG!L67</f>
        <v>105.62192736691864</v>
      </c>
      <c r="M4" s="3">
        <f>[1]BLG!M67</f>
        <v>104.42459163715176</v>
      </c>
      <c r="N4" s="3">
        <f>[1]BLG!N67</f>
        <v>100.26695564835862</v>
      </c>
      <c r="O4" s="3">
        <f>[1]BLG!O67</f>
        <v>115.97504889781678</v>
      </c>
      <c r="P4" s="3">
        <f>[1]BLG!P67</f>
        <v>109.05799016757413</v>
      </c>
      <c r="Q4" s="3">
        <f>[1]BLG!Q67</f>
        <v>90.270656023682406</v>
      </c>
      <c r="R4" s="3">
        <f>[1]BLG!R67</f>
        <v>96.397420309774276</v>
      </c>
      <c r="S4" s="3">
        <f>[1]BLG!S67</f>
        <v>90.15700163873764</v>
      </c>
      <c r="T4" s="3">
        <f>[1]BLG!T67</f>
        <v>89.406354073055979</v>
      </c>
      <c r="U4" s="3">
        <f>[1]BLG!U67</f>
        <v>84.902468678966017</v>
      </c>
      <c r="V4" s="3">
        <f>[1]BLG!V67</f>
        <v>97.827351059893218</v>
      </c>
      <c r="X4" s="20" t="str">
        <f t="shared" ref="X4" si="0">HLOOKUP(Y4,$L4:$U102,ROW(L$101)-ROW(X4)+1,0)</f>
        <v>SH</v>
      </c>
      <c r="Y4" s="9">
        <f t="shared" ref="Y4" si="1">MIN(L4:U4)</f>
        <v>84.902468678966017</v>
      </c>
      <c r="Z4" s="20" t="str">
        <f t="shared" ref="Z4" si="2">HLOOKUP(AA4,$L4:$U102,ROW(N$101)-ROW(Z4)+1,0)</f>
        <v>HH</v>
      </c>
      <c r="AA4" s="9">
        <f t="shared" ref="AA4" si="3">MAX(L4:U4)</f>
        <v>115.97504889781678</v>
      </c>
    </row>
    <row r="5" spans="1:27" x14ac:dyDescent="0.35">
      <c r="A5">
        <f>[1]BLG!A68</f>
        <v>2020</v>
      </c>
      <c r="B5" s="3">
        <f>[1]BLG!B68</f>
        <v>85.616820196978949</v>
      </c>
      <c r="C5" s="3">
        <f>[1]BLG!C68</f>
        <v>82.218800605272236</v>
      </c>
      <c r="D5" s="3">
        <f>[1]BLG!D68</f>
        <v>86.198200111497513</v>
      </c>
      <c r="E5" s="3">
        <f>[1]BLG!E68</f>
        <v>83.211659454724042</v>
      </c>
      <c r="F5" s="3">
        <f>[1]BLG!F68</f>
        <v>82.579840186891076</v>
      </c>
      <c r="G5" s="3">
        <f>[1]BLG!G68</f>
        <v>104.44397249727892</v>
      </c>
      <c r="H5" s="14">
        <f>[1]BLG!H68</f>
        <v>89.521888024635643</v>
      </c>
      <c r="I5" s="3">
        <f>[1]BLG!I68</f>
        <v>84.454060367941807</v>
      </c>
      <c r="J5" s="3">
        <f>[1]BLG!J68</f>
        <v>100.22830444131779</v>
      </c>
      <c r="K5" s="3">
        <f>[1]BLG!K68</f>
        <v>100</v>
      </c>
      <c r="L5" s="3">
        <f>[1]BLG!L68</f>
        <v>104.46786482253312</v>
      </c>
      <c r="M5" s="3">
        <f>[1]BLG!M68</f>
        <v>104.30858265417187</v>
      </c>
      <c r="N5" s="3">
        <f>[1]BLG!N68</f>
        <v>99.652233932411278</v>
      </c>
      <c r="O5" s="3">
        <f>[1]BLG!O68</f>
        <v>115.67602006955322</v>
      </c>
      <c r="P5" s="3">
        <f>[1]BLG!P68</f>
        <v>108.96227667312644</v>
      </c>
      <c r="Q5" s="3">
        <f>[1]BLG!Q68</f>
        <v>90.65279142000054</v>
      </c>
      <c r="R5" s="3">
        <f>[1]BLG!R68</f>
        <v>96.843558363641193</v>
      </c>
      <c r="S5" s="3">
        <f>[1]BLG!S68</f>
        <v>90.958082242692925</v>
      </c>
      <c r="T5" s="3">
        <f>[1]BLG!T68</f>
        <v>88.975019246595338</v>
      </c>
      <c r="U5" s="3">
        <f>[1]BLG!U68</f>
        <v>86.134487244153007</v>
      </c>
      <c r="V5" s="3">
        <f>[1]BLG!V68</f>
        <v>98.149672144203464</v>
      </c>
      <c r="X5" s="20" t="str">
        <f>HLOOKUP(Y5,$L5:$U103,ROW(L$101)-ROW(X5)+1,0)</f>
        <v>SH</v>
      </c>
      <c r="Y5" s="9">
        <f t="shared" ref="Y5:Y8" si="4">MIN(L5:U5)</f>
        <v>86.134487244153007</v>
      </c>
      <c r="Z5" s="20" t="str">
        <f>HLOOKUP(AA5,$L5:$U103,ROW(N$101)-ROW(Z5)+1,0)</f>
        <v>HH</v>
      </c>
      <c r="AA5" s="9">
        <f t="shared" ref="AA5:AA8" si="5">MAX(L5:U5)</f>
        <v>115.67602006955322</v>
      </c>
    </row>
    <row r="6" spans="1:27" x14ac:dyDescent="0.35">
      <c r="A6">
        <f>[1]BLG!A69</f>
        <v>2021</v>
      </c>
      <c r="B6" s="3">
        <f>[1]BLG!B69</f>
        <v>85.495319411583168</v>
      </c>
      <c r="C6" s="3">
        <f>[1]BLG!C69</f>
        <v>81.907725542639639</v>
      </c>
      <c r="D6" s="3">
        <f>[1]BLG!D69</f>
        <v>86.073963583993418</v>
      </c>
      <c r="E6" s="3">
        <f>[1]BLG!E69</f>
        <v>83.036724616808968</v>
      </c>
      <c r="F6" s="3">
        <f>[1]BLG!F69</f>
        <v>82.926139286081678</v>
      </c>
      <c r="G6" s="3">
        <f>[1]BLG!G69</f>
        <v>106.46538421973048</v>
      </c>
      <c r="H6" s="14">
        <f>[1]BLG!H69</f>
        <v>90.029317971402122</v>
      </c>
      <c r="I6" s="3">
        <f>[1]BLG!I69</f>
        <v>84.381750848678109</v>
      </c>
      <c r="J6" s="3">
        <f>[1]BLG!J69</f>
        <v>100.33689949593662</v>
      </c>
      <c r="K6" s="3">
        <f>[1]BLG!K69</f>
        <v>100</v>
      </c>
      <c r="L6" s="3">
        <f>[1]BLG!L69</f>
        <v>104.81689126633063</v>
      </c>
      <c r="M6" s="3">
        <f>[1]BLG!M69</f>
        <v>104.52371155230944</v>
      </c>
      <c r="N6" s="3">
        <f>[1]BLG!N69</f>
        <v>99.200185166135171</v>
      </c>
      <c r="O6" s="3">
        <f>[1]BLG!O69</f>
        <v>116.3331961732332</v>
      </c>
      <c r="P6" s="3">
        <f>[1]BLG!P69</f>
        <v>109.15029317971403</v>
      </c>
      <c r="Q6" s="3">
        <f>[1]BLG!Q69</f>
        <v>90.067894249562812</v>
      </c>
      <c r="R6" s="3">
        <f>[1]BLG!R69</f>
        <v>96.687583581936011</v>
      </c>
      <c r="S6" s="3">
        <f>[1]BLG!S69</f>
        <v>90.731406233926549</v>
      </c>
      <c r="T6" s="3">
        <f>[1]BLG!T69</f>
        <v>88.674004732023462</v>
      </c>
      <c r="U6" s="3">
        <f>[1]BLG!U69</f>
        <v>85.798786133113879</v>
      </c>
      <c r="V6" s="3">
        <f>[1]BLG!V69</f>
        <v>98.235778212118092</v>
      </c>
      <c r="X6" s="20" t="str">
        <f>HLOOKUP(Y6,$L6:$U104,ROW(L$101)-ROW(X6)+1,0)</f>
        <v>SH</v>
      </c>
      <c r="Y6" s="9">
        <f t="shared" si="4"/>
        <v>85.798786133113879</v>
      </c>
      <c r="Z6" s="20" t="str">
        <f>HLOOKUP(AA6,$L6:$U104,ROW(N$101)-ROW(Z6)+1,0)</f>
        <v>HH</v>
      </c>
      <c r="AA6" s="9">
        <f t="shared" si="5"/>
        <v>116.3331961732332</v>
      </c>
    </row>
    <row r="7" spans="1:27" x14ac:dyDescent="0.35">
      <c r="A7">
        <f>[1]BLG!A70</f>
        <v>2022</v>
      </c>
      <c r="B7" s="3">
        <f>[1]BLG!B70</f>
        <v>86.046741684184497</v>
      </c>
      <c r="C7" s="3">
        <f>[1]BLG!C70</f>
        <v>83.254606158031407</v>
      </c>
      <c r="D7" s="3">
        <f>[1]BLG!D70</f>
        <v>86.571039940645477</v>
      </c>
      <c r="E7" s="3">
        <f>[1]BLG!E70</f>
        <v>83.271917892914544</v>
      </c>
      <c r="F7" s="3">
        <f>[1]BLG!F70</f>
        <v>84.300729565970073</v>
      </c>
      <c r="G7" s="3">
        <f>[1]BLG!G70</f>
        <v>106.91974774329169</v>
      </c>
      <c r="H7" s="14">
        <f>[1]BLG!H70</f>
        <v>90.809941882032902</v>
      </c>
      <c r="I7" s="3">
        <f>[1]BLG!I70</f>
        <v>85.106961790528018</v>
      </c>
      <c r="J7" s="3">
        <f>[1]BLG!J70</f>
        <v>100.36849264251269</v>
      </c>
      <c r="K7" s="3">
        <f>[1]BLG!K70</f>
        <v>100</v>
      </c>
      <c r="L7" s="3">
        <f>[1]BLG!L70</f>
        <v>104.6890070483492</v>
      </c>
      <c r="M7" s="3">
        <f>[1]BLG!M70</f>
        <v>104.92889823172993</v>
      </c>
      <c r="N7" s="3">
        <f>[1]BLG!N70</f>
        <v>99.297638184740947</v>
      </c>
      <c r="O7" s="3">
        <f>[1]BLG!O70</f>
        <v>117.07184369976507</v>
      </c>
      <c r="P7" s="3">
        <f>[1]BLG!P70</f>
        <v>108.86360826017065</v>
      </c>
      <c r="Q7" s="3">
        <f>[1]BLG!Q70</f>
        <v>89.731668109311229</v>
      </c>
      <c r="R7" s="3">
        <f>[1]BLG!R70</f>
        <v>96.092494126375655</v>
      </c>
      <c r="S7" s="3">
        <f>[1]BLG!S70</f>
        <v>92.306170396933354</v>
      </c>
      <c r="T7" s="3">
        <f>[1]BLG!T70</f>
        <v>89.313713367132436</v>
      </c>
      <c r="U7" s="3">
        <f>[1]BLG!U70</f>
        <v>86.501793001112887</v>
      </c>
      <c r="V7" s="3">
        <f>[1]BLG!V70</f>
        <v>98.372696920984296</v>
      </c>
      <c r="X7" s="20" t="str">
        <f>HLOOKUP(Y7,$L7:$U105,ROW(L$101)-ROW(X7)+1,0)</f>
        <v>SH</v>
      </c>
      <c r="Y7" s="9">
        <f t="shared" si="4"/>
        <v>86.501793001112887</v>
      </c>
      <c r="Z7" s="20" t="str">
        <f>HLOOKUP(AA7,$L7:$U105,ROW(N$101)-ROW(Z7)+1,0)</f>
        <v>HH</v>
      </c>
      <c r="AA7" s="9">
        <f t="shared" si="5"/>
        <v>117.07184369976507</v>
      </c>
    </row>
    <row r="8" spans="1:27" x14ac:dyDescent="0.35">
      <c r="A8">
        <f>[1]BLG!A71</f>
        <v>2023</v>
      </c>
      <c r="B8" s="3">
        <f>[1]BLG!B71</f>
        <v>86.416211930413695</v>
      </c>
      <c r="C8" s="3">
        <f>[1]BLG!C71</f>
        <v>83.125787043514762</v>
      </c>
      <c r="D8" s="3">
        <f>[1]BLG!D71</f>
        <v>87.183433608507073</v>
      </c>
      <c r="E8" s="3">
        <f>[1]BLG!E71</f>
        <v>83.35898512196259</v>
      </c>
      <c r="F8" s="3">
        <f>[1]BLG!F71</f>
        <v>84.832796977752906</v>
      </c>
      <c r="G8" s="3">
        <f>[1]BLG!G71</f>
        <v>106.95863066088336</v>
      </c>
      <c r="H8" s="14">
        <f>[1]BLG!H71</f>
        <v>91.166456788396061</v>
      </c>
      <c r="I8" s="3">
        <f>[1]BLG!I71</f>
        <v>85.481087635837881</v>
      </c>
      <c r="J8" s="3">
        <f>[1]BLG!J71</f>
        <v>100.37544890630102</v>
      </c>
      <c r="K8" s="3">
        <f>[1]BLG!K71</f>
        <v>100</v>
      </c>
      <c r="L8" s="3">
        <f>[1]BLG!L71</f>
        <v>104.64763770346532</v>
      </c>
      <c r="M8" s="3">
        <f>[1]BLG!M71</f>
        <v>105.11869782192996</v>
      </c>
      <c r="N8" s="3">
        <f>[1]BLG!N71</f>
        <v>98.882981204234881</v>
      </c>
      <c r="O8" s="3">
        <f>[1]BLG!O71</f>
        <v>116.97215614943333</v>
      </c>
      <c r="P8" s="3">
        <f>[1]BLG!P71</f>
        <v>109.10172100181894</v>
      </c>
      <c r="Q8" s="3">
        <f>[1]BLG!Q71</f>
        <v>89.953826780467324</v>
      </c>
      <c r="R8" s="3">
        <f>[1]BLG!R71</f>
        <v>96.124247936197008</v>
      </c>
      <c r="S8" s="3">
        <f>[1]BLG!S71</f>
        <v>90.721048458560702</v>
      </c>
      <c r="T8" s="3">
        <f>[1]BLG!T71</f>
        <v>89.111981717270652</v>
      </c>
      <c r="U8" s="3">
        <f>[1]BLG!U71</f>
        <v>86.224989506086473</v>
      </c>
      <c r="V8" s="3">
        <f>[1]BLG!V71</f>
        <v>98.439904855183997</v>
      </c>
      <c r="X8" s="20" t="str">
        <f>HLOOKUP(Y8,$L8:$U106,ROW(L$101)-ROW(X8)+1,0)</f>
        <v>SH</v>
      </c>
      <c r="Y8" s="9">
        <f t="shared" si="4"/>
        <v>86.224989506086473</v>
      </c>
      <c r="Z8" s="20" t="str">
        <f>HLOOKUP(AA8,$L8:$U106,ROW(N$101)-ROW(Z8)+1,0)</f>
        <v>HH</v>
      </c>
      <c r="AA8" s="9">
        <f t="shared" si="5"/>
        <v>116.97215614943333</v>
      </c>
    </row>
    <row r="9" spans="1:27" x14ac:dyDescent="0.35">
      <c r="X9" s="9"/>
      <c r="Y9" s="9"/>
      <c r="Z9" s="9"/>
      <c r="AA9" s="9"/>
    </row>
    <row r="10" spans="1:27" x14ac:dyDescent="0.35">
      <c r="A10" s="4" t="s">
        <v>71</v>
      </c>
      <c r="X10" s="9"/>
      <c r="Y10" s="9"/>
      <c r="Z10" s="9"/>
      <c r="AA10" s="9"/>
    </row>
    <row r="11" spans="1:27" x14ac:dyDescent="0.35">
      <c r="A11" s="7">
        <f>[1]BLG!A175</f>
        <v>2019</v>
      </c>
      <c r="B11" s="3">
        <f>[1]BLG!B175</f>
        <v>79.965337954939343</v>
      </c>
      <c r="C11" s="3">
        <f>[1]BLG!C175</f>
        <v>76.915077989601386</v>
      </c>
      <c r="D11" s="3">
        <f>[1]BLG!D175</f>
        <v>81.698440207972268</v>
      </c>
      <c r="E11" s="3">
        <f>[1]BLG!E175</f>
        <v>76.880415944540729</v>
      </c>
      <c r="F11" s="3">
        <f>[1]BLG!F175</f>
        <v>78.128249566724435</v>
      </c>
      <c r="G11" s="3">
        <f>[1]BLG!G175</f>
        <v>99.722703639514719</v>
      </c>
      <c r="H11" s="14">
        <f>[1]BLG!H175</f>
        <v>84.367417677642976</v>
      </c>
      <c r="I11" s="3">
        <f>[1]BLG!I175</f>
        <v>79.306759098786813</v>
      </c>
      <c r="J11" s="3">
        <f>[1]BLG!J175</f>
        <v>99.965337954939343</v>
      </c>
      <c r="K11" s="3">
        <f>[1]BLG!K175</f>
        <v>100</v>
      </c>
      <c r="L11" s="3">
        <f>[1]BLG!L175</f>
        <v>104.61005199306759</v>
      </c>
      <c r="M11" s="3">
        <f>[1]BLG!M175</f>
        <v>103.74350086655113</v>
      </c>
      <c r="N11" s="3">
        <f>[1]BLG!N175</f>
        <v>100.51993067590988</v>
      </c>
      <c r="O11" s="3">
        <f>[1]BLG!O175</f>
        <v>111.61178509532064</v>
      </c>
      <c r="P11" s="3">
        <f>[1]BLG!P175</f>
        <v>108.04159445407279</v>
      </c>
      <c r="Q11" s="3">
        <f>[1]BLG!Q175</f>
        <v>90.710571923743501</v>
      </c>
      <c r="R11" s="3">
        <f>[1]BLG!R175</f>
        <v>97.608318890814544</v>
      </c>
      <c r="S11" s="3">
        <f>[1]BLG!S175</f>
        <v>92.062391681109176</v>
      </c>
      <c r="T11" s="3">
        <f>[1]BLG!T175</f>
        <v>90.918544194107454</v>
      </c>
      <c r="U11" s="3">
        <f>[1]BLG!U175</f>
        <v>84.991334488734822</v>
      </c>
      <c r="V11" s="3">
        <f>[1]BLG!V175</f>
        <v>97.123050259965325</v>
      </c>
      <c r="X11" s="20" t="str">
        <f>HLOOKUP(Y11,$L11:$U109,ROW(L$101)-ROW(X11)+1,0)</f>
        <v>SH</v>
      </c>
      <c r="Y11" s="9">
        <f t="shared" ref="Y11:Y15" si="6">MIN(L11:U11)</f>
        <v>84.991334488734822</v>
      </c>
      <c r="Z11" s="20" t="str">
        <f>HLOOKUP(AA11,$L11:$U109,ROW(N$101)-ROW(Z11)+1,0)</f>
        <v>HH</v>
      </c>
      <c r="AA11" s="9">
        <f t="shared" ref="AA11:AA15" si="7">MAX(L11:U11)</f>
        <v>111.61178509532064</v>
      </c>
    </row>
    <row r="12" spans="1:27" x14ac:dyDescent="0.35">
      <c r="A12" s="7">
        <f>[1]BLG!A176</f>
        <v>2020</v>
      </c>
      <c r="B12" s="3">
        <f>[1]BLG!B176</f>
        <v>81.51626970815164</v>
      </c>
      <c r="C12" s="3">
        <f>[1]BLG!C176</f>
        <v>77.960415967796038</v>
      </c>
      <c r="D12" s="3">
        <f>[1]BLG!D176</f>
        <v>82.858101308285811</v>
      </c>
      <c r="E12" s="3">
        <f>[1]BLG!E176</f>
        <v>78.329419657832958</v>
      </c>
      <c r="F12" s="3">
        <f>[1]BLG!F176</f>
        <v>78.430057027843006</v>
      </c>
      <c r="G12" s="3">
        <f>[1]BLG!G176</f>
        <v>102.98557531029854</v>
      </c>
      <c r="H12" s="14">
        <f>[1]BLG!H176</f>
        <v>86.011405568601148</v>
      </c>
      <c r="I12" s="3">
        <f>[1]BLG!I176</f>
        <v>80.442804428044283</v>
      </c>
      <c r="J12" s="3">
        <f>[1]BLG!J176</f>
        <v>100.16772895001678</v>
      </c>
      <c r="K12" s="3">
        <f>[1]BLG!K176</f>
        <v>100</v>
      </c>
      <c r="L12" s="3">
        <f>[1]BLG!L176</f>
        <v>104.79704797047971</v>
      </c>
      <c r="M12" s="3">
        <f>[1]BLG!M176</f>
        <v>103.65649111036565</v>
      </c>
      <c r="N12" s="3">
        <f>[1]BLG!N176</f>
        <v>99.731633679973157</v>
      </c>
      <c r="O12" s="3">
        <f>[1]BLG!O176</f>
        <v>111.87520966118754</v>
      </c>
      <c r="P12" s="3">
        <f>[1]BLG!P176</f>
        <v>108.31935592083192</v>
      </c>
      <c r="Q12" s="3">
        <f>[1]BLG!Q176</f>
        <v>91.009728279100983</v>
      </c>
      <c r="R12" s="3">
        <f>[1]BLG!R176</f>
        <v>97.349882589734989</v>
      </c>
      <c r="S12" s="3">
        <f>[1]BLG!S176</f>
        <v>92.418651459241872</v>
      </c>
      <c r="T12" s="3">
        <f>[1]BLG!T176</f>
        <v>90.707816169070782</v>
      </c>
      <c r="U12" s="3">
        <f>[1]BLG!U176</f>
        <v>85.474672928547463</v>
      </c>
      <c r="V12" s="3">
        <f>[1]BLG!V176</f>
        <v>97.450519959745066</v>
      </c>
      <c r="X12" s="20" t="str">
        <f>HLOOKUP(Y12,$L12:$U110,ROW(L$101)-ROW(X12)+1,0)</f>
        <v>SH</v>
      </c>
      <c r="Y12" s="9">
        <f t="shared" si="6"/>
        <v>85.474672928547463</v>
      </c>
      <c r="Z12" s="20" t="str">
        <f>HLOOKUP(AA12,$L12:$U110,ROW(N$101)-ROW(Z12)+1,0)</f>
        <v>HH</v>
      </c>
      <c r="AA12" s="9">
        <f t="shared" si="7"/>
        <v>111.87520966118754</v>
      </c>
    </row>
    <row r="13" spans="1:27" x14ac:dyDescent="0.35">
      <c r="A13" s="7">
        <f>[1]BLG!A177</f>
        <v>2021</v>
      </c>
      <c r="B13" s="3">
        <f>[1]BLG!B177</f>
        <v>82.127375791930646</v>
      </c>
      <c r="C13" s="3">
        <f>[1]BLG!C177</f>
        <v>78.659553184394809</v>
      </c>
      <c r="D13" s="3">
        <f>[1]BLG!D177</f>
        <v>83.461153717905972</v>
      </c>
      <c r="E13" s="3">
        <f>[1]BLG!E177</f>
        <v>78.726242080693567</v>
      </c>
      <c r="F13" s="3">
        <f>[1]BLG!F177</f>
        <v>79.459819939979994</v>
      </c>
      <c r="G13" s="3">
        <f>[1]BLG!G177</f>
        <v>104.93497832610869</v>
      </c>
      <c r="H13" s="14">
        <f>[1]BLG!H177</f>
        <v>87.095698566188744</v>
      </c>
      <c r="I13" s="3">
        <f>[1]BLG!I177</f>
        <v>81.093697899299784</v>
      </c>
      <c r="J13" s="3">
        <f>[1]BLG!J177</f>
        <v>100.23341113704569</v>
      </c>
      <c r="K13" s="3">
        <f>[1]BLG!K177</f>
        <v>100</v>
      </c>
      <c r="L13" s="3">
        <f>[1]BLG!L177</f>
        <v>104.7682560853618</v>
      </c>
      <c r="M13" s="3">
        <f>[1]BLG!M177</f>
        <v>103.90130043347783</v>
      </c>
      <c r="N13" s="3">
        <f>[1]BLG!N177</f>
        <v>99.466488829609872</v>
      </c>
      <c r="O13" s="3">
        <f>[1]BLG!O177</f>
        <v>111.43714571523842</v>
      </c>
      <c r="P13" s="3">
        <f>[1]BLG!P177</f>
        <v>108.40280093364454</v>
      </c>
      <c r="Q13" s="3">
        <f>[1]BLG!Q177</f>
        <v>90.496832277425824</v>
      </c>
      <c r="R13" s="3">
        <f>[1]BLG!R177</f>
        <v>97.365788596198726</v>
      </c>
      <c r="S13" s="3">
        <f>[1]BLG!S177</f>
        <v>92.530843614538185</v>
      </c>
      <c r="T13" s="3">
        <f>[1]BLG!T177</f>
        <v>90.163387795931982</v>
      </c>
      <c r="U13" s="3">
        <f>[1]BLG!U177</f>
        <v>85.328442814271426</v>
      </c>
      <c r="V13" s="3">
        <f>[1]BLG!V177</f>
        <v>97.632544181393811</v>
      </c>
      <c r="X13" s="20" t="str">
        <f>HLOOKUP(Y13,$L13:$U111,ROW(L$101)-ROW(X13)+1,0)</f>
        <v>SH</v>
      </c>
      <c r="Y13" s="9">
        <f t="shared" si="6"/>
        <v>85.328442814271426</v>
      </c>
      <c r="Z13" s="20" t="str">
        <f>HLOOKUP(AA13,$L13:$U111,ROW(N$101)-ROW(Z13)+1,0)</f>
        <v>HH</v>
      </c>
      <c r="AA13" s="9">
        <f t="shared" si="7"/>
        <v>111.43714571523842</v>
      </c>
    </row>
    <row r="14" spans="1:27" x14ac:dyDescent="0.35">
      <c r="A14" s="7">
        <f>[1]BLG!A178</f>
        <v>2022</v>
      </c>
      <c r="B14" s="3">
        <f>[1]BLG!B178</f>
        <v>85.296010296010309</v>
      </c>
      <c r="C14" s="3">
        <f>[1]BLG!C178</f>
        <v>81.531531531531527</v>
      </c>
      <c r="D14" s="3">
        <f>[1]BLG!D178</f>
        <v>86.164736164736183</v>
      </c>
      <c r="E14" s="3">
        <f>[1]BLG!E178</f>
        <v>81.821106821106824</v>
      </c>
      <c r="F14" s="3">
        <f>[1]BLG!F178</f>
        <v>82.915057915057915</v>
      </c>
      <c r="G14" s="3">
        <f>[1]BLG!G178</f>
        <v>106.98198198198199</v>
      </c>
      <c r="H14" s="14">
        <f>[1]BLG!H178</f>
        <v>90.025740025740035</v>
      </c>
      <c r="I14" s="3">
        <f>[1]BLG!I178</f>
        <v>84.105534105534105</v>
      </c>
      <c r="J14" s="3">
        <f>[1]BLG!J178</f>
        <v>100.38610038610038</v>
      </c>
      <c r="K14" s="3">
        <f>[1]BLG!K178</f>
        <v>100</v>
      </c>
      <c r="L14" s="3">
        <f>[1]BLG!L178</f>
        <v>104.08622908622908</v>
      </c>
      <c r="M14" s="3">
        <f>[1]BLG!M178</f>
        <v>105.37323037323038</v>
      </c>
      <c r="N14" s="3">
        <f>[1]BLG!N178</f>
        <v>98.680823680823693</v>
      </c>
      <c r="O14" s="3">
        <f>[1]BLG!O178</f>
        <v>112.35521235521237</v>
      </c>
      <c r="P14" s="3">
        <f>[1]BLG!P178</f>
        <v>107.11068211068211</v>
      </c>
      <c r="Q14" s="3">
        <f>[1]BLG!Q178</f>
        <v>90.250965250965251</v>
      </c>
      <c r="R14" s="3">
        <f>[1]BLG!R178</f>
        <v>96.653796653796647</v>
      </c>
      <c r="S14" s="3">
        <f>[1]BLG!S178</f>
        <v>93.693693693693703</v>
      </c>
      <c r="T14" s="3">
        <f>[1]BLG!T178</f>
        <v>90.733590733590745</v>
      </c>
      <c r="U14" s="3">
        <f>[1]BLG!U178</f>
        <v>86.55083655083655</v>
      </c>
      <c r="V14" s="3">
        <f>[1]BLG!V178</f>
        <v>98.230373230373232</v>
      </c>
      <c r="X14" s="20" t="str">
        <f>HLOOKUP(Y14,$L14:$U112,ROW(L$101)-ROW(X14)+1,0)</f>
        <v>SH</v>
      </c>
      <c r="Y14" s="9">
        <f t="shared" si="6"/>
        <v>86.55083655083655</v>
      </c>
      <c r="Z14" s="20" t="str">
        <f>HLOOKUP(AA14,$L14:$U112,ROW(N$101)-ROW(Z14)+1,0)</f>
        <v>HH</v>
      </c>
      <c r="AA14" s="9">
        <f t="shared" si="7"/>
        <v>112.35521235521237</v>
      </c>
    </row>
    <row r="15" spans="1:27" x14ac:dyDescent="0.35">
      <c r="A15" s="7">
        <f>[1]BLG!A179</f>
        <v>2023</v>
      </c>
      <c r="B15" s="3">
        <f>[1]BLG!B179</f>
        <v>84.875983061101024</v>
      </c>
      <c r="C15" s="3">
        <f>[1]BLG!C179</f>
        <v>81.125226860254074</v>
      </c>
      <c r="D15" s="3">
        <f>[1]BLG!D179</f>
        <v>85.692679975801568</v>
      </c>
      <c r="E15" s="3">
        <f>[1]BLG!E179</f>
        <v>81.276467029643072</v>
      </c>
      <c r="F15" s="3">
        <f>[1]BLG!F179</f>
        <v>82.698124621899566</v>
      </c>
      <c r="G15" s="3">
        <f>[1]BLG!G179</f>
        <v>106.56382335148213</v>
      </c>
      <c r="H15" s="14">
        <f>[1]BLG!H179</f>
        <v>89.655172413793096</v>
      </c>
      <c r="I15" s="3">
        <f>[1]BLG!I179</f>
        <v>83.696309739866905</v>
      </c>
      <c r="J15" s="3">
        <f>[1]BLG!J179</f>
        <v>100.36297640653358</v>
      </c>
      <c r="K15" s="3">
        <f>[1]BLG!K179</f>
        <v>100</v>
      </c>
      <c r="L15" s="3">
        <f>[1]BLG!L179</f>
        <v>104.0532365396249</v>
      </c>
      <c r="M15" s="3">
        <f>[1]BLG!M179</f>
        <v>105.53539019963702</v>
      </c>
      <c r="N15" s="3">
        <f>[1]BLG!N179</f>
        <v>97.97338173018754</v>
      </c>
      <c r="O15" s="3">
        <f>[1]BLG!O179</f>
        <v>112.70417422867511</v>
      </c>
      <c r="P15" s="3">
        <f>[1]BLG!P179</f>
        <v>107.3805202661827</v>
      </c>
      <c r="Q15" s="3">
        <f>[1]BLG!Q179</f>
        <v>90.381125226860249</v>
      </c>
      <c r="R15" s="3">
        <f>[1]BLG!R179</f>
        <v>96.76346037507561</v>
      </c>
      <c r="S15" s="3">
        <f>[1]BLG!S179</f>
        <v>91.984271022383538</v>
      </c>
      <c r="T15" s="3">
        <f>[1]BLG!T179</f>
        <v>90.320629159104655</v>
      </c>
      <c r="U15" s="3">
        <f>[1]BLG!U179</f>
        <v>86.297640653357533</v>
      </c>
      <c r="V15" s="3">
        <f>[1]BLG!V179</f>
        <v>98.154869933454322</v>
      </c>
      <c r="X15" s="20" t="str">
        <f>HLOOKUP(Y15,$L15:$U113,ROW(L$101)-ROW(X15)+1,0)</f>
        <v>SH</v>
      </c>
      <c r="Y15" s="9">
        <f t="shared" si="6"/>
        <v>86.297640653357533</v>
      </c>
      <c r="Z15" s="20" t="str">
        <f>HLOOKUP(AA15,$L15:$U113,ROW(N$101)-ROW(Z15)+1,0)</f>
        <v>HH</v>
      </c>
      <c r="AA15" s="9">
        <f t="shared" si="7"/>
        <v>112.70417422867511</v>
      </c>
    </row>
    <row r="16" spans="1:27" x14ac:dyDescent="0.35">
      <c r="A16" s="7"/>
      <c r="B16" s="3"/>
      <c r="X16" s="9"/>
      <c r="Y16" s="9"/>
      <c r="Z16" s="9"/>
      <c r="AA16" s="9"/>
    </row>
    <row r="17" spans="1:27" x14ac:dyDescent="0.35">
      <c r="A17" s="4" t="s">
        <v>73</v>
      </c>
      <c r="X17" s="9"/>
      <c r="Y17" s="9"/>
      <c r="Z17" s="9"/>
      <c r="AA17" s="9"/>
    </row>
    <row r="18" spans="1:27" x14ac:dyDescent="0.35">
      <c r="A18">
        <f>[1]BLG!A211</f>
        <v>2019</v>
      </c>
      <c r="B18" s="3">
        <f>[1]BLG!B211</f>
        <v>3.9189189189189335</v>
      </c>
      <c r="C18" s="3">
        <f>[1]BLG!C211</f>
        <v>4.5711592836946409</v>
      </c>
      <c r="D18" s="3">
        <f>[1]BLG!D211</f>
        <v>4.3844109831709517</v>
      </c>
      <c r="E18" s="3">
        <f>[1]BLG!E211</f>
        <v>3.5964502568893124</v>
      </c>
      <c r="F18" s="3">
        <f>[1]BLG!F211</f>
        <v>4.1108545034641963</v>
      </c>
      <c r="G18" s="3">
        <f>[1]BLG!G211</f>
        <v>5.3074670571010074</v>
      </c>
      <c r="H18" s="14">
        <f>[1]BLG!H211</f>
        <v>4.5981951009884057</v>
      </c>
      <c r="I18" s="3">
        <f>[1]BLG!I211</f>
        <v>4.1420118343195327</v>
      </c>
      <c r="J18" s="3">
        <f>[1]BLG!J211</f>
        <v>3.2951289398280608</v>
      </c>
      <c r="K18" s="3">
        <f>[1]BLG!K211</f>
        <v>3.1831187410586494</v>
      </c>
      <c r="L18" s="3">
        <f>[1]BLG!L211</f>
        <v>3.0737704918032591</v>
      </c>
      <c r="M18" s="3">
        <f>[1]BLG!M211</f>
        <v>3.3851468048359266</v>
      </c>
      <c r="N18" s="3">
        <f>[1]BLG!N211</f>
        <v>1.897399859451852</v>
      </c>
      <c r="O18" s="3">
        <f>[1]BLG!O211</f>
        <v>3.7371134020618655</v>
      </c>
      <c r="P18" s="3">
        <f>[1]BLG!P211</f>
        <v>3.1436135009927284</v>
      </c>
      <c r="Q18" s="3">
        <f>[1]BLG!Q211</f>
        <v>3.3570300157977897</v>
      </c>
      <c r="R18" s="3">
        <f>[1]BLG!R211</f>
        <v>3.0369557263080935</v>
      </c>
      <c r="S18" s="3">
        <f>[1]BLG!S211</f>
        <v>3.3865317244063675</v>
      </c>
      <c r="T18" s="3">
        <f>[1]BLG!T211</f>
        <v>2.1019852082522448</v>
      </c>
      <c r="U18" s="3">
        <f>[1]BLG!U211</f>
        <v>3.1552376945730032</v>
      </c>
      <c r="V18" s="3">
        <f>[1]BLG!V211</f>
        <v>3.3948339483394818</v>
      </c>
      <c r="X18" s="20" t="str">
        <f>HLOOKUP(Y18,$L18:$U116,ROW(L$101)-ROW(X18)+1,0)</f>
        <v>HB</v>
      </c>
      <c r="Y18" s="9">
        <f t="shared" ref="Y18:Y22" si="8">MIN(L18:U18)</f>
        <v>1.897399859451852</v>
      </c>
      <c r="Z18" s="20" t="str">
        <f>HLOOKUP(AA18,$L18:$U116,ROW(N$101)-ROW(Z18)+1,0)</f>
        <v>HH</v>
      </c>
      <c r="AA18" s="9">
        <f t="shared" ref="AA18:AA22" si="9">MAX(L18:U18)</f>
        <v>3.7371134020618655</v>
      </c>
    </row>
    <row r="19" spans="1:27" x14ac:dyDescent="0.35">
      <c r="A19">
        <f>[1]BLG!A212</f>
        <v>2020</v>
      </c>
      <c r="B19" s="3">
        <f>[1]BLG!B212</f>
        <v>5.331599479843959</v>
      </c>
      <c r="C19" s="3">
        <f>[1]BLG!C212</f>
        <v>4.7318611987381587</v>
      </c>
      <c r="D19" s="3">
        <f>[1]BLG!D212</f>
        <v>4.7942299533305004</v>
      </c>
      <c r="E19" s="3">
        <f>[1]BLG!E212</f>
        <v>5.2750225428313797</v>
      </c>
      <c r="F19" s="3">
        <f>[1]BLG!F212</f>
        <v>3.726708074534173</v>
      </c>
      <c r="G19" s="3">
        <f>[1]BLG!G212</f>
        <v>6.7083767813694806</v>
      </c>
      <c r="H19" s="14">
        <f>[1]BLG!H212</f>
        <v>5.341002465078077</v>
      </c>
      <c r="I19" s="3">
        <f>[1]BLG!I212</f>
        <v>4.8076923076923066</v>
      </c>
      <c r="J19" s="3">
        <f>[1]BLG!J212</f>
        <v>3.536754507628288</v>
      </c>
      <c r="K19" s="3">
        <f>[1]BLG!K212</f>
        <v>3.3275563258232239</v>
      </c>
      <c r="L19" s="3">
        <f>[1]BLG!L212</f>
        <v>3.5122597746852051</v>
      </c>
      <c r="M19" s="3">
        <f>[1]BLG!M212</f>
        <v>3.2408954226528408</v>
      </c>
      <c r="N19" s="3">
        <f>[1]BLG!N212</f>
        <v>2.5172413793103487</v>
      </c>
      <c r="O19" s="3">
        <f>[1]BLG!O212</f>
        <v>3.5714285714285552</v>
      </c>
      <c r="P19" s="3">
        <f>[1]BLG!P212</f>
        <v>3.5931985883862723</v>
      </c>
      <c r="Q19" s="3">
        <f>[1]BLG!Q212</f>
        <v>3.6683225066870335</v>
      </c>
      <c r="R19" s="3">
        <f>[1]BLG!R212</f>
        <v>3.0539772727272663</v>
      </c>
      <c r="S19" s="3">
        <f>[1]BLG!S212</f>
        <v>3.7274096385542208</v>
      </c>
      <c r="T19" s="3">
        <f>[1]BLG!T212</f>
        <v>3.0880670987419023</v>
      </c>
      <c r="U19" s="3">
        <f>[1]BLG!U212</f>
        <v>3.9151712887438777</v>
      </c>
      <c r="V19" s="3">
        <f>[1]BLG!V212</f>
        <v>3.6759457530335595</v>
      </c>
      <c r="X19" s="20" t="str">
        <f>HLOOKUP(Y19,$L19:$U117,ROW(L$101)-ROW(X19)+1,0)</f>
        <v>HB</v>
      </c>
      <c r="Y19" s="9">
        <f t="shared" si="8"/>
        <v>2.5172413793103487</v>
      </c>
      <c r="Z19" s="20" t="str">
        <f>HLOOKUP(AA19,$L19:$U117,ROW(N$101)-ROW(Z19)+1,0)</f>
        <v>SH</v>
      </c>
      <c r="AA19" s="9">
        <f t="shared" si="9"/>
        <v>3.9151712887438777</v>
      </c>
    </row>
    <row r="20" spans="1:27" x14ac:dyDescent="0.35">
      <c r="A20">
        <f>[1]BLG!A213</f>
        <v>2021</v>
      </c>
      <c r="B20" s="3">
        <f>[1]BLG!B213</f>
        <v>1.3580246913580112</v>
      </c>
      <c r="C20" s="3">
        <f>[1]BLG!C213</f>
        <v>1.5060240963855449</v>
      </c>
      <c r="D20" s="3">
        <f>[1]BLG!D213</f>
        <v>1.3360323886639804</v>
      </c>
      <c r="E20" s="3">
        <f>[1]BLG!E213</f>
        <v>1.1134903640256795</v>
      </c>
      <c r="F20" s="3">
        <f>[1]BLG!F213</f>
        <v>1.924721984602229</v>
      </c>
      <c r="G20" s="3">
        <f>[1]BLG!G213</f>
        <v>2.5081433224755756</v>
      </c>
      <c r="H20" s="14">
        <f>[1]BLG!H213</f>
        <v>1.8720748829953209</v>
      </c>
      <c r="I20" s="3">
        <f>[1]BLG!I213</f>
        <v>1.4178482068390394</v>
      </c>
      <c r="J20" s="3">
        <f>[1]BLG!J213</f>
        <v>0.6697923643670407</v>
      </c>
      <c r="K20" s="3">
        <f>[1]BLG!K213</f>
        <v>0.60382422006037473</v>
      </c>
      <c r="L20" s="3">
        <f>[1]BLG!L213</f>
        <v>0.57618437900129038</v>
      </c>
      <c r="M20" s="3">
        <f>[1]BLG!M213</f>
        <v>0.8414239482200685</v>
      </c>
      <c r="N20" s="3">
        <f>[1]BLG!N213</f>
        <v>0.3363605785401802</v>
      </c>
      <c r="O20" s="3">
        <f>[1]BLG!O213</f>
        <v>0.20989505247376883</v>
      </c>
      <c r="P20" s="3">
        <f>[1]BLG!P213</f>
        <v>0.68132548776711133</v>
      </c>
      <c r="Q20" s="3">
        <f>[1]BLG!Q213</f>
        <v>3.6859565057142163E-2</v>
      </c>
      <c r="R20" s="3">
        <f>[1]BLG!R213</f>
        <v>0.62026188835287144</v>
      </c>
      <c r="S20" s="3">
        <f>[1]BLG!S213</f>
        <v>0.72595281306715265</v>
      </c>
      <c r="T20" s="3">
        <f>[1]BLG!T213</f>
        <v>0</v>
      </c>
      <c r="U20" s="3">
        <f>[1]BLG!U213</f>
        <v>0.43171114599684302</v>
      </c>
      <c r="V20" s="3">
        <f>[1]BLG!V213</f>
        <v>0.7917383820998225</v>
      </c>
      <c r="X20" s="20" t="str">
        <f>HLOOKUP(Y20,$L20:$U118,ROW(L$101)-ROW(X20)+1,0)</f>
        <v>SL</v>
      </c>
      <c r="Y20" s="9">
        <f t="shared" si="8"/>
        <v>0</v>
      </c>
      <c r="Z20" s="20" t="str">
        <f>HLOOKUP(AA20,$L20:$U118,ROW(N$101)-ROW(Z20)+1,0)</f>
        <v>BY</v>
      </c>
      <c r="AA20" s="9">
        <f t="shared" si="9"/>
        <v>0.8414239482200685</v>
      </c>
    </row>
    <row r="21" spans="1:27" x14ac:dyDescent="0.35">
      <c r="A21">
        <f>[1]BLG!A214</f>
        <v>2022</v>
      </c>
      <c r="B21" s="3">
        <f>[1]BLG!B214</f>
        <v>7.6329679252943805</v>
      </c>
      <c r="C21" s="3">
        <f>[1]BLG!C214</f>
        <v>7.418397626112764</v>
      </c>
      <c r="D21" s="3">
        <f>[1]BLG!D214</f>
        <v>6.9916100679185149</v>
      </c>
      <c r="E21" s="3">
        <f>[1]BLG!E214</f>
        <v>7.7085980516730359</v>
      </c>
      <c r="F21" s="3">
        <f>[1]BLG!F214</f>
        <v>8.1409987410826687</v>
      </c>
      <c r="G21" s="3">
        <f>[1]BLG!G214</f>
        <v>5.6561804893549379</v>
      </c>
      <c r="H21" s="14">
        <f>[1]BLG!H214</f>
        <v>7.1209800918836237</v>
      </c>
      <c r="I21" s="3">
        <f>[1]BLG!I214</f>
        <v>7.4835526315789309</v>
      </c>
      <c r="J21" s="3">
        <f>[1]BLG!J214</f>
        <v>3.7924151696606856</v>
      </c>
      <c r="K21" s="3">
        <f>[1]BLG!K214</f>
        <v>3.6345448482827578</v>
      </c>
      <c r="L21" s="3">
        <f>[1]BLG!L214</f>
        <v>2.9598981540420084</v>
      </c>
      <c r="M21" s="3">
        <f>[1]BLG!M214</f>
        <v>5.1026957637997299</v>
      </c>
      <c r="N21" s="3">
        <f>[1]BLG!N214</f>
        <v>2.815957090177676</v>
      </c>
      <c r="O21" s="3">
        <f>[1]BLG!O214</f>
        <v>4.4883303411131124</v>
      </c>
      <c r="P21" s="3">
        <f>[1]BLG!P214</f>
        <v>2.3992617656105892</v>
      </c>
      <c r="Q21" s="3">
        <f>[1]BLG!Q214</f>
        <v>3.3529845246868177</v>
      </c>
      <c r="R21" s="3">
        <f>[1]BLG!R214</f>
        <v>2.8767123287671126</v>
      </c>
      <c r="S21" s="3">
        <f>[1]BLG!S214</f>
        <v>4.9369369369369309</v>
      </c>
      <c r="T21" s="3">
        <f>[1]BLG!T214</f>
        <v>4.289940828402365</v>
      </c>
      <c r="U21" s="3">
        <f>[1]BLG!U214</f>
        <v>5.1191871824931638</v>
      </c>
      <c r="V21" s="3">
        <f>[1]BLG!V214</f>
        <v>4.2691256830601105</v>
      </c>
      <c r="X21" s="20" t="str">
        <f>HLOOKUP(Y21,$L21:$U119,ROW(L$101)-ROW(X21)+1,0)</f>
        <v>HE</v>
      </c>
      <c r="Y21" s="9">
        <f t="shared" si="8"/>
        <v>2.3992617656105892</v>
      </c>
      <c r="Z21" s="20" t="str">
        <f>HLOOKUP(AA21,$L21:$U119,ROW(N$101)-ROW(Z21)+1,0)</f>
        <v>SH</v>
      </c>
      <c r="AA21" s="9">
        <f t="shared" si="9"/>
        <v>5.1191871824931638</v>
      </c>
    </row>
    <row r="22" spans="1:27" x14ac:dyDescent="0.35">
      <c r="A22">
        <f>[1]BLG!A215</f>
        <v>2023</v>
      </c>
      <c r="B22" s="3">
        <f>[1]BLG!B215</f>
        <v>5.8468502451904953</v>
      </c>
      <c r="C22" s="3">
        <f>[1]BLG!C215</f>
        <v>5.8405682715074931</v>
      </c>
      <c r="D22" s="3">
        <f>[1]BLG!D215</f>
        <v>5.7879014189693692</v>
      </c>
      <c r="E22" s="3">
        <f>[1]BLG!E215</f>
        <v>5.6626032245379605</v>
      </c>
      <c r="F22" s="3">
        <f>[1]BLG!F215</f>
        <v>6.092355452076049</v>
      </c>
      <c r="G22" s="3">
        <f>[1]BLG!G215</f>
        <v>5.9548872180451156</v>
      </c>
      <c r="H22" s="14">
        <f>[1]BLG!H215</f>
        <v>5.9328091493924262</v>
      </c>
      <c r="I22" s="3">
        <f>[1]BLG!I215</f>
        <v>5.8530986993114027</v>
      </c>
      <c r="J22" s="3">
        <f>[1]BLG!J215</f>
        <v>6.3461538461538396</v>
      </c>
      <c r="K22" s="3">
        <f>[1]BLG!K215</f>
        <v>6.3706563706563912</v>
      </c>
      <c r="L22" s="3">
        <f>[1]BLG!L215</f>
        <v>6.3369397217928736</v>
      </c>
      <c r="M22" s="3">
        <f>[1]BLG!M215</f>
        <v>6.5343511450381726</v>
      </c>
      <c r="N22" s="3">
        <f>[1]BLG!N215</f>
        <v>5.6080860776002623</v>
      </c>
      <c r="O22" s="3">
        <f>[1]BLG!O215</f>
        <v>6.7010309278350491</v>
      </c>
      <c r="P22" s="3">
        <f>[1]BLG!P215</f>
        <v>6.6386302192850764</v>
      </c>
      <c r="Q22" s="3">
        <f>[1]BLG!Q215</f>
        <v>6.524064171122987</v>
      </c>
      <c r="R22" s="3">
        <f>[1]BLG!R215</f>
        <v>6.4913448735020012</v>
      </c>
      <c r="S22" s="3">
        <f>[1]BLG!S215</f>
        <v>4.4299450549450512</v>
      </c>
      <c r="T22" s="3">
        <f>[1]BLG!T215</f>
        <v>5.8865248226950229</v>
      </c>
      <c r="U22" s="3">
        <f>[1]BLG!U215</f>
        <v>6.0594795539033584</v>
      </c>
      <c r="V22" s="3">
        <f>[1]BLG!V215</f>
        <v>6.2888961677038964</v>
      </c>
      <c r="X22" s="20" t="str">
        <f>HLOOKUP(Y22,$L22:$U120,ROW(L$101)-ROW(X22)+1,0)</f>
        <v>RP</v>
      </c>
      <c r="Y22" s="9">
        <f t="shared" si="8"/>
        <v>4.4299450549450512</v>
      </c>
      <c r="Z22" s="20" t="str">
        <f>HLOOKUP(AA22,$L22:$U120,ROW(N$101)-ROW(Z22)+1,0)</f>
        <v>HH</v>
      </c>
      <c r="AA22" s="9">
        <f t="shared" si="9"/>
        <v>6.7010309278350491</v>
      </c>
    </row>
    <row r="23" spans="1:27" x14ac:dyDescent="0.35">
      <c r="A23" t="s">
        <v>36</v>
      </c>
      <c r="B23" s="3">
        <f>([1]BLG!B144/[1]BLG!B140)^0.25*100-100</f>
        <v>5.0170992196871111</v>
      </c>
      <c r="C23" s="3">
        <f>([1]BLG!C144/[1]BLG!C140)^0.25*100-100</f>
        <v>4.8516738248592901</v>
      </c>
      <c r="D23" s="3">
        <f>([1]BLG!D144/[1]BLG!D140)^0.25*100-100</f>
        <v>4.7060431793915143</v>
      </c>
      <c r="E23" s="3">
        <f>([1]BLG!E144/[1]BLG!E140)^0.25*100-100</f>
        <v>4.9123297014933343</v>
      </c>
      <c r="F23" s="3">
        <f>([1]BLG!F144/[1]BLG!F140)^0.25*100-100</f>
        <v>4.9448544688348335</v>
      </c>
      <c r="G23" s="3">
        <f>([1]BLG!G144/[1]BLG!G140)^0.25*100-100</f>
        <v>5.1945391447157476</v>
      </c>
      <c r="H23" s="14">
        <f>([1]BLG!H144/[1]BLG!H140)^0.25*100-100</f>
        <v>5.0483913726541374</v>
      </c>
      <c r="I23" s="3">
        <f>([1]BLG!I144/[1]BLG!I140)^0.25*100-100</f>
        <v>4.8668649543927529</v>
      </c>
      <c r="J23" s="3">
        <f>([1]BLG!J144/[1]BLG!J140)^0.25*100-100</f>
        <v>3.5667341241727826</v>
      </c>
      <c r="K23" s="3">
        <f>([1]BLG!K144/[1]BLG!K140)^0.25*100-100</f>
        <v>3.463998420605563</v>
      </c>
      <c r="L23" s="3">
        <f>([1]BLG!L144/[1]BLG!L140)^0.25*100-100</f>
        <v>3.3260439339338319</v>
      </c>
      <c r="M23" s="3">
        <f>([1]BLG!M144/[1]BLG!M140)^0.25*100-100</f>
        <v>3.9078989046252843</v>
      </c>
      <c r="N23" s="3">
        <f>([1]BLG!N144/[1]BLG!N140)^0.25*100-100</f>
        <v>2.802396169092944</v>
      </c>
      <c r="O23" s="3">
        <f>([1]BLG!O144/[1]BLG!O140)^0.25*100-100</f>
        <v>3.7162353925823055</v>
      </c>
      <c r="P23" s="3">
        <f>([1]BLG!P144/[1]BLG!P140)^0.25*100-100</f>
        <v>3.3053676630305802</v>
      </c>
      <c r="Q23" s="3">
        <f>([1]BLG!Q144/[1]BLG!Q140)^0.25*100-100</f>
        <v>3.3699289164384822</v>
      </c>
      <c r="R23" s="3">
        <f>([1]BLG!R144/[1]BLG!R140)^0.25*100-100</f>
        <v>3.2393822968554247</v>
      </c>
      <c r="S23" s="3">
        <f>([1]BLG!S144/[1]BLG!S140)^0.25*100-100</f>
        <v>3.4420425251744575</v>
      </c>
      <c r="T23" s="3">
        <f>([1]BLG!T144/[1]BLG!T140)^0.25*100-100</f>
        <v>3.293472619380907</v>
      </c>
      <c r="U23" s="3">
        <f>([1]BLG!U144/[1]BLG!U140)^0.25*100-100</f>
        <v>3.8592845224807206</v>
      </c>
      <c r="V23" s="3">
        <f>([1]BLG!V144/[1]BLG!V140)^0.25*100-100</f>
        <v>3.7377066062832682</v>
      </c>
      <c r="X23" s="9"/>
      <c r="Y23" s="9"/>
      <c r="Z23" s="9"/>
      <c r="AA23" s="9"/>
    </row>
    <row r="24" spans="1:27" x14ac:dyDescent="0.35">
      <c r="X24" s="9"/>
      <c r="Y24" s="9"/>
      <c r="Z24" s="9"/>
      <c r="AA24" s="9"/>
    </row>
    <row r="25" spans="1:27" x14ac:dyDescent="0.35">
      <c r="A25" s="4" t="s">
        <v>74</v>
      </c>
      <c r="X25" s="9"/>
      <c r="Y25" s="9"/>
      <c r="Z25" s="9"/>
      <c r="AA25" s="9"/>
    </row>
    <row r="26" spans="1:27" x14ac:dyDescent="0.35">
      <c r="A26">
        <f>[1]BLG!A219</f>
        <v>2020</v>
      </c>
      <c r="B26" s="3">
        <f>[1]BLG!B219</f>
        <v>4.8290869170298976</v>
      </c>
      <c r="C26" s="3">
        <f>[1]BLG!C219</f>
        <v>4.1282394683558721</v>
      </c>
      <c r="D26" s="3">
        <f>[1]BLG!D219</f>
        <v>3.8860563912719783</v>
      </c>
      <c r="E26" s="3">
        <f>[1]BLG!E219</f>
        <v>4.7725099800173183</v>
      </c>
      <c r="F26" s="3">
        <f>[1]BLG!F219</f>
        <v>2.512133175748744</v>
      </c>
      <c r="G26" s="3">
        <f>[1]BLG!G219</f>
        <v>6.3067703556666572</v>
      </c>
      <c r="H26" s="14">
        <f>[1]BLG!H219</f>
        <v>4.658445568461147</v>
      </c>
      <c r="I26" s="3">
        <f>[1]BLG!I219</f>
        <v>4.0414485450059763</v>
      </c>
      <c r="J26" s="3">
        <f>[1]BLG!J219</f>
        <v>3.0538400852843419</v>
      </c>
      <c r="K26" s="3">
        <f>[1]BLG!K219</f>
        <v>2.8406143159196109</v>
      </c>
      <c r="L26" s="3">
        <f>[1]BLG!L219</f>
        <v>2.9086380443029185</v>
      </c>
      <c r="M26" s="3">
        <f>[1]BLG!M219</f>
        <v>2.7383828598387794</v>
      </c>
      <c r="N26" s="3">
        <f>[1]BLG!N219</f>
        <v>1.8123068375178093</v>
      </c>
      <c r="O26" s="3">
        <f>[1]BLG!O219</f>
        <v>3.3710277698253321</v>
      </c>
      <c r="P26" s="3">
        <f>[1]BLG!P219</f>
        <v>3.3927977867830492</v>
      </c>
      <c r="Q26" s="3">
        <f>[1]BLG!Q219</f>
        <v>3.2667160809842102</v>
      </c>
      <c r="R26" s="3">
        <f>[1]BLG!R219</f>
        <v>2.5514647099132048</v>
      </c>
      <c r="S26" s="3">
        <f>[1]BLG!S219</f>
        <v>3.1237879081719342</v>
      </c>
      <c r="T26" s="3">
        <f>[1]BLG!T219</f>
        <v>2.686460673039079</v>
      </c>
      <c r="U26" s="3">
        <f>[1]BLG!U219</f>
        <v>3.2102367469513382</v>
      </c>
      <c r="V26" s="3">
        <f>[1]BLG!V219</f>
        <v>3.1734331902194981</v>
      </c>
      <c r="X26" s="20" t="str">
        <f>HLOOKUP(Y26,$L26:$U124,ROW(L$101)-ROW(X26)+1,0)</f>
        <v>HB</v>
      </c>
      <c r="Y26" s="9">
        <f t="shared" ref="Y26:Y30" si="10">MIN(L26:U26)</f>
        <v>1.8123068375178093</v>
      </c>
      <c r="Z26" s="20" t="str">
        <f>HLOOKUP(AA26,$L26:$U124,ROW(N$101)-ROW(Z26)+1,0)</f>
        <v>HE</v>
      </c>
      <c r="AA26" s="9">
        <f t="shared" ref="AA26:AA30" si="11">MAX(L26:U26)</f>
        <v>3.3927977867830492</v>
      </c>
    </row>
    <row r="27" spans="1:27" x14ac:dyDescent="0.35">
      <c r="A27">
        <f>[1]BLG!A220</f>
        <v>2021</v>
      </c>
      <c r="B27" s="3">
        <f>[1]BLG!B220</f>
        <v>-2.0419753086419945</v>
      </c>
      <c r="C27" s="3">
        <f>[1]BLG!C220</f>
        <v>-1.6939759036144579</v>
      </c>
      <c r="D27" s="3">
        <f>[1]BLG!D220</f>
        <v>-1.8639676113360224</v>
      </c>
      <c r="E27" s="3">
        <f>[1]BLG!E220</f>
        <v>-2.0865096359743234</v>
      </c>
      <c r="F27" s="3">
        <f>[1]BLG!F220</f>
        <v>-1.2752780153977739</v>
      </c>
      <c r="G27" s="3">
        <f>[1]BLG!G220</f>
        <v>-0.29185667752442157</v>
      </c>
      <c r="H27" s="14">
        <f>[1]BLG!H220</f>
        <v>-1.2675978122248015</v>
      </c>
      <c r="I27" s="3">
        <f>[1]BLG!I220</f>
        <v>-1.823995287326619</v>
      </c>
      <c r="J27" s="3">
        <f>[1]BLG!J220</f>
        <v>-2.3705383868292862</v>
      </c>
      <c r="K27" s="3">
        <f>[1]BLG!K220</f>
        <v>-2.4484601017781715</v>
      </c>
      <c r="L27" s="3">
        <f>[1]BLG!L220</f>
        <v>-2.4238156209987096</v>
      </c>
      <c r="M27" s="3">
        <f>[1]BLG!M220</f>
        <v>-2.3585760517799343</v>
      </c>
      <c r="N27" s="3">
        <f>[1]BLG!N220</f>
        <v>-3.463639421459817</v>
      </c>
      <c r="O27" s="3">
        <f>[1]BLG!O220</f>
        <v>-2.6901049475262511</v>
      </c>
      <c r="P27" s="3">
        <f>[1]BLG!P220</f>
        <v>-2.1186745122328858</v>
      </c>
      <c r="Q27" s="3">
        <f>[1]BLG!Q220</f>
        <v>-2.9631404349428578</v>
      </c>
      <c r="R27" s="3">
        <f>[1]BLG!R220</f>
        <v>-2.4797381116471229</v>
      </c>
      <c r="S27" s="3">
        <f>[1]BLG!S220</f>
        <v>-2.2740471869328474</v>
      </c>
      <c r="T27" s="3">
        <f>[1]BLG!T220</f>
        <v>-2.9000000000000199</v>
      </c>
      <c r="U27" s="3">
        <f>[1]BLG!U220</f>
        <v>-2.568288854003157</v>
      </c>
      <c r="V27" s="3">
        <f>[1]BLG!V220</f>
        <v>-2.3082616179001718</v>
      </c>
      <c r="X27" s="20" t="str">
        <f>HLOOKUP(Y27,$L27:$U125,ROW(L$101)-ROW(X27)+1,0)</f>
        <v>HB</v>
      </c>
      <c r="Y27" s="9">
        <f t="shared" si="10"/>
        <v>-3.463639421459817</v>
      </c>
      <c r="Z27" s="20" t="str">
        <f>HLOOKUP(AA27,$L27:$U125,ROW(N$101)-ROW(Z27)+1,0)</f>
        <v>HE</v>
      </c>
      <c r="AA27" s="9">
        <f t="shared" si="11"/>
        <v>-2.1186745122328858</v>
      </c>
    </row>
    <row r="28" spans="1:27" x14ac:dyDescent="0.35">
      <c r="A28">
        <f>[1]BLG!A221</f>
        <v>2022</v>
      </c>
      <c r="B28" s="3">
        <f>[1]BLG!B221</f>
        <v>0.57300661001391973</v>
      </c>
      <c r="C28" s="3">
        <f>[1]BLG!C221</f>
        <v>-0.13974190877094372</v>
      </c>
      <c r="D28" s="3">
        <f>[1]BLG!D221</f>
        <v>0.11176510667822015</v>
      </c>
      <c r="E28" s="3">
        <f>[1]BLG!E221</f>
        <v>0.4411561912079236</v>
      </c>
      <c r="F28" s="3">
        <f>[1]BLG!F221</f>
        <v>0.67975843100514055</v>
      </c>
      <c r="G28" s="3">
        <f>[1]BLG!G221</f>
        <v>-1.4449868258201519</v>
      </c>
      <c r="H28" s="14">
        <f>[1]BLG!H221</f>
        <v>-3.1599555167241888E-2</v>
      </c>
      <c r="I28" s="3">
        <f>[1]BLG!I221</f>
        <v>0.31544157482106794</v>
      </c>
      <c r="J28" s="3">
        <f>[1]BLG!J221</f>
        <v>-3.0178355415667237</v>
      </c>
      <c r="K28" s="3">
        <f>[1]BLG!K221</f>
        <v>-3.1611641253675176</v>
      </c>
      <c r="L28" s="3">
        <f>[1]BLG!L221</f>
        <v>-3.3507814576084769</v>
      </c>
      <c r="M28" s="3">
        <f>[1]BLG!M221</f>
        <v>-1.9709476470529665</v>
      </c>
      <c r="N28" s="3">
        <f>[1]BLG!N221</f>
        <v>-6.0472413683965129</v>
      </c>
      <c r="O28" s="3">
        <f>[1]BLG!O221</f>
        <v>-1.5369369086439093</v>
      </c>
      <c r="P28" s="3">
        <f>[1]BLG!P221</f>
        <v>-4.4100767557901861</v>
      </c>
      <c r="Q28" s="3">
        <f>[1]BLG!Q221</f>
        <v>-3.44313198016755</v>
      </c>
      <c r="R28" s="3">
        <f>[1]BLG!R221</f>
        <v>-4.2037920359273642</v>
      </c>
      <c r="S28" s="3">
        <f>[1]BLG!S221</f>
        <v>-1.6650048106358781</v>
      </c>
      <c r="T28" s="3">
        <f>[1]BLG!T221</f>
        <v>-1.8325081511894723</v>
      </c>
      <c r="U28" s="3">
        <f>[1]BLG!U221</f>
        <v>-1.0944050505165563</v>
      </c>
      <c r="V28" s="3">
        <f>[1]BLG!V221</f>
        <v>-2.6173922606838431</v>
      </c>
      <c r="X28" s="20" t="str">
        <f>HLOOKUP(Y28,$L28:$U126,ROW(L$101)-ROW(X28)+1,0)</f>
        <v>HB</v>
      </c>
      <c r="Y28" s="9">
        <f t="shared" si="10"/>
        <v>-6.0472413683965129</v>
      </c>
      <c r="Z28" s="20" t="str">
        <f>HLOOKUP(AA28,$L28:$U126,ROW(N$101)-ROW(Z28)+1,0)</f>
        <v>SH</v>
      </c>
      <c r="AA28" s="9">
        <f t="shared" si="11"/>
        <v>-1.0944050505165563</v>
      </c>
    </row>
    <row r="29" spans="1:27" x14ac:dyDescent="0.35">
      <c r="A29">
        <f>[1]BLG!A222</f>
        <v>2023</v>
      </c>
      <c r="B29" s="3">
        <f>[1]BLG!B222</f>
        <v>-0.65721479545992167</v>
      </c>
      <c r="C29" s="3">
        <f>[1]BLG!C222</f>
        <v>-0.55582812488890454</v>
      </c>
      <c r="D29" s="3">
        <f>[1]BLG!D222</f>
        <v>-0.73975043959816844</v>
      </c>
      <c r="E29" s="3">
        <f>[1]BLG!E222</f>
        <v>-0.2994563960582326</v>
      </c>
      <c r="F29" s="3">
        <f>[1]BLG!F222</f>
        <v>-0.12946600869940994</v>
      </c>
      <c r="G29" s="3">
        <f>[1]BLG!G222</f>
        <v>-0.22131623336269968</v>
      </c>
      <c r="H29" s="14">
        <f>[1]BLG!H222</f>
        <v>-0.38335594933743433</v>
      </c>
      <c r="I29" s="3">
        <f>[1]BLG!I222</f>
        <v>-0.5053481168297127</v>
      </c>
      <c r="J29" s="3">
        <f>[1]BLG!J222</f>
        <v>0.44818643220624477</v>
      </c>
      <c r="K29" s="3">
        <f>[1]BLG!K222</f>
        <v>0.48659684435200301</v>
      </c>
      <c r="L29" s="3">
        <f>[1]BLG!L222</f>
        <v>3.5569858779169294E-2</v>
      </c>
      <c r="M29" s="3">
        <f>[1]BLG!M222</f>
        <v>0.65199820386169449</v>
      </c>
      <c r="N29" s="3">
        <f>[1]BLG!N222</f>
        <v>1.360298466980808</v>
      </c>
      <c r="O29" s="3">
        <f>[1]BLG!O222</f>
        <v>1.1098301945628037</v>
      </c>
      <c r="P29" s="3">
        <f>[1]BLG!P222</f>
        <v>0.80985062001366259</v>
      </c>
      <c r="Q29" s="3">
        <f>[1]BLG!Q222</f>
        <v>0.43315508021387927</v>
      </c>
      <c r="R29" s="3">
        <f>[1]BLG!R222</f>
        <v>0.87540284451650052</v>
      </c>
      <c r="S29" s="3">
        <f>[1]BLG!S222</f>
        <v>-1.3988345443263626</v>
      </c>
      <c r="T29" s="3">
        <f>[1]BLG!T222</f>
        <v>0.11729405346424926</v>
      </c>
      <c r="U29" s="3">
        <f>[1]BLG!U222</f>
        <v>2.6572789735169522E-2</v>
      </c>
      <c r="V29" s="3">
        <f>[1]BLG!V222</f>
        <v>0.39052956153329887</v>
      </c>
      <c r="X29" s="20" t="str">
        <f>HLOOKUP(Y29,$L29:$U127,ROW(L$101)-ROW(X29)+1,0)</f>
        <v>RP</v>
      </c>
      <c r="Y29" s="9">
        <f t="shared" si="10"/>
        <v>-1.3988345443263626</v>
      </c>
      <c r="Z29" s="20" t="str">
        <f>HLOOKUP(AA29,$L29:$U127,ROW(N$101)-ROW(Z29)+1,0)</f>
        <v>HB</v>
      </c>
      <c r="AA29" s="9">
        <f t="shared" si="11"/>
        <v>1.360298466980808</v>
      </c>
    </row>
    <row r="30" spans="1:27" x14ac:dyDescent="0.35">
      <c r="A30" t="s">
        <v>36</v>
      </c>
      <c r="B30" s="3">
        <f>((1+B26/100)*(1+B27/100)*(1+B28/100)*(1+B29/100))^(0.25)*100-100</f>
        <v>0.64330658171580524</v>
      </c>
      <c r="C30" s="3">
        <f t="shared" ref="C30:V30" si="12">((1+C26/100)*(1+C27/100)*(1+C28/100)*(1+C29/100))^(0.25)*100-100</f>
        <v>0.41074036177614914</v>
      </c>
      <c r="D30" s="3">
        <f t="shared" si="12"/>
        <v>0.32555232495823816</v>
      </c>
      <c r="E30" s="3">
        <f t="shared" si="12"/>
        <v>0.67572771778799279</v>
      </c>
      <c r="F30" s="3">
        <f t="shared" si="12"/>
        <v>0.43733526086862184</v>
      </c>
      <c r="G30" s="3">
        <f t="shared" si="12"/>
        <v>1.0420179584055234</v>
      </c>
      <c r="H30" s="14">
        <f t="shared" si="12"/>
        <v>0.718015129638232</v>
      </c>
      <c r="I30" s="3">
        <f t="shared" si="12"/>
        <v>0.48351476847867048</v>
      </c>
      <c r="J30" s="3">
        <f t="shared" si="12"/>
        <v>-0.50076043494310341</v>
      </c>
      <c r="K30" s="3">
        <f t="shared" si="12"/>
        <v>-0.59937331414086259</v>
      </c>
      <c r="L30" s="3">
        <f t="shared" si="12"/>
        <v>-0.73706440822877539</v>
      </c>
      <c r="M30" s="3">
        <f t="shared" si="12"/>
        <v>-0.25617725167926153</v>
      </c>
      <c r="N30" s="3">
        <f t="shared" si="12"/>
        <v>-1.6403093542478331</v>
      </c>
      <c r="O30" s="3">
        <f t="shared" si="12"/>
        <v>3.5843949903352268E-2</v>
      </c>
      <c r="P30" s="3">
        <f t="shared" si="12"/>
        <v>-0.62519182648424021</v>
      </c>
      <c r="Q30" s="3">
        <f t="shared" si="12"/>
        <v>-0.71369603155386585</v>
      </c>
      <c r="R30" s="3">
        <f t="shared" si="12"/>
        <v>-0.85003124387746709</v>
      </c>
      <c r="S30" s="3">
        <f t="shared" si="12"/>
        <v>-0.57634378188289759</v>
      </c>
      <c r="T30" s="3">
        <f t="shared" si="12"/>
        <v>-0.50476014999773611</v>
      </c>
      <c r="U30" s="3">
        <f t="shared" si="12"/>
        <v>-0.12889887976645298</v>
      </c>
      <c r="V30" s="3">
        <f t="shared" si="12"/>
        <v>-0.36774353246967451</v>
      </c>
      <c r="X30" s="20" t="str">
        <f>HLOOKUP(Y30,$L30:$U128,ROW(L$101)-ROW(X30)+1,0)</f>
        <v>HB</v>
      </c>
      <c r="Y30" s="9">
        <f t="shared" si="10"/>
        <v>-1.6403093542478331</v>
      </c>
      <c r="Z30" s="20" t="str">
        <f>HLOOKUP(AA30,$L30:$U128,ROW(N$101)-ROW(Z30)+1,0)</f>
        <v>HH</v>
      </c>
      <c r="AA30" s="9">
        <f t="shared" si="11"/>
        <v>3.5843949903352268E-2</v>
      </c>
    </row>
    <row r="31" spans="1:27" x14ac:dyDescent="0.35">
      <c r="X31" s="9"/>
      <c r="Y31" s="9"/>
      <c r="Z31" s="9"/>
      <c r="AA31" s="9"/>
    </row>
    <row r="32" spans="1:27" x14ac:dyDescent="0.35">
      <c r="A32" s="4" t="s">
        <v>72</v>
      </c>
      <c r="X32" s="9"/>
      <c r="Y32" s="9"/>
      <c r="Z32" s="9"/>
      <c r="AA32" s="9"/>
    </row>
    <row r="33" spans="1:27" x14ac:dyDescent="0.35">
      <c r="A33">
        <f>'[1]verf EK'!A101</f>
        <v>2019</v>
      </c>
      <c r="B33" s="3">
        <f>'[1]verf EK'!B101</f>
        <v>89.558349185344468</v>
      </c>
      <c r="C33" s="3">
        <f>'[1]verf EK'!C101</f>
        <v>86.382433214787852</v>
      </c>
      <c r="D33" s="3">
        <f>'[1]verf EK'!D101</f>
        <v>87.900090976759572</v>
      </c>
      <c r="E33" s="3">
        <f>'[1]verf EK'!E101</f>
        <v>85.0591348937226</v>
      </c>
      <c r="F33" s="3">
        <f>'[1]verf EK'!F101</f>
        <v>85.948225953188313</v>
      </c>
      <c r="G33" s="3">
        <f>'[1]verf EK'!G101</f>
        <v>89.380530973451329</v>
      </c>
      <c r="H33" s="14">
        <f>'[1]verf EK'!H101</f>
        <v>87.697460921346462</v>
      </c>
      <c r="I33" s="3">
        <f>'[1]verf EK'!I101</f>
        <v>87.205359358200312</v>
      </c>
      <c r="J33" s="3">
        <f>'[1]verf EK'!J101</f>
        <v>99.450004135307253</v>
      </c>
      <c r="K33" s="3">
        <f>'[1]verf EK'!K101</f>
        <v>100</v>
      </c>
      <c r="L33" s="3">
        <f>'[1]verf EK'!L101</f>
        <v>104.95823339674138</v>
      </c>
      <c r="M33" s="3">
        <f>'[1]verf EK'!M101</f>
        <v>108.39880903151105</v>
      </c>
      <c r="N33" s="3">
        <f>'[1]verf EK'!N101</f>
        <v>92.039533537341825</v>
      </c>
      <c r="O33" s="3">
        <f>'[1]verf EK'!O101</f>
        <v>104.08568356628898</v>
      </c>
      <c r="P33" s="3">
        <f>'[1]verf EK'!P101</f>
        <v>99.594739889173766</v>
      </c>
      <c r="Q33" s="3">
        <f>'[1]verf EK'!Q101</f>
        <v>94.48763543131254</v>
      </c>
      <c r="R33" s="3">
        <f>'[1]verf EK'!R101</f>
        <v>94.706806715738978</v>
      </c>
      <c r="S33" s="3">
        <f>'[1]verf EK'!S101</f>
        <v>96.460176991150433</v>
      </c>
      <c r="T33" s="3">
        <f>'[1]verf EK'!T101</f>
        <v>90.774129517823184</v>
      </c>
      <c r="U33" s="3">
        <f>'[1]verf EK'!U101</f>
        <v>99.346621453974024</v>
      </c>
      <c r="V33" s="3">
        <f>'[1]verf EK'!V101</f>
        <v>97.601521793069224</v>
      </c>
      <c r="X33" s="20" t="str">
        <f>HLOOKUP(Y33,$L33:$U131,ROW(L$101)-ROW(X33)+1,0)</f>
        <v>SL</v>
      </c>
      <c r="Y33" s="9">
        <f t="shared" ref="Y33:Y36" si="13">MIN(L33:U33)</f>
        <v>90.774129517823184</v>
      </c>
      <c r="Z33" s="20" t="str">
        <f>HLOOKUP(AA33,$L33:$U131,ROW(N$101)-ROW(Z33)+1,0)</f>
        <v>BY</v>
      </c>
      <c r="AA33" s="9">
        <f t="shared" ref="AA33:AA36" si="14">MAX(L33:U33)</f>
        <v>108.39880903151105</v>
      </c>
    </row>
    <row r="34" spans="1:27" x14ac:dyDescent="0.35">
      <c r="A34">
        <f>'[1]verf EK'!A102</f>
        <v>2020</v>
      </c>
      <c r="B34" s="3">
        <f>'[1]verf EK'!B102</f>
        <v>91.843928029837286</v>
      </c>
      <c r="C34" s="3">
        <f>'[1]verf EK'!C102</f>
        <v>88.282306651911966</v>
      </c>
      <c r="D34" s="3">
        <f>'[1]verf EK'!D102</f>
        <v>89.331529980736917</v>
      </c>
      <c r="E34" s="3">
        <f>'[1]verf EK'!E102</f>
        <v>87.360137710561915</v>
      </c>
      <c r="F34" s="3">
        <f>'[1]verf EK'!F102</f>
        <v>87.228984794458782</v>
      </c>
      <c r="G34" s="3">
        <f>'[1]verf EK'!G102</f>
        <v>90.483216525267423</v>
      </c>
      <c r="H34" s="14">
        <f>'[1]verf EK'!H102</f>
        <v>89.339727037993356</v>
      </c>
      <c r="I34" s="3">
        <f>'[1]verf EK'!I102</f>
        <v>89.003647690479113</v>
      </c>
      <c r="J34" s="3">
        <f>'[1]verf EK'!J102</f>
        <v>99.508176564613308</v>
      </c>
      <c r="K34" s="3">
        <f>'[1]verf EK'!K102</f>
        <v>100</v>
      </c>
      <c r="L34" s="3">
        <f>'[1]verf EK'!L102</f>
        <v>104.05344481331203</v>
      </c>
      <c r="M34" s="3">
        <f>'[1]verf EK'!M102</f>
        <v>107.87327349481536</v>
      </c>
      <c r="N34" s="3">
        <f>'[1]verf EK'!N102</f>
        <v>90.335669494651412</v>
      </c>
      <c r="O34" s="3">
        <f>'[1]verf EK'!O102</f>
        <v>104.37313004631336</v>
      </c>
      <c r="P34" s="3">
        <f>'[1]verf EK'!P102</f>
        <v>99.446698635189961</v>
      </c>
      <c r="Q34" s="3">
        <f>'[1]verf EK'!Q102</f>
        <v>94.614533382515674</v>
      </c>
      <c r="R34" s="3">
        <f>'[1]verf EK'!R102</f>
        <v>95.327677363826396</v>
      </c>
      <c r="S34" s="3">
        <f>'[1]verf EK'!S102</f>
        <v>97.651543096028519</v>
      </c>
      <c r="T34" s="3">
        <f>'[1]verf EK'!T102</f>
        <v>90.700438542563219</v>
      </c>
      <c r="U34" s="3">
        <f>'[1]verf EK'!U102</f>
        <v>99.786876511332437</v>
      </c>
      <c r="V34" s="3">
        <f>'[1]verf EK'!V102</f>
        <v>97.926144514119429</v>
      </c>
      <c r="X34" s="20" t="str">
        <f>HLOOKUP(Y34,$L34:$U132,ROW(L$101)-ROW(X34)+1,0)</f>
        <v>HB</v>
      </c>
      <c r="Y34" s="9">
        <f t="shared" si="13"/>
        <v>90.335669494651412</v>
      </c>
      <c r="Z34" s="20" t="str">
        <f>HLOOKUP(AA34,$L34:$U132,ROW(N$101)-ROW(Z34)+1,0)</f>
        <v>BY</v>
      </c>
      <c r="AA34" s="9">
        <f t="shared" si="14"/>
        <v>107.87327349481536</v>
      </c>
    </row>
    <row r="35" spans="1:27" x14ac:dyDescent="0.35">
      <c r="A35">
        <f>'[1]verf EK'!A103</f>
        <v>2021</v>
      </c>
      <c r="B35" s="3">
        <f>'[1]verf EK'!B103</f>
        <v>91.511925724347691</v>
      </c>
      <c r="C35" s="3">
        <f>'[1]verf EK'!C103</f>
        <v>87.866175764366901</v>
      </c>
      <c r="D35" s="3">
        <f>'[1]verf EK'!D103</f>
        <v>89.04274051544742</v>
      </c>
      <c r="E35" s="3">
        <f>'[1]verf EK'!E103</f>
        <v>87.241876100528245</v>
      </c>
      <c r="F35" s="3">
        <f>'[1]verf EK'!F103</f>
        <v>87.357931807267491</v>
      </c>
      <c r="G35" s="3">
        <f>'[1]verf EK'!G103</f>
        <v>90.839603009444531</v>
      </c>
      <c r="H35" s="14">
        <f>'[1]verf EK'!H103</f>
        <v>89.258844245237711</v>
      </c>
      <c r="I35" s="3">
        <f>'[1]verf EK'!I103</f>
        <v>88.790619497358733</v>
      </c>
      <c r="J35" s="3">
        <f>'[1]verf EK'!J103</f>
        <v>99.523771410276936</v>
      </c>
      <c r="K35" s="3">
        <f>'[1]verf EK'!K103</f>
        <v>100</v>
      </c>
      <c r="L35" s="3">
        <f>'[1]verf EK'!L103</f>
        <v>104.02593244757483</v>
      </c>
      <c r="M35" s="3">
        <f>'[1]verf EK'!M103</f>
        <v>107.94781495117655</v>
      </c>
      <c r="N35" s="3">
        <f>'[1]verf EK'!N103</f>
        <v>90.223307187449976</v>
      </c>
      <c r="O35" s="3">
        <f>'[1]verf EK'!O103</f>
        <v>104.17000160076837</v>
      </c>
      <c r="P35" s="3">
        <f>'[1]verf EK'!P103</f>
        <v>99.695854009924773</v>
      </c>
      <c r="Q35" s="3">
        <f>'[1]verf EK'!Q103</f>
        <v>94.001120537858171</v>
      </c>
      <c r="R35" s="3">
        <f>'[1]verf EK'!R103</f>
        <v>95.505842804546177</v>
      </c>
      <c r="S35" s="3">
        <f>'[1]verf EK'!S103</f>
        <v>97.518809028333592</v>
      </c>
      <c r="T35" s="3">
        <f>'[1]verf EK'!T103</f>
        <v>90.739554986393472</v>
      </c>
      <c r="U35" s="3">
        <f>'[1]verf EK'!U103</f>
        <v>99.81190971666399</v>
      </c>
      <c r="V35" s="3">
        <f>'[1]verf EK'!V103</f>
        <v>97.914999199615821</v>
      </c>
      <c r="X35" s="20" t="str">
        <f>HLOOKUP(Y35,$L35:$U133,ROW(L$101)-ROW(X35)+1,0)</f>
        <v>HB</v>
      </c>
      <c r="Y35" s="9">
        <f t="shared" si="13"/>
        <v>90.223307187449976</v>
      </c>
      <c r="Z35" s="20" t="str">
        <f>HLOOKUP(AA35,$L35:$U133,ROW(N$101)-ROW(Z35)+1,0)</f>
        <v>BY</v>
      </c>
      <c r="AA35" s="9">
        <f t="shared" si="14"/>
        <v>107.94781495117655</v>
      </c>
    </row>
    <row r="36" spans="1:27" x14ac:dyDescent="0.35">
      <c r="A36">
        <f>'[1]verf EK'!A104</f>
        <v>2022</v>
      </c>
      <c r="B36" s="3">
        <f>'[1]verf EK'!B104</f>
        <v>91.222879684418146</v>
      </c>
      <c r="C36" s="3">
        <f>'[1]verf EK'!C104</f>
        <v>89.041875284478834</v>
      </c>
      <c r="D36" s="3">
        <f>'[1]verf EK'!D104</f>
        <v>89.375663783947815</v>
      </c>
      <c r="E36" s="3">
        <f>'[1]verf EK'!E104</f>
        <v>87.278106508875737</v>
      </c>
      <c r="F36" s="3">
        <f>'[1]verf EK'!F104</f>
        <v>88.271885905022003</v>
      </c>
      <c r="G36" s="3">
        <f>'[1]verf EK'!G104</f>
        <v>90.851160673645879</v>
      </c>
      <c r="H36" s="14">
        <f>'[1]verf EK'!H104</f>
        <v>89.546351084812628</v>
      </c>
      <c r="I36" s="3">
        <f>'[1]verf EK'!I104</f>
        <v>89.15945986951904</v>
      </c>
      <c r="J36" s="3">
        <f>'[1]verf EK'!J104</f>
        <v>99.522075557578518</v>
      </c>
      <c r="K36" s="3">
        <f>'[1]verf EK'!K104</f>
        <v>100</v>
      </c>
      <c r="L36" s="3">
        <f>'[1]verf EK'!L104</f>
        <v>104.03959945380063</v>
      </c>
      <c r="M36" s="3">
        <f>'[1]verf EK'!M104</f>
        <v>108.64436352602034</v>
      </c>
      <c r="N36" s="3">
        <f>'[1]verf EK'!N104</f>
        <v>90.297375208617808</v>
      </c>
      <c r="O36" s="3">
        <f>'[1]verf EK'!O104</f>
        <v>104.30131998179336</v>
      </c>
      <c r="P36" s="3">
        <f>'[1]verf EK'!P104</f>
        <v>98.729327871339706</v>
      </c>
      <c r="Q36" s="3">
        <f>'[1]verf EK'!Q104</f>
        <v>94.109391594598691</v>
      </c>
      <c r="R36" s="3">
        <f>'[1]verf EK'!R104</f>
        <v>95.205583371263842</v>
      </c>
      <c r="S36" s="3">
        <f>'[1]verf EK'!S104</f>
        <v>97.303140646335919</v>
      </c>
      <c r="T36" s="3">
        <f>'[1]verf EK'!T104</f>
        <v>90.513579123046583</v>
      </c>
      <c r="U36" s="3">
        <f>'[1]verf EK'!U104</f>
        <v>100.42482172659687</v>
      </c>
      <c r="V36" s="3">
        <f>'[1]verf EK'!V104</f>
        <v>97.974510696404181</v>
      </c>
      <c r="X36" s="20" t="str">
        <f>HLOOKUP(Y36,$L36:$U134,ROW(L$101)-ROW(X36)+1,0)</f>
        <v>HB</v>
      </c>
      <c r="Y36" s="9">
        <f t="shared" si="13"/>
        <v>90.297375208617808</v>
      </c>
      <c r="Z36" s="20" t="str">
        <f>HLOOKUP(AA36,$L36:$U134,ROW(N$101)-ROW(Z36)+1,0)</f>
        <v>BY</v>
      </c>
      <c r="AA36" s="9">
        <f t="shared" si="14"/>
        <v>108.64436352602034</v>
      </c>
    </row>
    <row r="37" spans="1:27" x14ac:dyDescent="0.35">
      <c r="X37" s="20"/>
      <c r="Y37" s="9"/>
      <c r="Z37" s="20"/>
      <c r="AA37" s="9"/>
    </row>
    <row r="38" spans="1:27" x14ac:dyDescent="0.35">
      <c r="A38" s="4" t="s">
        <v>75</v>
      </c>
      <c r="X38" s="9"/>
      <c r="Y38" s="9"/>
      <c r="Z38" s="9"/>
      <c r="AA38" s="9"/>
    </row>
    <row r="39" spans="1:27" x14ac:dyDescent="0.35">
      <c r="A39">
        <f>[1]Verbraucherpreisniveau!A31</f>
        <v>2020</v>
      </c>
      <c r="B39" s="3">
        <f>[1]Verbraucherpreisniveau!B31</f>
        <v>95.976907387835055</v>
      </c>
      <c r="C39" s="3">
        <f>[1]Verbraucherpreisniveau!C31</f>
        <v>94.733018098860711</v>
      </c>
      <c r="D39" s="3">
        <f>[1]Verbraucherpreisniveau!D31</f>
        <v>97.016001130104328</v>
      </c>
      <c r="E39" s="3">
        <f>[1]Verbraucherpreisniveau!E31</f>
        <v>96.6314970958326</v>
      </c>
      <c r="F39" s="3">
        <f>[1]Verbraucherpreisniveau!F31</f>
        <v>95.227482754071886</v>
      </c>
      <c r="G39" s="3">
        <f>[1]Verbraucherpreisniveau!G31</f>
        <v>87.007452991775409</v>
      </c>
      <c r="H39" s="14">
        <f>[1]Verbraucherpreisniveau!H31</f>
        <v>93.792266110027768</v>
      </c>
      <c r="I39" s="3">
        <f>[1]Verbraucherpreisniveau!I31</f>
        <v>96.103958499568307</v>
      </c>
      <c r="J39" s="3">
        <f>[1]Verbraucherpreisniveau!J31</f>
        <v>99.31929407234081</v>
      </c>
      <c r="K39" s="3">
        <f>[1]Verbraucherpreisniveau!K31</f>
        <v>100</v>
      </c>
      <c r="L39" s="3">
        <f>[1]Verbraucherpreisniveau!L31</f>
        <v>101.6757553479712</v>
      </c>
      <c r="M39" s="3">
        <f>[1]Verbraucherpreisniveau!M31</f>
        <v>104.8167150708218</v>
      </c>
      <c r="N39" s="3">
        <f>[1]Verbraucherpreisniveau!N31</f>
        <v>93.786537721289548</v>
      </c>
      <c r="O39" s="3">
        <f>[1]Verbraucherpreisniveau!O31</f>
        <v>94.091309647616541</v>
      </c>
      <c r="P39" s="3">
        <f>[1]Verbraucherpreisniveau!P31</f>
        <v>97.466016918844531</v>
      </c>
      <c r="Q39" s="3">
        <f>[1]Verbraucherpreisniveau!Q31</f>
        <v>98.952975590218557</v>
      </c>
      <c r="R39" s="3">
        <f>[1]Verbraucherpreisniveau!R31</f>
        <v>98.105619652010077</v>
      </c>
      <c r="S39" s="3">
        <f>[1]Verbraucherpreisniveau!S31</f>
        <v>101.11416554328225</v>
      </c>
      <c r="T39" s="3">
        <f>[1]Verbraucherpreisniveau!T31</f>
        <v>94.50528534980316</v>
      </c>
      <c r="U39" s="3">
        <f>[1]Verbraucherpreisniveau!U31</f>
        <v>100.39412619572181</v>
      </c>
      <c r="V39" s="3">
        <f>[1]Verbraucherpreisniveau!V31</f>
        <v>99.468278894405614</v>
      </c>
      <c r="X39" s="20" t="str">
        <f>HLOOKUP(Y39,$L39:$U137,ROW(L$101)-ROW(X39)+1,0)</f>
        <v>HB</v>
      </c>
      <c r="Y39" s="9">
        <f t="shared" ref="Y39:Y41" si="15">MIN(L39:U39)</f>
        <v>93.786537721289548</v>
      </c>
      <c r="Z39" s="20" t="str">
        <f>HLOOKUP(AA39,$L39:$U137,ROW(N$101)-ROW(Z39)+1,0)</f>
        <v>BY</v>
      </c>
      <c r="AA39" s="9">
        <f t="shared" ref="AA39:AA41" si="16">MAX(L39:U39)</f>
        <v>104.8167150708218</v>
      </c>
    </row>
    <row r="40" spans="1:27" x14ac:dyDescent="0.35">
      <c r="A40">
        <f>[1]Verbraucherpreisniveau!A32</f>
        <v>2021</v>
      </c>
      <c r="B40" s="3">
        <f>[1]Verbraucherpreisniveau!B32</f>
        <v>95.308349570552323</v>
      </c>
      <c r="C40" s="3">
        <f>[1]Verbraucherpreisniveau!C32</f>
        <v>94.151495002251096</v>
      </c>
      <c r="D40" s="3">
        <f>[1]Verbraucherpreisniveau!D32</f>
        <v>96.563924825885508</v>
      </c>
      <c r="E40" s="3">
        <f>[1]Verbraucherpreisniveau!E32</f>
        <v>96.362528747418892</v>
      </c>
      <c r="F40" s="3">
        <f>[1]Verbraucherpreisniveau!F32</f>
        <v>95.231719002742395</v>
      </c>
      <c r="G40" s="3">
        <f>[1]Verbraucherpreisniveau!G32</f>
        <v>87.564491289756418</v>
      </c>
      <c r="H40" s="14">
        <f>[1]Verbraucherpreisniveau!H32</f>
        <v>93.635922084196594</v>
      </c>
      <c r="I40" s="3">
        <f>[1]Verbraucherpreisniveau!I32</f>
        <v>95.696706489787502</v>
      </c>
      <c r="J40" s="3">
        <f>[1]Verbraucherpreisniveau!J32</f>
        <v>99.346875978055493</v>
      </c>
      <c r="K40" s="3">
        <f>[1]Verbraucherpreisniveau!K32</f>
        <v>100</v>
      </c>
      <c r="L40" s="3">
        <f>[1]Verbraucherpreisniveau!L32</f>
        <v>101.70043922845306</v>
      </c>
      <c r="M40" s="3">
        <f>[1]Verbraucherpreisniveau!M32</f>
        <v>104.73897915372379</v>
      </c>
      <c r="N40" s="3">
        <f>[1]Verbraucherpreisniveau!N32</f>
        <v>92.99511073846837</v>
      </c>
      <c r="O40" s="3">
        <f>[1]Verbraucherpreisniveau!O32</f>
        <v>94.047139973508408</v>
      </c>
      <c r="P40" s="3">
        <f>[1]Verbraucherpreisniveau!P32</f>
        <v>97.949973429526608</v>
      </c>
      <c r="Q40" s="3">
        <f>[1]Verbraucherpreisniveau!Q32</f>
        <v>98.36130984785872</v>
      </c>
      <c r="R40" s="3">
        <f>[1]Verbraucherpreisniveau!R32</f>
        <v>98.243458070566021</v>
      </c>
      <c r="S40" s="3">
        <f>[1]Verbraucherpreisniveau!S32</f>
        <v>101.02795144648699</v>
      </c>
      <c r="T40" s="3">
        <f>[1]Verbraucherpreisniveau!T32</f>
        <v>94.685935033704155</v>
      </c>
      <c r="U40" s="3">
        <f>[1]Verbraucherpreisniveau!U32</f>
        <v>100.47025554137096</v>
      </c>
      <c r="V40" s="3">
        <f>[1]Verbraucherpreisniveau!V32</f>
        <v>99.410898218243148</v>
      </c>
      <c r="X40" s="20" t="str">
        <f>HLOOKUP(Y40,$L40:$U138,ROW(L$101)-ROW(X40)+1,0)</f>
        <v>HB</v>
      </c>
      <c r="Y40" s="9">
        <f t="shared" si="15"/>
        <v>92.99511073846837</v>
      </c>
      <c r="Z40" s="20" t="str">
        <f>HLOOKUP(AA40,$L40:$U138,ROW(N$101)-ROW(Z40)+1,0)</f>
        <v>BY</v>
      </c>
      <c r="AA40" s="9">
        <f t="shared" si="16"/>
        <v>104.73897915372379</v>
      </c>
    </row>
    <row r="41" spans="1:27" x14ac:dyDescent="0.35">
      <c r="A41">
        <f>[1]Verbraucherpreisniveau!A33</f>
        <v>2022</v>
      </c>
      <c r="B41" s="3">
        <f>[1]Verbraucherpreisniveau!B33</f>
        <v>94.769159274121989</v>
      </c>
      <c r="C41" s="3">
        <f>[1]Verbraucherpreisniveau!C33</f>
        <v>94.731320197939368</v>
      </c>
      <c r="D41" s="3">
        <f>[1]Verbraucherpreisniveau!D33</f>
        <v>96.844939921789845</v>
      </c>
      <c r="E41" s="3">
        <f>[1]Verbraucherpreisniveau!E33</f>
        <v>95.974898551549003</v>
      </c>
      <c r="F41" s="3">
        <f>[1]Verbraucherpreisniveau!F33</f>
        <v>95.628405459227082</v>
      </c>
      <c r="G41" s="3">
        <f>[1]Verbraucherpreisniveau!G33</f>
        <v>87.322498783697199</v>
      </c>
      <c r="H41" s="14">
        <f>[1]Verbraucherpreisniveau!H33</f>
        <v>93.622836612312881</v>
      </c>
      <c r="I41" s="3">
        <f>[1]Verbraucherpreisniveau!I33</f>
        <v>95.757412315536854</v>
      </c>
      <c r="J41" s="3">
        <f>[1]Verbraucherpreisniveau!J33</f>
        <v>99.330987757769591</v>
      </c>
      <c r="K41" s="3">
        <f>[1]Verbraucherpreisniveau!K33</f>
        <v>100</v>
      </c>
      <c r="L41" s="3">
        <f>[1]Verbraucherpreisniveau!L33</f>
        <v>102.17392239486128</v>
      </c>
      <c r="M41" s="3">
        <f>[1]Verbraucherpreisniveau!M33</f>
        <v>105.13714457285279</v>
      </c>
      <c r="N41" s="3">
        <f>[1]Verbraucherpreisniveau!N33</f>
        <v>91.300359496091659</v>
      </c>
      <c r="O41" s="3">
        <f>[1]Verbraucherpreisniveau!O33</f>
        <v>94.846307672807626</v>
      </c>
      <c r="P41" s="3">
        <f>[1]Verbraucherpreisniveau!P33</f>
        <v>96.984260184393662</v>
      </c>
      <c r="Q41" s="3">
        <f>[1]Verbraucherpreisniveau!Q33</f>
        <v>98.470434867533058</v>
      </c>
      <c r="R41" s="3">
        <f>[1]Verbraucherpreisniveau!R33</f>
        <v>97.670359774899836</v>
      </c>
      <c r="S41" s="3">
        <f>[1]Verbraucherpreisniveau!S33</f>
        <v>100.98386267212042</v>
      </c>
      <c r="T41" s="3">
        <f>[1]Verbraucherpreisniveau!T33</f>
        <v>95.045679433237595</v>
      </c>
      <c r="U41" s="3">
        <f>[1]Verbraucherpreisniveau!U33</f>
        <v>101.63731688760673</v>
      </c>
      <c r="V41" s="3">
        <f>[1]Verbraucherpreisniveau!V33</f>
        <v>99.382982263149671</v>
      </c>
      <c r="X41" s="20" t="str">
        <f>HLOOKUP(Y41,$L41:$U139,ROW(L$101)-ROW(X41)+1,0)</f>
        <v>HB</v>
      </c>
      <c r="Y41" s="9">
        <f t="shared" si="15"/>
        <v>91.300359496091659</v>
      </c>
      <c r="Z41" s="20" t="str">
        <f>HLOOKUP(AA41,$L41:$U139,ROW(N$101)-ROW(Z41)+1,0)</f>
        <v>BY</v>
      </c>
      <c r="AA41" s="9">
        <f t="shared" si="16"/>
        <v>105.13714457285279</v>
      </c>
    </row>
    <row r="42" spans="1:27" x14ac:dyDescent="0.35">
      <c r="X42" s="20"/>
      <c r="Y42" s="9"/>
      <c r="Z42" s="20"/>
      <c r="AA42" s="9"/>
    </row>
    <row r="43" spans="1:27" x14ac:dyDescent="0.35">
      <c r="A43" s="4" t="s">
        <v>76</v>
      </c>
      <c r="X43" s="20"/>
      <c r="Y43" s="9"/>
      <c r="Z43" s="20"/>
      <c r="AA43" s="9"/>
    </row>
    <row r="44" spans="1:27" x14ac:dyDescent="0.35">
      <c r="A44">
        <f>[1]Verbraucherpreisniveau!A10</f>
        <v>2020</v>
      </c>
      <c r="B44" s="3">
        <f>[1]Verbraucherpreisniveau!B10</f>
        <v>95.693777315311152</v>
      </c>
      <c r="C44" s="3">
        <f>[1]Verbraucherpreisniveau!C10</f>
        <v>93.190640838427669</v>
      </c>
      <c r="D44" s="3">
        <f>[1]Verbraucherpreisniveau!D10</f>
        <v>92.079171415175054</v>
      </c>
      <c r="E44" s="3">
        <f>[1]Verbraucherpreisniveau!E10</f>
        <v>90.405447846807149</v>
      </c>
      <c r="F44" s="3">
        <f>[1]Verbraucherpreisniveau!F10</f>
        <v>91.600641192764201</v>
      </c>
      <c r="G44" s="3">
        <f>[1]Verbraucherpreisniveau!G10</f>
        <v>103.9947882784485</v>
      </c>
      <c r="H44" s="14">
        <f>[1]Verbraucherpreisniveau!H10</f>
        <v>95.252765226067666</v>
      </c>
      <c r="I44" s="3">
        <f>[1]Verbraucherpreisniveau!I10</f>
        <v>92.611843549481804</v>
      </c>
      <c r="J44" s="3">
        <f>[1]Verbraucherpreisniveau!J10</f>
        <v>100.19017703864763</v>
      </c>
      <c r="K44" s="3">
        <f>[1]Verbraucherpreisniveau!K10</f>
        <v>100</v>
      </c>
      <c r="L44" s="3">
        <f>[1]Verbraucherpreisniveau!L10</f>
        <v>102.33850189477671</v>
      </c>
      <c r="M44" s="3">
        <f>[1]Verbraucherpreisniveau!M10</f>
        <v>102.91609827872237</v>
      </c>
      <c r="N44" s="3">
        <f>[1]Verbraucherpreisniveau!N10</f>
        <v>96.320507920984085</v>
      </c>
      <c r="O44" s="3">
        <f>[1]Verbraucherpreisniveau!O10</f>
        <v>110.92749206829356</v>
      </c>
      <c r="P44" s="3">
        <f>[1]Verbraucherpreisniveau!P10</f>
        <v>102.03217673088527</v>
      </c>
      <c r="Q44" s="3">
        <f>[1]Verbraucherpreisniveau!Q10</f>
        <v>95.615652604860387</v>
      </c>
      <c r="R44" s="3">
        <f>[1]Verbraucherpreisniveau!R10</f>
        <v>97.168416755291574</v>
      </c>
      <c r="S44" s="3">
        <f>[1]Verbraucherpreisniveau!S10</f>
        <v>96.57553179749921</v>
      </c>
      <c r="T44" s="3">
        <f>[1]Verbraucherpreisniveau!T10</f>
        <v>95.973932258755042</v>
      </c>
      <c r="U44" s="3">
        <f>[1]Verbraucherpreisniveau!U10</f>
        <v>99.395134249980416</v>
      </c>
      <c r="V44" s="3">
        <f>[1]Verbraucherpreisniveau!V10</f>
        <v>98.449621932311416</v>
      </c>
      <c r="X44" s="20" t="str">
        <f>HLOOKUP(Y44,$L44:$U142,ROW(L$101)-ROW(X44)+1,0)</f>
        <v>NI</v>
      </c>
      <c r="Y44" s="9">
        <f t="shared" ref="Y44:Y47" si="17">MIN(L44:U44)</f>
        <v>95.615652604860387</v>
      </c>
      <c r="Z44" s="20" t="str">
        <f>HLOOKUP(AA44,$L44:$U142,ROW(N$101)-ROW(Z44)+1,0)</f>
        <v>HH</v>
      </c>
      <c r="AA44" s="9">
        <f t="shared" ref="AA44:AA47" si="18">MAX(L44:U44)</f>
        <v>110.92749206829356</v>
      </c>
    </row>
    <row r="45" spans="1:27" x14ac:dyDescent="0.35">
      <c r="A45">
        <f>[1]Verbraucherpreisniveau!A11</f>
        <v>2021</v>
      </c>
      <c r="B45" s="3">
        <f>[1]Verbraucherpreisniveau!B11</f>
        <v>96.016693329271945</v>
      </c>
      <c r="C45" s="3">
        <f>[1]Verbraucherpreisniveau!C11</f>
        <v>93.32424913939613</v>
      </c>
      <c r="D45" s="3">
        <f>[1]Verbraucherpreisniveau!D11</f>
        <v>92.211186191945345</v>
      </c>
      <c r="E45" s="3">
        <f>[1]Verbraucherpreisniveau!E11</f>
        <v>90.535062990306869</v>
      </c>
      <c r="F45" s="3">
        <f>[1]Verbraucherpreisniveau!F11</f>
        <v>91.73196989623996</v>
      </c>
      <c r="G45" s="3">
        <f>[1]Verbraucherpreisniveau!G11</f>
        <v>103.74022811238697</v>
      </c>
      <c r="H45" s="14">
        <f>[1]Verbraucherpreisniveau!H11</f>
        <v>95.32542880816294</v>
      </c>
      <c r="I45" s="3">
        <f>[1]Verbraucherpreisniveau!I11</f>
        <v>92.783359798107824</v>
      </c>
      <c r="J45" s="3">
        <f>[1]Verbraucherpreisniveau!J11</f>
        <v>100.17805837423668</v>
      </c>
      <c r="K45" s="3">
        <f>[1]Verbraucherpreisniveau!K11</f>
        <v>100</v>
      </c>
      <c r="L45" s="3">
        <f>[1]Verbraucherpreisniveau!L11</f>
        <v>102.28661079220902</v>
      </c>
      <c r="M45" s="3">
        <f>[1]Verbraucherpreisniveau!M11</f>
        <v>103.06365005977692</v>
      </c>
      <c r="N45" s="3">
        <f>[1]Verbraucherpreisniveau!N11</f>
        <v>97.019409376463273</v>
      </c>
      <c r="O45" s="3">
        <f>[1]Verbraucherpreisniveau!O11</f>
        <v>110.76360390131099</v>
      </c>
      <c r="P45" s="3">
        <f>[1]Verbraucherpreisniveau!P11</f>
        <v>101.78242067789259</v>
      </c>
      <c r="Q45" s="3">
        <f>[1]Verbraucherpreisniveau!Q11</f>
        <v>95.56717034701478</v>
      </c>
      <c r="R45" s="3">
        <f>[1]Verbraucherpreisniveau!R11</f>
        <v>97.213437596981308</v>
      </c>
      <c r="S45" s="3">
        <f>[1]Verbraucherpreisniveau!S11</f>
        <v>96.526562829483737</v>
      </c>
      <c r="T45" s="3">
        <f>[1]Verbraucherpreisniveau!T11</f>
        <v>95.832137005452893</v>
      </c>
      <c r="U45" s="3">
        <f>[1]Verbraucherpreisniveau!U11</f>
        <v>99.344735592480021</v>
      </c>
      <c r="V45" s="3">
        <f>[1]Verbraucherpreisniveau!V11</f>
        <v>98.495236392147589</v>
      </c>
      <c r="X45" s="20" t="str">
        <f>HLOOKUP(Y45,$L45:$U143,ROW(L$101)-ROW(X45)+1,0)</f>
        <v>NI</v>
      </c>
      <c r="Y45" s="9">
        <f t="shared" si="17"/>
        <v>95.56717034701478</v>
      </c>
      <c r="Z45" s="20" t="str">
        <f>HLOOKUP(AA45,$L45:$U143,ROW(N$101)-ROW(Z45)+1,0)</f>
        <v>HH</v>
      </c>
      <c r="AA45" s="9">
        <f t="shared" si="18"/>
        <v>110.76360390131099</v>
      </c>
    </row>
    <row r="46" spans="1:27" x14ac:dyDescent="0.35">
      <c r="A46">
        <f>[1]Verbraucherpreisniveau!A12</f>
        <v>2022</v>
      </c>
      <c r="B46" s="3">
        <f>[1]Verbraucherpreisniveau!B12</f>
        <v>96.257981376149843</v>
      </c>
      <c r="C46" s="3">
        <f>[1]Verbraucherpreisniveau!C12</f>
        <v>93.994124750322754</v>
      </c>
      <c r="D46" s="3">
        <f>[1]Verbraucherpreisniveau!D12</f>
        <v>92.287386265225535</v>
      </c>
      <c r="E46" s="3">
        <f>[1]Verbraucherpreisniveau!E12</f>
        <v>90.93847227355792</v>
      </c>
      <c r="F46" s="3">
        <f>[1]Verbraucherpreisniveau!F12</f>
        <v>92.307181617347297</v>
      </c>
      <c r="G46" s="3">
        <f>[1]Verbraucherpreisniveau!G12</f>
        <v>104.04095386538282</v>
      </c>
      <c r="H46" s="14">
        <f>[1]Verbraucherpreisniveau!H12</f>
        <v>95.645842750545185</v>
      </c>
      <c r="I46" s="3">
        <f>[1]Verbraucherpreisniveau!I12</f>
        <v>93.109721444564045</v>
      </c>
      <c r="J46" s="3">
        <f>[1]Verbraucherpreisniveau!J12</f>
        <v>100.19237481084444</v>
      </c>
      <c r="K46" s="3">
        <f>[1]Verbraucherpreisniveau!K12</f>
        <v>100</v>
      </c>
      <c r="L46" s="3">
        <f>[1]Verbraucherpreisniveau!L12</f>
        <v>101.82598163524472</v>
      </c>
      <c r="M46" s="3">
        <f>[1]Verbraucherpreisniveau!M12</f>
        <v>103.33585144186344</v>
      </c>
      <c r="N46" s="3">
        <f>[1]Verbraucherpreisniveau!N12</f>
        <v>98.901445412691075</v>
      </c>
      <c r="O46" s="3">
        <f>[1]Verbraucherpreisniveau!O12</f>
        <v>109.96877215463439</v>
      </c>
      <c r="P46" s="3">
        <f>[1]Verbraucherpreisniveau!P12</f>
        <v>101.79933082298942</v>
      </c>
      <c r="Q46" s="3">
        <f>[1]Verbraucherpreisniveau!Q12</f>
        <v>95.571215584859516</v>
      </c>
      <c r="R46" s="3">
        <f>[1]Verbraucherpreisniveau!R12</f>
        <v>97.476433577887349</v>
      </c>
      <c r="S46" s="3">
        <f>[1]Verbraucherpreisniveau!S12</f>
        <v>96.355138406880641</v>
      </c>
      <c r="T46" s="3">
        <f>[1]Verbraucherpreisniveau!T12</f>
        <v>95.231660884307246</v>
      </c>
      <c r="U46" s="3">
        <f>[1]Verbraucherpreisniveau!U12</f>
        <v>98.807037416827271</v>
      </c>
      <c r="V46" s="3">
        <f>[1]Verbraucherpreisniveau!V12</f>
        <v>98.582783958911506</v>
      </c>
      <c r="X46" s="20" t="str">
        <f>HLOOKUP(Y46,$L46:$U144,ROW(L$101)-ROW(X46)+1,0)</f>
        <v>SL</v>
      </c>
      <c r="Y46" s="9">
        <f t="shared" si="17"/>
        <v>95.231660884307246</v>
      </c>
      <c r="Z46" s="20" t="str">
        <f>HLOOKUP(AA46,$L46:$U144,ROW(N$101)-ROW(Z46)+1,0)</f>
        <v>HH</v>
      </c>
      <c r="AA46" s="9">
        <f t="shared" si="18"/>
        <v>109.96877215463439</v>
      </c>
    </row>
    <row r="47" spans="1:27" x14ac:dyDescent="0.35">
      <c r="A47">
        <f>[1]Verbraucherpreisniveau!A13</f>
        <v>2023</v>
      </c>
      <c r="B47" s="3">
        <f>[1]Verbraucherpreisniveau!B13</f>
        <v>96.820402939797177</v>
      </c>
      <c r="C47" s="3">
        <f>[1]Verbraucherpreisniveau!C13</f>
        <v>94.447741812590053</v>
      </c>
      <c r="D47" s="3">
        <f>[1]Verbraucherpreisniveau!D13</f>
        <v>92.847165965176487</v>
      </c>
      <c r="E47" s="3">
        <f>[1]Verbraucherpreisniveau!E13</f>
        <v>91.004317479265836</v>
      </c>
      <c r="F47" s="3">
        <f>[1]Verbraucherpreisniveau!F13</f>
        <v>92.60046914302562</v>
      </c>
      <c r="G47" s="3">
        <f>[1]Verbraucherpreisniveau!G13</f>
        <v>104.32669971466422</v>
      </c>
      <c r="H47" s="14">
        <f>[1]Verbraucherpreisniveau!H13</f>
        <v>96.033197760508543</v>
      </c>
      <c r="I47" s="3">
        <f>[1]Verbraucherpreisniveau!I13</f>
        <v>93.527772076510658</v>
      </c>
      <c r="J47" s="3">
        <f>[1]Verbraucherpreisniveau!J13</f>
        <v>100.20597810985166</v>
      </c>
      <c r="K47" s="3">
        <f>[1]Verbraucherpreisniveau!K13</f>
        <v>100</v>
      </c>
      <c r="L47" s="3">
        <f>[1]Verbraucherpreisniveau!L13</f>
        <v>102.22601192925626</v>
      </c>
      <c r="M47" s="3">
        <f>[1]Verbraucherpreisniveau!M13</f>
        <v>103.33288565630249</v>
      </c>
      <c r="N47" s="3">
        <f>[1]Verbraucherpreisniveau!N13</f>
        <v>97.371853574778285</v>
      </c>
      <c r="O47" s="3">
        <f>[1]Verbraucherpreisniveau!O13</f>
        <v>109.66323575560664</v>
      </c>
      <c r="P47" s="3">
        <f>[1]Verbraucherpreisniveau!P13</f>
        <v>101.74490316118954</v>
      </c>
      <c r="Q47" s="3">
        <f>[1]Verbraucherpreisniveau!Q13</f>
        <v>95.756713578824076</v>
      </c>
      <c r="R47" s="3">
        <f>[1]Verbraucherpreisniveau!R13</f>
        <v>97.228382246594734</v>
      </c>
      <c r="S47" s="3">
        <f>[1]Verbraucherpreisniveau!S13</f>
        <v>96.303621517295099</v>
      </c>
      <c r="T47" s="3">
        <f>[1]Verbraucherpreisniveau!T13</f>
        <v>95.127187385307906</v>
      </c>
      <c r="U47" s="3">
        <f>[1]Verbraucherpreisniveau!U13</f>
        <v>98.944691029584035</v>
      </c>
      <c r="V47" s="3">
        <f>[1]Verbraucherpreisniveau!V13</f>
        <v>98.594863837562215</v>
      </c>
      <c r="X47" s="20" t="str">
        <f>HLOOKUP(Y47,$L47:$U145,ROW(L$101)-ROW(X47)+1,0)</f>
        <v>SL</v>
      </c>
      <c r="Y47" s="9">
        <f t="shared" si="17"/>
        <v>95.127187385307906</v>
      </c>
      <c r="Z47" s="20" t="str">
        <f>HLOOKUP(AA47,$L47:$U145,ROW(N$101)-ROW(Z47)+1,0)</f>
        <v>HH</v>
      </c>
      <c r="AA47" s="9">
        <f t="shared" si="18"/>
        <v>109.66323575560664</v>
      </c>
    </row>
    <row r="48" spans="1:27" x14ac:dyDescent="0.35">
      <c r="A48" t="s">
        <v>343</v>
      </c>
      <c r="X48" s="9"/>
      <c r="Y48" s="9"/>
      <c r="Z48" s="9"/>
      <c r="AA48" s="9"/>
    </row>
    <row r="49" spans="1:27" x14ac:dyDescent="0.35">
      <c r="X49" s="9"/>
      <c r="Y49" s="9"/>
      <c r="Z49" s="9"/>
      <c r="AA49" s="9"/>
    </row>
    <row r="50" spans="1:27" x14ac:dyDescent="0.35">
      <c r="A50" s="4" t="s">
        <v>129</v>
      </c>
      <c r="X50" s="9"/>
      <c r="Y50" s="9"/>
      <c r="Z50" s="9"/>
      <c r="AA50" s="9"/>
    </row>
    <row r="51" spans="1:27" x14ac:dyDescent="0.35">
      <c r="A51">
        <f>'[1]BLG VG'!A121</f>
        <v>2019</v>
      </c>
      <c r="B51" s="3">
        <f>'[1]BLG VG'!B121</f>
        <v>70.87214225232853</v>
      </c>
      <c r="C51" s="3">
        <f>'[1]BLG VG'!C121</f>
        <v>64.775613886536831</v>
      </c>
      <c r="D51" s="3">
        <f>'[1]BLG VG'!D121</f>
        <v>70.307648885125602</v>
      </c>
      <c r="E51" s="3">
        <f>'[1]BLG VG'!E121</f>
        <v>67.513406717471085</v>
      </c>
      <c r="F51" s="3">
        <f>'[1]BLG VG'!F121</f>
        <v>65.819926615862272</v>
      </c>
      <c r="G51" s="3">
        <f>'[1]BLG VG'!G121</f>
        <v>97.996048546429577</v>
      </c>
      <c r="H51" s="14">
        <f>'[1]BLG VG'!H121</f>
        <v>71.436635619531458</v>
      </c>
      <c r="I51" s="3">
        <f>'[1]BLG VG'!I121</f>
        <v>68.388371436635623</v>
      </c>
      <c r="J51" s="3">
        <f>'[1]BLG VG'!J121</f>
        <v>99.971775331639861</v>
      </c>
      <c r="K51" s="3">
        <f>'[1]BLG VG'!K121</f>
        <v>100</v>
      </c>
      <c r="L51" s="3">
        <f>'[1]BLG VG'!L121</f>
        <v>105.53203499858877</v>
      </c>
      <c r="M51" s="3">
        <f>'[1]BLG VG'!M121</f>
        <v>102.45554614733277</v>
      </c>
      <c r="N51" s="3">
        <f>'[1]BLG VG'!N121</f>
        <v>111.26164267569855</v>
      </c>
      <c r="O51" s="3">
        <f>'[1]BLG VG'!O121</f>
        <v>121.70476996895286</v>
      </c>
      <c r="P51" s="3">
        <f>'[1]BLG VG'!P121</f>
        <v>100.67739204064353</v>
      </c>
      <c r="Q51" s="3">
        <f>'[1]BLG VG'!Q121</f>
        <v>96.189669771380181</v>
      </c>
      <c r="R51" s="3">
        <f>'[1]BLG VG'!R121</f>
        <v>94.383290996330786</v>
      </c>
      <c r="S51" s="3">
        <f>'[1]BLG VG'!S121</f>
        <v>95.850973751058433</v>
      </c>
      <c r="T51" s="3">
        <f>'[1]BLG VG'!T121</f>
        <v>92.294665537679947</v>
      </c>
      <c r="U51" s="3">
        <f>'[1]BLG VG'!U121</f>
        <v>87.016652554332481</v>
      </c>
      <c r="V51" s="3">
        <f>'[1]BLG VG'!V121</f>
        <v>95.992097092859154</v>
      </c>
      <c r="X51" s="20" t="str">
        <f t="shared" ref="X51:X55" si="19">HLOOKUP(Y51,$L51:$U148,ROW(L$101)-ROW(X51)+1,0)</f>
        <v>SH</v>
      </c>
      <c r="Y51" s="9">
        <f t="shared" ref="Y51:Y55" si="20">MIN(L51:U51)</f>
        <v>87.016652554332481</v>
      </c>
      <c r="Z51" s="20" t="str">
        <f t="shared" ref="Z51:Z55" si="21">HLOOKUP(AA51,$L51:$U148,ROW(N$101)-ROW(Z51)+1,0)</f>
        <v>HH</v>
      </c>
      <c r="AA51" s="9">
        <f t="shared" ref="AA51:AA55" si="22">MAX(L51:U51)</f>
        <v>121.70476996895286</v>
      </c>
    </row>
    <row r="52" spans="1:27" x14ac:dyDescent="0.35">
      <c r="A52">
        <f>'[1]BLG VG'!A122</f>
        <v>2020</v>
      </c>
      <c r="B52" s="3">
        <f>'[1]BLG VG'!B122</f>
        <v>72.579287117597531</v>
      </c>
      <c r="C52" s="3">
        <f>'[1]BLG VG'!C122</f>
        <v>64.552343530732529</v>
      </c>
      <c r="D52" s="3">
        <f>'[1]BLG VG'!D122</f>
        <v>71.372438955936005</v>
      </c>
      <c r="E52" s="3">
        <f>'[1]BLG VG'!E122</f>
        <v>68.621947796800441</v>
      </c>
      <c r="F52" s="3">
        <f>'[1]BLG VG'!F122</f>
        <v>65.983721582935729</v>
      </c>
      <c r="G52" s="3">
        <f>'[1]BLG VG'!G122</f>
        <v>96.884647768734212</v>
      </c>
      <c r="H52" s="14">
        <f>'[1]BLG VG'!H122</f>
        <v>72.074094863878742</v>
      </c>
      <c r="I52" s="3">
        <f>'[1]BLG VG'!I122</f>
        <v>69.239404995790068</v>
      </c>
      <c r="J52" s="3">
        <f>'[1]BLG VG'!J122</f>
        <v>99.943867527364574</v>
      </c>
      <c r="K52" s="3">
        <f>'[1]BLG VG'!K122</f>
        <v>100</v>
      </c>
      <c r="L52" s="3">
        <f>'[1]BLG VG'!L122</f>
        <v>106.34296940780241</v>
      </c>
      <c r="M52" s="3">
        <f>'[1]BLG VG'!M122</f>
        <v>102.10496772382824</v>
      </c>
      <c r="N52" s="3">
        <f>'[1]BLG VG'!N122</f>
        <v>108.58826831321919</v>
      </c>
      <c r="O52" s="3">
        <f>'[1]BLG VG'!O122</f>
        <v>122.62138647207408</v>
      </c>
      <c r="P52" s="3">
        <f>'[1]BLG VG'!P122</f>
        <v>101.06651698007296</v>
      </c>
      <c r="Q52" s="3">
        <f>'[1]BLG VG'!Q122</f>
        <v>96.126859388156035</v>
      </c>
      <c r="R52" s="3">
        <f>'[1]BLG VG'!R122</f>
        <v>93.881560482739275</v>
      </c>
      <c r="S52" s="3">
        <f>'[1]BLG VG'!S122</f>
        <v>96.070726915520609</v>
      </c>
      <c r="T52" s="3">
        <f>'[1]BLG VG'!T122</f>
        <v>91.860791467864146</v>
      </c>
      <c r="U52" s="3">
        <f>'[1]BLG VG'!U122</f>
        <v>88.015717092337908</v>
      </c>
      <c r="V52" s="3">
        <f>'[1]BLG VG'!V122</f>
        <v>96.070726915520609</v>
      </c>
      <c r="X52" s="20" t="str">
        <f t="shared" si="19"/>
        <v>SH</v>
      </c>
      <c r="Y52" s="9">
        <f t="shared" si="20"/>
        <v>88.015717092337908</v>
      </c>
      <c r="Z52" s="20" t="str">
        <f t="shared" si="21"/>
        <v>HH</v>
      </c>
      <c r="AA52" s="9">
        <f t="shared" si="22"/>
        <v>122.62138647207408</v>
      </c>
    </row>
    <row r="53" spans="1:27" x14ac:dyDescent="0.35">
      <c r="A53">
        <f>'[1]BLG VG'!A123</f>
        <v>2021</v>
      </c>
      <c r="B53" s="3">
        <f>'[1]BLG VG'!B123</f>
        <v>74.446623704118807</v>
      </c>
      <c r="C53" s="3">
        <f>'[1]BLG VG'!C123</f>
        <v>65.676660128887647</v>
      </c>
      <c r="D53" s="3">
        <f>'[1]BLG VG'!D123</f>
        <v>71.980947043989914</v>
      </c>
      <c r="E53" s="3">
        <f>'[1]BLG VG'!E123</f>
        <v>69.82347996637715</v>
      </c>
      <c r="F53" s="3">
        <f>'[1]BLG VG'!F123</f>
        <v>67.666012888764357</v>
      </c>
      <c r="G53" s="3">
        <f>'[1]BLG VG'!G123</f>
        <v>98.823199775847598</v>
      </c>
      <c r="H53" s="14">
        <f>'[1]BLG VG'!H123</f>
        <v>73.269823479966377</v>
      </c>
      <c r="I53" s="3">
        <f>'[1]BLG VG'!I123</f>
        <v>70.411880078453351</v>
      </c>
      <c r="J53" s="3">
        <f>'[1]BLG VG'!J123</f>
        <v>99.971980947043988</v>
      </c>
      <c r="K53" s="3">
        <f>'[1]BLG VG'!K123</f>
        <v>100</v>
      </c>
      <c r="L53" s="3">
        <f>'[1]BLG VG'!L123</f>
        <v>106.44438217988233</v>
      </c>
      <c r="M53" s="3">
        <f>'[1]BLG VG'!M123</f>
        <v>102.15746707761279</v>
      </c>
      <c r="N53" s="3">
        <f>'[1]BLG VG'!N123</f>
        <v>107.7332586158588</v>
      </c>
      <c r="O53" s="3">
        <f>'[1]BLG VG'!O123</f>
        <v>120.48192771084338</v>
      </c>
      <c r="P53" s="3">
        <f>'[1]BLG VG'!P123</f>
        <v>100.89660969459233</v>
      </c>
      <c r="Q53" s="3">
        <f>'[1]BLG VG'!Q123</f>
        <v>94.256094144017936</v>
      </c>
      <c r="R53" s="3">
        <f>'[1]BLG VG'!R123</f>
        <v>94.90053236200616</v>
      </c>
      <c r="S53" s="3">
        <f>'[1]BLG VG'!S123</f>
        <v>95.657046791818445</v>
      </c>
      <c r="T53" s="3">
        <f>'[1]BLG VG'!T123</f>
        <v>90.893807789296716</v>
      </c>
      <c r="U53" s="3">
        <f>'[1]BLG VG'!U123</f>
        <v>88.063883440739716</v>
      </c>
      <c r="V53" s="3">
        <f>'[1]BLG VG'!V123</f>
        <v>96.273465956850671</v>
      </c>
      <c r="X53" s="20" t="str">
        <f t="shared" si="19"/>
        <v>SH</v>
      </c>
      <c r="Y53" s="9">
        <f t="shared" si="20"/>
        <v>88.063883440739716</v>
      </c>
      <c r="Z53" s="20" t="str">
        <f t="shared" si="21"/>
        <v>HH</v>
      </c>
      <c r="AA53" s="9">
        <f t="shared" si="22"/>
        <v>120.48192771084338</v>
      </c>
    </row>
    <row r="54" spans="1:27" x14ac:dyDescent="0.35">
      <c r="A54">
        <f>'[1]BLG VG'!A124</f>
        <v>2022</v>
      </c>
      <c r="B54" s="3">
        <f>'[1]BLG VG'!B124</f>
        <v>77.190617417093549</v>
      </c>
      <c r="C54" s="3">
        <f>'[1]BLG VG'!C124</f>
        <v>68.967376651388506</v>
      </c>
      <c r="D54" s="3">
        <f>'[1]BLG VG'!D124</f>
        <v>74.521434348881101</v>
      </c>
      <c r="E54" s="3">
        <f>'[1]BLG VG'!E124</f>
        <v>72.202750067403613</v>
      </c>
      <c r="F54" s="3">
        <f>'[1]BLG VG'!F124</f>
        <v>70.585063359396059</v>
      </c>
      <c r="G54" s="3">
        <f>'[1]BLG VG'!G124</f>
        <v>101.15934214073874</v>
      </c>
      <c r="H54" s="14">
        <f>'[1]BLG VG'!H124</f>
        <v>75.950390940954435</v>
      </c>
      <c r="I54" s="3">
        <f>'[1]BLG VG'!I124</f>
        <v>73.119439201941219</v>
      </c>
      <c r="J54" s="3">
        <f>'[1]BLG VG'!J124</f>
        <v>100.02696144513345</v>
      </c>
      <c r="K54" s="3">
        <f>'[1]BLG VG'!K124</f>
        <v>100</v>
      </c>
      <c r="L54" s="3">
        <f>'[1]BLG VG'!L124</f>
        <v>105.60798058775951</v>
      </c>
      <c r="M54" s="3">
        <f>'[1]BLG VG'!M124</f>
        <v>102.93879751954704</v>
      </c>
      <c r="N54" s="3">
        <f>'[1]BLG VG'!N124</f>
        <v>108.16931787543811</v>
      </c>
      <c r="O54" s="3">
        <f>'[1]BLG VG'!O124</f>
        <v>121.48827177136694</v>
      </c>
      <c r="P54" s="3">
        <f>'[1]BLG VG'!P124</f>
        <v>100.26961445133458</v>
      </c>
      <c r="Q54" s="3">
        <f>'[1]BLG VG'!Q124</f>
        <v>95.173901321110804</v>
      </c>
      <c r="R54" s="3">
        <f>'[1]BLG VG'!R124</f>
        <v>94.715556753841994</v>
      </c>
      <c r="S54" s="3">
        <f>'[1]BLG VG'!S124</f>
        <v>95.389592882178491</v>
      </c>
      <c r="T54" s="3">
        <f>'[1]BLG VG'!T124</f>
        <v>91.641952008627655</v>
      </c>
      <c r="U54" s="3">
        <f>'[1]BLG VG'!U124</f>
        <v>87.759503909409531</v>
      </c>
      <c r="V54" s="3">
        <f>'[1]BLG VG'!V124</f>
        <v>96.73766513885144</v>
      </c>
      <c r="X54" s="20" t="str">
        <f t="shared" si="19"/>
        <v>SH</v>
      </c>
      <c r="Y54" s="9">
        <f t="shared" si="20"/>
        <v>87.759503909409531</v>
      </c>
      <c r="Z54" s="20" t="str">
        <f t="shared" si="21"/>
        <v>HH</v>
      </c>
      <c r="AA54" s="9">
        <f t="shared" si="22"/>
        <v>121.48827177136694</v>
      </c>
    </row>
    <row r="55" spans="1:27" x14ac:dyDescent="0.35">
      <c r="A55">
        <f>'[1]BLG VG'!A125</f>
        <v>2023</v>
      </c>
      <c r="B55" s="3">
        <f>'[1]BLG VG'!B125</f>
        <v>77.018163471241181</v>
      </c>
      <c r="C55" s="3">
        <f>'[1]BLG VG'!C125</f>
        <v>69.399596367305747</v>
      </c>
      <c r="D55" s="3">
        <f>'[1]BLG VG'!D125</f>
        <v>75.100908173562047</v>
      </c>
      <c r="E55" s="3">
        <f>'[1]BLG VG'!E125</f>
        <v>72.073662966700297</v>
      </c>
      <c r="F55" s="3">
        <f>'[1]BLG VG'!F125</f>
        <v>70.913218970736622</v>
      </c>
      <c r="G55" s="3">
        <f>'[1]BLG VG'!G125</f>
        <v>100.40363269424823</v>
      </c>
      <c r="H55" s="14">
        <f>'[1]BLG VG'!H125</f>
        <v>76.18567103935419</v>
      </c>
      <c r="I55" s="3">
        <f>'[1]BLG VG'!I125</f>
        <v>73.43592330978808</v>
      </c>
      <c r="J55" s="3">
        <f>'[1]BLG VG'!J125</f>
        <v>100</v>
      </c>
      <c r="K55" s="3">
        <f>'[1]BLG VG'!K125</f>
        <v>100</v>
      </c>
      <c r="L55" s="3">
        <f>'[1]BLG VG'!L125</f>
        <v>105.77699293642783</v>
      </c>
      <c r="M55" s="3">
        <f>'[1]BLG VG'!M125</f>
        <v>103.50655903128154</v>
      </c>
      <c r="N55" s="3">
        <f>'[1]BLG VG'!N125</f>
        <v>107.29061553985872</v>
      </c>
      <c r="O55" s="3">
        <f>'[1]BLG VG'!O125</f>
        <v>121.97275479313825</v>
      </c>
      <c r="P55" s="3">
        <f>'[1]BLG VG'!P125</f>
        <v>99.445005045408692</v>
      </c>
      <c r="Q55" s="3">
        <f>'[1]BLG VG'!Q125</f>
        <v>95.484359233097877</v>
      </c>
      <c r="R55" s="3">
        <f>'[1]BLG VG'!R125</f>
        <v>94.2986881937437</v>
      </c>
      <c r="S55" s="3">
        <f>'[1]BLG VG'!S125</f>
        <v>93.340060544904134</v>
      </c>
      <c r="T55" s="3">
        <f>'[1]BLG VG'!T125</f>
        <v>91.523713420787089</v>
      </c>
      <c r="U55" s="3">
        <f>'[1]BLG VG'!U125</f>
        <v>88.345105953582248</v>
      </c>
      <c r="V55" s="3">
        <f>'[1]BLG VG'!V125</f>
        <v>96.745711402623613</v>
      </c>
      <c r="X55" s="20" t="str">
        <f t="shared" si="19"/>
        <v>SH</v>
      </c>
      <c r="Y55" s="9">
        <f t="shared" si="20"/>
        <v>88.345105953582248</v>
      </c>
      <c r="Z55" s="20" t="str">
        <f t="shared" si="21"/>
        <v>HH</v>
      </c>
      <c r="AA55" s="9">
        <f t="shared" si="22"/>
        <v>121.97275479313825</v>
      </c>
    </row>
    <row r="56" spans="1:27" x14ac:dyDescent="0.35">
      <c r="X56" s="9"/>
      <c r="Y56" s="9"/>
      <c r="Z56" s="9"/>
      <c r="AA56" s="9"/>
    </row>
    <row r="57" spans="1:27" x14ac:dyDescent="0.35">
      <c r="A57" s="4" t="s">
        <v>338</v>
      </c>
      <c r="X57" s="9"/>
      <c r="Y57" s="9"/>
      <c r="Z57" s="9"/>
      <c r="AA57" s="9"/>
    </row>
    <row r="58" spans="1:27" x14ac:dyDescent="0.35">
      <c r="A58" s="7">
        <f>'[1]verf EK'!A170</f>
        <v>2019</v>
      </c>
      <c r="B58" s="3">
        <f>'[1]verf EK'!B170</f>
        <v>78.265135904229226</v>
      </c>
      <c r="C58" s="3">
        <f>'[1]verf EK'!C170</f>
        <v>71.164099041638053</v>
      </c>
      <c r="D58" s="3">
        <f>'[1]verf EK'!D170</f>
        <v>72.531318483629349</v>
      </c>
      <c r="E58" s="3">
        <f>'[1]verf EK'!E170</f>
        <v>68.393680698655686</v>
      </c>
      <c r="F58" s="3">
        <f>'[1]verf EK'!F170</f>
        <v>71.425767834363654</v>
      </c>
      <c r="G58" s="3">
        <f>'[1]verf EK'!G170</f>
        <v>111.45455140156346</v>
      </c>
      <c r="H58" s="14">
        <f>'[1]verf EK'!H170</f>
        <v>75.811990972426642</v>
      </c>
      <c r="I58" s="3">
        <f>'[1]verf EK'!I170</f>
        <v>72.590193961992611</v>
      </c>
      <c r="J58" s="3">
        <f>'[1]verf EK'!J170</f>
        <v>99.319661138913418</v>
      </c>
      <c r="K58" s="3">
        <f>'[1]verf EK'!K170</f>
        <v>100</v>
      </c>
      <c r="L58" s="3">
        <f>'[1]verf EK'!L170</f>
        <v>107.51643607104309</v>
      </c>
      <c r="M58" s="3">
        <f>'[1]verf EK'!M170</f>
        <v>112.4685179733752</v>
      </c>
      <c r="N58" s="3">
        <f>'[1]verf EK'!N170</f>
        <v>87.116082818172899</v>
      </c>
      <c r="O58" s="3">
        <f>'[1]verf EK'!O170</f>
        <v>111.45455140156346</v>
      </c>
      <c r="P58" s="3">
        <f>'[1]verf EK'!P170</f>
        <v>101.44899093971804</v>
      </c>
      <c r="Q58" s="3">
        <f>'[1]verf EK'!Q170</f>
        <v>90.71402871814999</v>
      </c>
      <c r="R58" s="3">
        <f>'[1]verf EK'!R170</f>
        <v>92.431230170411808</v>
      </c>
      <c r="S58" s="3">
        <f>'[1]verf EK'!S170</f>
        <v>94.547476531580159</v>
      </c>
      <c r="T58" s="3">
        <f>'[1]verf EK'!T170</f>
        <v>82.824714617472935</v>
      </c>
      <c r="U58" s="3">
        <f>'[1]verf EK'!U170</f>
        <v>93.504072220586792</v>
      </c>
      <c r="V58" s="3">
        <f>'[1]verf EK'!V170</f>
        <v>95.28669087102999</v>
      </c>
      <c r="X58" s="20" t="str">
        <f t="shared" ref="X58:X61" si="23">HLOOKUP(Y58,$L58:$U155,ROW(L$101)-ROW(X58)+1,0)</f>
        <v>SL</v>
      </c>
      <c r="Y58" s="9">
        <f t="shared" ref="Y58:Y61" si="24">MIN(L58:U58)</f>
        <v>82.824714617472935</v>
      </c>
      <c r="Z58" s="20" t="str">
        <f t="shared" ref="Z58:Z61" si="25">HLOOKUP(AA58,$L58:$U155,ROW(N$101)-ROW(Z58)+1,0)</f>
        <v>BY</v>
      </c>
      <c r="AA58" s="9">
        <f t="shared" ref="AA58:AA61" si="26">MAX(L58:U58)</f>
        <v>112.4685179733752</v>
      </c>
    </row>
    <row r="59" spans="1:27" x14ac:dyDescent="0.35">
      <c r="A59" s="7">
        <f>'[1]verf EK'!A171</f>
        <v>2020</v>
      </c>
      <c r="B59" s="3">
        <f>'[1]verf EK'!B171</f>
        <v>80.196404793608522</v>
      </c>
      <c r="C59" s="3">
        <f>'[1]verf EK'!C171</f>
        <v>72.476697736351539</v>
      </c>
      <c r="D59" s="3">
        <f>'[1]verf EK'!D171</f>
        <v>73.82822902796272</v>
      </c>
      <c r="E59" s="3">
        <f>'[1]verf EK'!E171</f>
        <v>70.116511318242345</v>
      </c>
      <c r="F59" s="3">
        <f>'[1]verf EK'!F171</f>
        <v>71.984021304926756</v>
      </c>
      <c r="G59" s="3">
        <f>'[1]verf EK'!G171</f>
        <v>111.77762982689747</v>
      </c>
      <c r="H59" s="14">
        <f>'[1]verf EK'!H171</f>
        <v>77.273635153129163</v>
      </c>
      <c r="I59" s="3">
        <f>'[1]verf EK'!I171</f>
        <v>73.978029294274307</v>
      </c>
      <c r="J59" s="3">
        <f>'[1]verf EK'!J171</f>
        <v>99.404127829560579</v>
      </c>
      <c r="K59" s="3">
        <f>'[1]verf EK'!K171</f>
        <v>100</v>
      </c>
      <c r="L59" s="3">
        <f>'[1]verf EK'!L171</f>
        <v>106.58788282290278</v>
      </c>
      <c r="M59" s="3">
        <f>'[1]verf EK'!M171</f>
        <v>112.18042609853529</v>
      </c>
      <c r="N59" s="3">
        <f>'[1]verf EK'!N171</f>
        <v>85.419440745672432</v>
      </c>
      <c r="O59" s="3">
        <f>'[1]verf EK'!O171</f>
        <v>111.77762982689747</v>
      </c>
      <c r="P59" s="3">
        <f>'[1]verf EK'!P171</f>
        <v>101.47470039946738</v>
      </c>
      <c r="Q59" s="3">
        <f>'[1]verf EK'!Q171</f>
        <v>90.862183754993339</v>
      </c>
      <c r="R59" s="3">
        <f>'[1]verf EK'!R171</f>
        <v>92.846205059920109</v>
      </c>
      <c r="S59" s="3">
        <f>'[1]verf EK'!S171</f>
        <v>95.36950732356857</v>
      </c>
      <c r="T59" s="3">
        <f>'[1]verf EK'!T171</f>
        <v>82.436750998668444</v>
      </c>
      <c r="U59" s="3">
        <f>'[1]verf EK'!U171</f>
        <v>94.274300932090554</v>
      </c>
      <c r="V59" s="3">
        <f>'[1]verf EK'!V171</f>
        <v>95.575898801597873</v>
      </c>
      <c r="X59" s="20" t="str">
        <f t="shared" si="23"/>
        <v>SL</v>
      </c>
      <c r="Y59" s="9">
        <f t="shared" si="24"/>
        <v>82.436750998668444</v>
      </c>
      <c r="Z59" s="20" t="str">
        <f t="shared" si="25"/>
        <v>BY</v>
      </c>
      <c r="AA59" s="9">
        <f t="shared" si="26"/>
        <v>112.18042609853529</v>
      </c>
    </row>
    <row r="60" spans="1:27" x14ac:dyDescent="0.35">
      <c r="A60" s="7">
        <f>'[1]verf EK'!A172</f>
        <v>2021</v>
      </c>
      <c r="B60" s="3">
        <f>'[1]verf EK'!B172</f>
        <v>80.11592336177749</v>
      </c>
      <c r="C60" s="3">
        <f>'[1]verf EK'!C172</f>
        <v>72.168732893253903</v>
      </c>
      <c r="D60" s="3">
        <f>'[1]verf EK'!D172</f>
        <v>73.975205280953148</v>
      </c>
      <c r="E60" s="3">
        <f>'[1]verf EK'!E172</f>
        <v>70.091772661407177</v>
      </c>
      <c r="F60" s="3">
        <f>'[1]verf EK'!F172</f>
        <v>72.081790371920789</v>
      </c>
      <c r="G60" s="3">
        <f>'[1]verf EK'!G172</f>
        <v>112.6034454999195</v>
      </c>
      <c r="H60" s="14">
        <f>'[1]verf EK'!H172</f>
        <v>77.6557720173885</v>
      </c>
      <c r="I60" s="3">
        <f>'[1]verf EK'!I172</f>
        <v>73.99130574786669</v>
      </c>
      <c r="J60" s="3">
        <f>'[1]verf EK'!J172</f>
        <v>99.484785058766704</v>
      </c>
      <c r="K60" s="3">
        <f>'[1]verf EK'!K172</f>
        <v>100</v>
      </c>
      <c r="L60" s="3">
        <f>'[1]verf EK'!L172</f>
        <v>106.48204797939141</v>
      </c>
      <c r="M60" s="3">
        <f>'[1]verf EK'!M172</f>
        <v>112.24601513443891</v>
      </c>
      <c r="N60" s="3">
        <f>'[1]verf EK'!N172</f>
        <v>85.760747061664787</v>
      </c>
      <c r="O60" s="3">
        <f>'[1]verf EK'!O172</f>
        <v>112.6034454999195</v>
      </c>
      <c r="P60" s="3">
        <f>'[1]verf EK'!P172</f>
        <v>101.6680083722428</v>
      </c>
      <c r="Q60" s="3">
        <f>'[1]verf EK'!Q172</f>
        <v>90.037031073901147</v>
      </c>
      <c r="R60" s="3">
        <f>'[1]verf EK'!R172</f>
        <v>93.086459507325714</v>
      </c>
      <c r="S60" s="3">
        <f>'[1]verf EK'!S172</f>
        <v>95.414587023023671</v>
      </c>
      <c r="T60" s="3">
        <f>'[1]verf EK'!T172</f>
        <v>81.928835936242152</v>
      </c>
      <c r="U60" s="3">
        <f>'[1]verf EK'!U172</f>
        <v>94.139430043471265</v>
      </c>
      <c r="V60" s="3">
        <f>'[1]verf EK'!V172</f>
        <v>95.659314120109485</v>
      </c>
      <c r="X60" s="20" t="str">
        <f t="shared" si="23"/>
        <v>SL</v>
      </c>
      <c r="Y60" s="9">
        <f t="shared" si="24"/>
        <v>81.928835936242152</v>
      </c>
      <c r="Z60" s="20" t="str">
        <f t="shared" si="25"/>
        <v>HH</v>
      </c>
      <c r="AA60" s="9">
        <f t="shared" si="26"/>
        <v>112.6034454999195</v>
      </c>
    </row>
    <row r="61" spans="1:27" x14ac:dyDescent="0.35">
      <c r="A61" s="7">
        <f>'[1]verf EK'!A173</f>
        <v>2022</v>
      </c>
      <c r="B61" s="3">
        <f>'[1]verf EK'!B173</f>
        <v>80.165012482494063</v>
      </c>
      <c r="C61" s="3">
        <f>'[1]verf EK'!C173</f>
        <v>73.716738720087676</v>
      </c>
      <c r="D61" s="3">
        <f>'[1]verf EK'!D173</f>
        <v>74.380442062960483</v>
      </c>
      <c r="E61" s="3">
        <f>'[1]verf EK'!E173</f>
        <v>70.404311027217929</v>
      </c>
      <c r="F61" s="3">
        <f>'[1]verf EK'!F173</f>
        <v>73.086524995433237</v>
      </c>
      <c r="G61" s="3">
        <f>'[1]verf EK'!G173</f>
        <v>112.67734275101991</v>
      </c>
      <c r="H61" s="14">
        <f>'[1]verf EK'!H173</f>
        <v>78.274371308530718</v>
      </c>
      <c r="I61" s="3">
        <f>'[1]verf EK'!I173</f>
        <v>74.563112707787866</v>
      </c>
      <c r="J61" s="3">
        <f>'[1]verf EK'!J173</f>
        <v>99.518967301954575</v>
      </c>
      <c r="K61" s="3">
        <f>'[1]verf EK'!K173</f>
        <v>100</v>
      </c>
      <c r="L61" s="3">
        <f>'[1]verf EK'!L173</f>
        <v>106.08293247275162</v>
      </c>
      <c r="M61" s="3">
        <f>'[1]verf EK'!M173</f>
        <v>112.90568105705414</v>
      </c>
      <c r="N61" s="3">
        <f>'[1]verf EK'!N173</f>
        <v>86.022651159958599</v>
      </c>
      <c r="O61" s="3">
        <f>'[1]verf EK'!O173</f>
        <v>112.67734275101991</v>
      </c>
      <c r="P61" s="3">
        <f>'[1]verf EK'!P173</f>
        <v>100.87377458442428</v>
      </c>
      <c r="Q61" s="3">
        <f>'[1]verf EK'!Q173</f>
        <v>90.257565609206608</v>
      </c>
      <c r="R61" s="3">
        <f>'[1]verf EK'!R173</f>
        <v>92.720574803629049</v>
      </c>
      <c r="S61" s="3">
        <f>'[1]verf EK'!S173</f>
        <v>95.792486147476097</v>
      </c>
      <c r="T61" s="3">
        <f>'[1]verf EK'!T173</f>
        <v>81.568531936917736</v>
      </c>
      <c r="U61" s="3">
        <f>'[1]verf EK'!U173</f>
        <v>95.390610728855876</v>
      </c>
      <c r="V61" s="3">
        <f>'[1]verf EK'!V173</f>
        <v>95.786397125981864</v>
      </c>
      <c r="X61" s="20" t="str">
        <f t="shared" si="23"/>
        <v>SL</v>
      </c>
      <c r="Y61" s="9">
        <f t="shared" si="24"/>
        <v>81.568531936917736</v>
      </c>
      <c r="Z61" s="20" t="str">
        <f t="shared" si="25"/>
        <v>BY</v>
      </c>
      <c r="AA61" s="9">
        <f t="shared" si="26"/>
        <v>112.90568105705414</v>
      </c>
    </row>
    <row r="62" spans="1:27" x14ac:dyDescent="0.35">
      <c r="A62" t="s">
        <v>339</v>
      </c>
      <c r="X62" s="9"/>
      <c r="Y62" s="9"/>
      <c r="Z62" s="9"/>
      <c r="AA62" s="9"/>
    </row>
    <row r="63" spans="1:27" x14ac:dyDescent="0.35">
      <c r="X63" s="9"/>
      <c r="Y63" s="9"/>
      <c r="Z63" s="9"/>
      <c r="AA63" s="9"/>
    </row>
    <row r="64" spans="1:27" x14ac:dyDescent="0.35">
      <c r="A64" s="4" t="s">
        <v>340</v>
      </c>
      <c r="X64" s="9"/>
      <c r="Y64" s="9"/>
      <c r="Z64" s="9"/>
      <c r="AA64" s="9"/>
    </row>
    <row r="65" spans="1:27" x14ac:dyDescent="0.35">
      <c r="A65" s="7">
        <f>'[1]verf EK'!A238</f>
        <v>2019</v>
      </c>
      <c r="B65" s="3">
        <f>'[1]verf EK'!B238</f>
        <v>9.4909729187562686</v>
      </c>
      <c r="C65" s="3">
        <f>'[1]verf EK'!C238</f>
        <v>3.9895206140552468</v>
      </c>
      <c r="D65" s="3">
        <f>'[1]verf EK'!D238</f>
        <v>4.1443066516347233</v>
      </c>
      <c r="E65" s="3">
        <f>'[1]verf EK'!E238</f>
        <v>1.6307986609277858</v>
      </c>
      <c r="F65" s="3">
        <f>'[1]verf EK'!F238</f>
        <v>4.8220909465585926</v>
      </c>
      <c r="G65" s="3">
        <f>'[1]verf EK'!G238</f>
        <v>36.569332355099043</v>
      </c>
      <c r="H65" s="14">
        <f>'[1]verf EK'!H238</f>
        <v>8.5037535594097857</v>
      </c>
      <c r="I65" s="3">
        <f>'[1]verf EK'!I238</f>
        <v>4.9790474473933219</v>
      </c>
      <c r="J65" s="3">
        <f>'[1]verf EK'!J238</f>
        <v>20.800263461221803</v>
      </c>
      <c r="K65" s="3">
        <f>'[1]verf EK'!K238</f>
        <v>20.904065678866974</v>
      </c>
      <c r="L65" s="3">
        <f>'[1]verf EK'!L238</f>
        <v>22.786042408201759</v>
      </c>
      <c r="M65" s="3">
        <f>'[1]verf EK'!M238</f>
        <v>23.766177112112842</v>
      </c>
      <c r="N65" s="3">
        <f>'[1]verf EK'!N238</f>
        <v>16.433881504843434</v>
      </c>
      <c r="O65" s="3">
        <f>'[1]verf EK'!O238</f>
        <v>26.133528980190757</v>
      </c>
      <c r="P65" s="3">
        <f>'[1]verf EK'!P238</f>
        <v>22.349754965179262</v>
      </c>
      <c r="Q65" s="3">
        <f>'[1]verf EK'!Q238</f>
        <v>17.613759284632579</v>
      </c>
      <c r="R65" s="3">
        <f>'[1]verf EK'!R238</f>
        <v>18.956792526274814</v>
      </c>
      <c r="S65" s="3">
        <f>'[1]verf EK'!S238</f>
        <v>19.303950736871236</v>
      </c>
      <c r="T65" s="3">
        <f>'[1]verf EK'!T238</f>
        <v>13.312534554932471</v>
      </c>
      <c r="U65" s="3">
        <f>'[1]verf EK'!U238</f>
        <v>15.961800818553886</v>
      </c>
      <c r="V65" s="3">
        <f>'[1]verf EK'!V238</f>
        <v>18.982562130989976</v>
      </c>
      <c r="X65" s="20" t="str">
        <f t="shared" ref="X65" si="27">HLOOKUP(Y65,$L65:$U162,ROW(L$101)-ROW(X65)+1,0)</f>
        <v>SL</v>
      </c>
      <c r="Y65" s="9">
        <f t="shared" ref="Y65" si="28">MIN(L65:U65)</f>
        <v>13.312534554932471</v>
      </c>
      <c r="Z65" s="20" t="str">
        <f t="shared" ref="Z65" si="29">HLOOKUP(AA65,$L65:$U162,ROW(N$101)-ROW(Z65)+1,0)</f>
        <v>HH</v>
      </c>
      <c r="AA65" s="9">
        <f t="shared" ref="AA65" si="30">MAX(L65:U65)</f>
        <v>26.133528980190757</v>
      </c>
    </row>
    <row r="66" spans="1:27" x14ac:dyDescent="0.35">
      <c r="A66" s="7">
        <f>'[1]verf EK'!A239</f>
        <v>2020</v>
      </c>
      <c r="B66" s="3">
        <f>'[1]verf EK'!B239</f>
        <v>6.9818604458096383</v>
      </c>
      <c r="C66" s="3">
        <f>'[1]verf EK'!C239</f>
        <v>1.0655888296895095</v>
      </c>
      <c r="D66" s="3">
        <f>'[1]verf EK'!D239</f>
        <v>1.7224276309856617</v>
      </c>
      <c r="E66" s="3">
        <f>'[1]verf EK'!E239</f>
        <v>-1.1964107676969093</v>
      </c>
      <c r="F66" s="3">
        <f>'[1]verf EK'!F239</f>
        <v>1.5769515353311134</v>
      </c>
      <c r="G66" s="3">
        <f>'[1]verf EK'!G239</f>
        <v>34.251593305140268</v>
      </c>
      <c r="H66" s="14">
        <f>'[1]verf EK'!H239</f>
        <v>6.0957222246155167</v>
      </c>
      <c r="I66" s="3">
        <f>'[1]verf EK'!I239</f>
        <v>2.28142015029474</v>
      </c>
      <c r="J66" s="3">
        <f>'[1]verf EK'!J239</f>
        <v>18.693278858712031</v>
      </c>
      <c r="K66" s="3">
        <f>'[1]verf EK'!K239</f>
        <v>18.778295605858855</v>
      </c>
      <c r="L66" s="3">
        <f>'[1]verf EK'!L239</f>
        <v>20.709578687654208</v>
      </c>
      <c r="M66" s="3">
        <f>'[1]verf EK'!M239</f>
        <v>21.896792189679218</v>
      </c>
      <c r="N66" s="3">
        <f>'[1]verf EK'!N239</f>
        <v>14.103663289166018</v>
      </c>
      <c r="O66" s="3">
        <f>'[1]verf EK'!O239</f>
        <v>24.158675323128239</v>
      </c>
      <c r="P66" s="3">
        <f>'[1]verf EK'!P239</f>
        <v>20.401535281960438</v>
      </c>
      <c r="Q66" s="3">
        <f>'[1]verf EK'!Q239</f>
        <v>15.424070342553581</v>
      </c>
      <c r="R66" s="3">
        <f>'[1]verf EK'!R239</f>
        <v>16.607507798214478</v>
      </c>
      <c r="S66" s="3">
        <f>'[1]verf EK'!S239</f>
        <v>16.834793535550979</v>
      </c>
      <c r="T66" s="3">
        <f>'[1]verf EK'!T239</f>
        <v>10.636407688580197</v>
      </c>
      <c r="U66" s="3">
        <f>'[1]verf EK'!U239</f>
        <v>14.028954802259888</v>
      </c>
      <c r="V66" s="3">
        <f>'[1]verf EK'!V239</f>
        <v>16.781024694368014</v>
      </c>
      <c r="X66" s="20" t="str">
        <f t="shared" ref="X66:X68" si="31">HLOOKUP(Y66,$L66:$U163,ROW(L$101)-ROW(X66)+1,0)</f>
        <v>SL</v>
      </c>
      <c r="Y66" s="9">
        <f t="shared" ref="Y66:Y68" si="32">MIN(L66:U66)</f>
        <v>10.636407688580197</v>
      </c>
      <c r="Z66" s="20" t="str">
        <f t="shared" ref="Z66:Z68" si="33">HLOOKUP(AA66,$L66:$U163,ROW(N$101)-ROW(Z66)+1,0)</f>
        <v>HH</v>
      </c>
      <c r="AA66" s="9">
        <f t="shared" ref="AA66:AA68" si="34">MAX(L66:U66)</f>
        <v>24.158675323128239</v>
      </c>
    </row>
    <row r="67" spans="1:27" x14ac:dyDescent="0.35">
      <c r="A67" s="7">
        <f>'[1]verf EK'!A240</f>
        <v>2021</v>
      </c>
      <c r="B67" s="3">
        <f>'[1]verf EK'!B240</f>
        <v>8.090836012861736</v>
      </c>
      <c r="C67" s="3">
        <f>'[1]verf EK'!C240</f>
        <v>2.0346243084062108</v>
      </c>
      <c r="D67" s="3">
        <f>'[1]verf EK'!D240</f>
        <v>3.1471727680320374</v>
      </c>
      <c r="E67" s="3">
        <f>'[1]verf EK'!E240</f>
        <v>-0.15160564156751047</v>
      </c>
      <c r="F67" s="3">
        <f>'[1]verf EK'!F240</f>
        <v>2.4838061201697568</v>
      </c>
      <c r="G67" s="3">
        <f>'[1]verf EK'!G240</f>
        <v>35.088220995739086</v>
      </c>
      <c r="H67" s="14">
        <f>'[1]verf EK'!H240</f>
        <v>7.5136838613368715</v>
      </c>
      <c r="I67" s="3">
        <f>'[1]verf EK'!I240</f>
        <v>3.4424231873966407</v>
      </c>
      <c r="J67" s="3">
        <f>'[1]verf EK'!J240</f>
        <v>19.504774235313157</v>
      </c>
      <c r="K67" s="3">
        <f>'[1]verf EK'!K240</f>
        <v>19.536306552890036</v>
      </c>
      <c r="L67" s="3">
        <f>'[1]verf EK'!L240</f>
        <v>21.39228256925124</v>
      </c>
      <c r="M67" s="3">
        <f>'[1]verf EK'!M240</f>
        <v>22.617476619427389</v>
      </c>
      <c r="N67" s="3">
        <f>'[1]verf EK'!N240</f>
        <v>15.349378590470469</v>
      </c>
      <c r="O67" s="3">
        <f>'[1]verf EK'!O240</f>
        <v>25.562641196488318</v>
      </c>
      <c r="P67" s="3">
        <f>'[1]verf EK'!P240</f>
        <v>21.097139961359389</v>
      </c>
      <c r="Q67" s="3">
        <f>'[1]verf EK'!Q240</f>
        <v>15.993705518400631</v>
      </c>
      <c r="R67" s="3">
        <f>'[1]verf EK'!R240</f>
        <v>17.444997924449979</v>
      </c>
      <c r="S67" s="3">
        <f>'[1]verf EK'!S240</f>
        <v>17.761803516587356</v>
      </c>
      <c r="T67" s="3">
        <f>'[1]verf EK'!T240</f>
        <v>10.883150571866524</v>
      </c>
      <c r="U67" s="3">
        <f>'[1]verf EK'!U240</f>
        <v>14.687874123482128</v>
      </c>
      <c r="V67" s="3">
        <f>'[1]verf EK'!V240</f>
        <v>17.638940317096978</v>
      </c>
      <c r="X67" s="20" t="str">
        <f t="shared" si="31"/>
        <v>SL</v>
      </c>
      <c r="Y67" s="9">
        <f t="shared" si="32"/>
        <v>10.883150571866524</v>
      </c>
      <c r="Z67" s="20" t="str">
        <f t="shared" si="33"/>
        <v>HH</v>
      </c>
      <c r="AA67" s="9">
        <f t="shared" si="34"/>
        <v>25.562641196488318</v>
      </c>
    </row>
    <row r="68" spans="1:27" x14ac:dyDescent="0.35">
      <c r="A68" s="7">
        <f>'[1]verf EK'!A241</f>
        <v>2022</v>
      </c>
      <c r="B68" s="3">
        <f>'[1]verf EK'!B241</f>
        <v>8.6627929057005044</v>
      </c>
      <c r="C68" s="3">
        <f>'[1]verf EK'!C241</f>
        <v>3.0479494486432905</v>
      </c>
      <c r="D68" s="3">
        <f>'[1]verf EK'!D241</f>
        <v>3.5528631656501983</v>
      </c>
      <c r="E68" s="3">
        <f>'[1]verf EK'!E241</f>
        <v>0.49729729729729732</v>
      </c>
      <c r="F68" s="3">
        <f>'[1]verf EK'!F241</f>
        <v>3.0575689410980589</v>
      </c>
      <c r="G68" s="3">
        <f>'[1]verf EK'!G241</f>
        <v>35.282356119967581</v>
      </c>
      <c r="H68" s="14">
        <f>'[1]verf EK'!H241</f>
        <v>8.1758070789576038</v>
      </c>
      <c r="I68" s="3">
        <f>'[1]verf EK'!I241</f>
        <v>4.0218855906251276</v>
      </c>
      <c r="J68" s="3">
        <f>'[1]verf EK'!J241</f>
        <v>19.732011747430249</v>
      </c>
      <c r="K68" s="3">
        <f>'[1]verf EK'!K241</f>
        <v>19.734518662850881</v>
      </c>
      <c r="L68" s="3">
        <f>'[1]verf EK'!L241</f>
        <v>21.280564803122491</v>
      </c>
      <c r="M68" s="3">
        <f>'[1]verf EK'!M241</f>
        <v>22.76392072266415</v>
      </c>
      <c r="N68" s="3">
        <f>'[1]verf EK'!N241</f>
        <v>15.745885683949743</v>
      </c>
      <c r="O68" s="3">
        <f>'[1]verf EK'!O241</f>
        <v>25.701161848149152</v>
      </c>
      <c r="P68" s="3">
        <f>'[1]verf EK'!P241</f>
        <v>21.440859565991609</v>
      </c>
      <c r="Q68" s="3">
        <f>'[1]verf EK'!Q241</f>
        <v>16.309114214396548</v>
      </c>
      <c r="R68" s="3">
        <f>'[1]verf EK'!R241</f>
        <v>17.583319651945491</v>
      </c>
      <c r="S68" s="3">
        <f>'[1]verf EK'!S241</f>
        <v>18.468726163234173</v>
      </c>
      <c r="T68" s="3">
        <f>'[1]verf EK'!T241</f>
        <v>10.932367871006271</v>
      </c>
      <c r="U68" s="3">
        <f>'[1]verf EK'!U241</f>
        <v>15.498531852419251</v>
      </c>
      <c r="V68" s="3">
        <f>'[1]verf EK'!V241</f>
        <v>17.900959888119001</v>
      </c>
      <c r="X68" s="20" t="str">
        <f t="shared" si="31"/>
        <v>SL</v>
      </c>
      <c r="Y68" s="9">
        <f t="shared" si="32"/>
        <v>10.932367871006271</v>
      </c>
      <c r="Z68" s="20" t="str">
        <f t="shared" si="33"/>
        <v>HH</v>
      </c>
      <c r="AA68" s="9">
        <f t="shared" si="34"/>
        <v>25.701161848149152</v>
      </c>
    </row>
    <row r="69" spans="1:27" x14ac:dyDescent="0.35">
      <c r="X69" s="9"/>
      <c r="Y69" s="9"/>
      <c r="Z69" s="9"/>
      <c r="AA69" s="9"/>
    </row>
    <row r="70" spans="1:27" x14ac:dyDescent="0.35">
      <c r="A70" s="4" t="s">
        <v>552</v>
      </c>
      <c r="X70" s="9"/>
      <c r="Y70" s="9"/>
      <c r="Z70" s="9"/>
      <c r="AA70" s="9"/>
    </row>
    <row r="71" spans="1:27" x14ac:dyDescent="0.35">
      <c r="A71" t="s">
        <v>553</v>
      </c>
      <c r="X71" s="9"/>
      <c r="Y71" s="9"/>
      <c r="Z71" s="9"/>
      <c r="AA71" s="9"/>
    </row>
    <row r="72" spans="1:27" x14ac:dyDescent="0.35">
      <c r="A72" s="7">
        <f>A65</f>
        <v>2019</v>
      </c>
      <c r="B72" s="11" t="s">
        <v>231</v>
      </c>
      <c r="C72" s="11" t="s">
        <v>231</v>
      </c>
      <c r="D72" s="11" t="s">
        <v>231</v>
      </c>
      <c r="E72" s="11" t="s">
        <v>231</v>
      </c>
      <c r="F72" s="11" t="s">
        <v>231</v>
      </c>
      <c r="G72" s="11" t="s">
        <v>231</v>
      </c>
      <c r="H72" s="15">
        <f>[1]Tarifbindung!B27</f>
        <v>17.282289952358582</v>
      </c>
      <c r="I72" s="11" t="s">
        <v>231</v>
      </c>
      <c r="J72" s="11" t="s">
        <v>231</v>
      </c>
      <c r="K72" s="7">
        <f>[1]Tarifbindung!C27</f>
        <v>25.928037579565537</v>
      </c>
      <c r="L72" s="11" t="s">
        <v>231</v>
      </c>
      <c r="M72" s="11" t="s">
        <v>231</v>
      </c>
      <c r="N72" s="11" t="s">
        <v>231</v>
      </c>
      <c r="O72" s="11" t="s">
        <v>231</v>
      </c>
      <c r="P72" s="11" t="s">
        <v>231</v>
      </c>
      <c r="Q72" s="11" t="s">
        <v>231</v>
      </c>
      <c r="R72" s="11" t="s">
        <v>231</v>
      </c>
      <c r="S72" s="11" t="s">
        <v>231</v>
      </c>
      <c r="T72" s="11" t="s">
        <v>231</v>
      </c>
      <c r="U72" s="11" t="s">
        <v>231</v>
      </c>
      <c r="V72" s="7">
        <f>[1]Tarifbindung!D27</f>
        <v>24.150317747333403</v>
      </c>
      <c r="X72" s="11" t="s">
        <v>231</v>
      </c>
      <c r="Y72" s="9"/>
      <c r="Z72" s="11" t="s">
        <v>231</v>
      </c>
      <c r="AA72" s="9"/>
    </row>
    <row r="73" spans="1:27" x14ac:dyDescent="0.35">
      <c r="A73" s="7">
        <f t="shared" ref="A73:A75" si="35">A66</f>
        <v>2020</v>
      </c>
      <c r="B73" s="11" t="s">
        <v>231</v>
      </c>
      <c r="C73" s="11" t="s">
        <v>231</v>
      </c>
      <c r="D73" s="11" t="s">
        <v>231</v>
      </c>
      <c r="E73" s="11" t="s">
        <v>231</v>
      </c>
      <c r="F73" s="11" t="s">
        <v>231</v>
      </c>
      <c r="G73" s="11" t="s">
        <v>231</v>
      </c>
      <c r="H73" s="15">
        <f>[1]Tarifbindung!B28</f>
        <v>15.878558010784809</v>
      </c>
      <c r="I73" s="11" t="s">
        <v>231</v>
      </c>
      <c r="J73" s="11" t="s">
        <v>231</v>
      </c>
      <c r="K73" s="7">
        <f>[1]Tarifbindung!C28</f>
        <v>25.406299038899981</v>
      </c>
      <c r="L73" s="11" t="s">
        <v>231</v>
      </c>
      <c r="M73" s="11" t="s">
        <v>231</v>
      </c>
      <c r="N73" s="11" t="s">
        <v>231</v>
      </c>
      <c r="O73" s="11" t="s">
        <v>231</v>
      </c>
      <c r="P73" s="11" t="s">
        <v>231</v>
      </c>
      <c r="Q73" s="11" t="s">
        <v>231</v>
      </c>
      <c r="R73" s="11" t="s">
        <v>231</v>
      </c>
      <c r="S73" s="11" t="s">
        <v>231</v>
      </c>
      <c r="T73" s="11" t="s">
        <v>231</v>
      </c>
      <c r="U73" s="11" t="s">
        <v>231</v>
      </c>
      <c r="V73" s="7">
        <f>[1]Tarifbindung!D28</f>
        <v>23.472041653049438</v>
      </c>
      <c r="X73" s="11" t="s">
        <v>231</v>
      </c>
      <c r="Y73" s="9"/>
      <c r="Z73" s="11" t="s">
        <v>231</v>
      </c>
      <c r="AA73" s="9"/>
    </row>
    <row r="74" spans="1:27" x14ac:dyDescent="0.35">
      <c r="A74" s="7">
        <f t="shared" si="35"/>
        <v>2021</v>
      </c>
      <c r="B74" s="11" t="s">
        <v>231</v>
      </c>
      <c r="C74" s="11" t="s">
        <v>231</v>
      </c>
      <c r="D74" s="11" t="s">
        <v>231</v>
      </c>
      <c r="E74" s="11" t="s">
        <v>231</v>
      </c>
      <c r="F74" s="11" t="s">
        <v>231</v>
      </c>
      <c r="G74" s="11" t="s">
        <v>231</v>
      </c>
      <c r="H74" s="15">
        <f>[1]Tarifbindung!B29</f>
        <v>15.931697914683546</v>
      </c>
      <c r="I74" s="11" t="s">
        <v>231</v>
      </c>
      <c r="J74" s="11" t="s">
        <v>231</v>
      </c>
      <c r="K74" s="7">
        <f>[1]Tarifbindung!C29</f>
        <v>24.666142763722473</v>
      </c>
      <c r="L74" s="11" t="s">
        <v>231</v>
      </c>
      <c r="M74" s="11" t="s">
        <v>231</v>
      </c>
      <c r="N74" s="11" t="s">
        <v>231</v>
      </c>
      <c r="O74" s="11" t="s">
        <v>231</v>
      </c>
      <c r="P74" s="11" t="s">
        <v>231</v>
      </c>
      <c r="Q74" s="11" t="s">
        <v>231</v>
      </c>
      <c r="R74" s="11" t="s">
        <v>231</v>
      </c>
      <c r="S74" s="11" t="s">
        <v>231</v>
      </c>
      <c r="T74" s="11" t="s">
        <v>231</v>
      </c>
      <c r="U74" s="11" t="s">
        <v>231</v>
      </c>
      <c r="V74" s="7">
        <f>[1]Tarifbindung!D29</f>
        <v>22.889493376663367</v>
      </c>
      <c r="X74" s="11" t="s">
        <v>231</v>
      </c>
      <c r="Y74" s="9"/>
      <c r="Z74" s="11" t="s">
        <v>231</v>
      </c>
      <c r="AA74" s="9"/>
    </row>
    <row r="75" spans="1:27" x14ac:dyDescent="0.35">
      <c r="A75" s="7">
        <f t="shared" si="35"/>
        <v>2022</v>
      </c>
      <c r="B75" s="11" t="s">
        <v>231</v>
      </c>
      <c r="C75" s="11" t="s">
        <v>231</v>
      </c>
      <c r="D75" s="11" t="s">
        <v>231</v>
      </c>
      <c r="E75" s="11" t="s">
        <v>231</v>
      </c>
      <c r="F75" s="11" t="s">
        <v>231</v>
      </c>
      <c r="G75" s="11" t="s">
        <v>231</v>
      </c>
      <c r="H75" s="15">
        <f>[1]Tarifbindung!B30</f>
        <v>16.401178526403942</v>
      </c>
      <c r="I75" s="11" t="s">
        <v>231</v>
      </c>
      <c r="J75" s="11" t="s">
        <v>231</v>
      </c>
      <c r="K75" s="7">
        <f>[1]Tarifbindung!C30</f>
        <v>24.241386894488464</v>
      </c>
      <c r="L75" s="11" t="s">
        <v>231</v>
      </c>
      <c r="M75" s="11" t="s">
        <v>231</v>
      </c>
      <c r="N75" s="11" t="s">
        <v>231</v>
      </c>
      <c r="O75" s="11" t="s">
        <v>231</v>
      </c>
      <c r="P75" s="11" t="s">
        <v>231</v>
      </c>
      <c r="Q75" s="11" t="s">
        <v>231</v>
      </c>
      <c r="R75" s="11" t="s">
        <v>231</v>
      </c>
      <c r="S75" s="11" t="s">
        <v>231</v>
      </c>
      <c r="T75" s="11" t="s">
        <v>231</v>
      </c>
      <c r="U75" s="11" t="s">
        <v>231</v>
      </c>
      <c r="V75" s="7">
        <f>[1]Tarifbindung!D30</f>
        <v>22.657514529967472</v>
      </c>
      <c r="X75" s="11" t="s">
        <v>231</v>
      </c>
      <c r="Y75" s="9"/>
      <c r="Z75" s="11" t="s">
        <v>231</v>
      </c>
      <c r="AA75" s="9"/>
    </row>
    <row r="76" spans="1:27" x14ac:dyDescent="0.35">
      <c r="A76" s="7">
        <f>A75+1</f>
        <v>2023</v>
      </c>
      <c r="B76" s="11" t="s">
        <v>231</v>
      </c>
      <c r="C76" s="11" t="s">
        <v>231</v>
      </c>
      <c r="D76" s="11" t="s">
        <v>231</v>
      </c>
      <c r="E76" s="11" t="s">
        <v>231</v>
      </c>
      <c r="F76" s="11" t="s">
        <v>231</v>
      </c>
      <c r="G76" s="11" t="s">
        <v>231</v>
      </c>
      <c r="H76" s="15">
        <f>[1]Tarifbindung!B31</f>
        <v>15.516932222977546</v>
      </c>
      <c r="I76" s="11" t="s">
        <v>231</v>
      </c>
      <c r="J76" s="11" t="s">
        <v>231</v>
      </c>
      <c r="K76" s="7">
        <f>[1]Tarifbindung!C31</f>
        <v>22.884477523437269</v>
      </c>
      <c r="L76" s="11" t="s">
        <v>231</v>
      </c>
      <c r="M76" s="11" t="s">
        <v>231</v>
      </c>
      <c r="N76" s="11" t="s">
        <v>231</v>
      </c>
      <c r="O76" s="11" t="s">
        <v>231</v>
      </c>
      <c r="P76" s="11" t="s">
        <v>231</v>
      </c>
      <c r="Q76" s="11" t="s">
        <v>231</v>
      </c>
      <c r="R76" s="11" t="s">
        <v>231</v>
      </c>
      <c r="S76" s="11" t="s">
        <v>231</v>
      </c>
      <c r="T76" s="11" t="s">
        <v>231</v>
      </c>
      <c r="U76" s="11" t="s">
        <v>231</v>
      </c>
      <c r="V76" s="7">
        <f>[1]Tarifbindung!D31</f>
        <v>21.406880248795801</v>
      </c>
      <c r="X76" s="11" t="s">
        <v>231</v>
      </c>
      <c r="Y76" s="9"/>
      <c r="Z76" s="11" t="s">
        <v>231</v>
      </c>
      <c r="AA76" s="9"/>
    </row>
    <row r="77" spans="1:27" x14ac:dyDescent="0.35">
      <c r="X77" s="9"/>
      <c r="Y77" s="9"/>
      <c r="Z77" s="9"/>
      <c r="AA77" s="9"/>
    </row>
    <row r="78" spans="1:27" x14ac:dyDescent="0.35">
      <c r="A78" t="s">
        <v>554</v>
      </c>
      <c r="X78" s="9"/>
      <c r="Y78" s="9"/>
      <c r="Z78" s="9"/>
      <c r="AA78" s="9"/>
    </row>
    <row r="79" spans="1:27" x14ac:dyDescent="0.35">
      <c r="A79" s="7">
        <f>A72</f>
        <v>2019</v>
      </c>
      <c r="B79" s="11" t="s">
        <v>231</v>
      </c>
      <c r="C79" s="11" t="s">
        <v>231</v>
      </c>
      <c r="D79" s="11" t="s">
        <v>231</v>
      </c>
      <c r="E79" s="11" t="s">
        <v>231</v>
      </c>
      <c r="F79" s="11" t="s">
        <v>231</v>
      </c>
      <c r="G79" s="11" t="s">
        <v>231</v>
      </c>
      <c r="H79" s="15">
        <f>[1]Tarifbindung!H27</f>
        <v>37.655964486321842</v>
      </c>
      <c r="I79" s="11" t="s">
        <v>231</v>
      </c>
      <c r="J79" s="11" t="s">
        <v>231</v>
      </c>
      <c r="K79" s="7">
        <f>[1]Tarifbindung!I27</f>
        <v>47.351112585392727</v>
      </c>
      <c r="L79" s="11" t="s">
        <v>231</v>
      </c>
      <c r="M79" s="11" t="s">
        <v>231</v>
      </c>
      <c r="N79" s="11" t="s">
        <v>231</v>
      </c>
      <c r="O79" s="11" t="s">
        <v>231</v>
      </c>
      <c r="P79" s="11" t="s">
        <v>231</v>
      </c>
      <c r="Q79" s="11" t="s">
        <v>231</v>
      </c>
      <c r="R79" s="11" t="s">
        <v>231</v>
      </c>
      <c r="S79" s="11" t="s">
        <v>231</v>
      </c>
      <c r="T79" s="11" t="s">
        <v>231</v>
      </c>
      <c r="U79" s="11" t="s">
        <v>231</v>
      </c>
      <c r="V79" s="7">
        <f>[1]Tarifbindung!J27</f>
        <v>45.64684012301155</v>
      </c>
      <c r="X79" s="9"/>
      <c r="Y79" s="9"/>
      <c r="Z79" s="9"/>
      <c r="AA79" s="9"/>
    </row>
    <row r="80" spans="1:27" x14ac:dyDescent="0.35">
      <c r="A80" s="7">
        <f t="shared" ref="A80:A83" si="36">A73</f>
        <v>2020</v>
      </c>
      <c r="B80" s="11" t="s">
        <v>231</v>
      </c>
      <c r="C80" s="11" t="s">
        <v>231</v>
      </c>
      <c r="D80" s="11" t="s">
        <v>231</v>
      </c>
      <c r="E80" s="11" t="s">
        <v>231</v>
      </c>
      <c r="F80" s="11" t="s">
        <v>231</v>
      </c>
      <c r="G80" s="11" t="s">
        <v>231</v>
      </c>
      <c r="H80" s="15">
        <f>[1]Tarifbindung!H28</f>
        <v>35.222165635521478</v>
      </c>
      <c r="I80" s="11" t="s">
        <v>231</v>
      </c>
      <c r="J80" s="11" t="s">
        <v>231</v>
      </c>
      <c r="K80" s="7">
        <f>[1]Tarifbindung!I28</f>
        <v>46.37192919254035</v>
      </c>
      <c r="L80" s="11" t="s">
        <v>231</v>
      </c>
      <c r="M80" s="11" t="s">
        <v>231</v>
      </c>
      <c r="N80" s="11" t="s">
        <v>231</v>
      </c>
      <c r="O80" s="11" t="s">
        <v>231</v>
      </c>
      <c r="P80" s="11" t="s">
        <v>231</v>
      </c>
      <c r="Q80" s="11" t="s">
        <v>231</v>
      </c>
      <c r="R80" s="11" t="s">
        <v>231</v>
      </c>
      <c r="S80" s="11" t="s">
        <v>231</v>
      </c>
      <c r="T80" s="11" t="s">
        <v>231</v>
      </c>
      <c r="U80" s="11" t="s">
        <v>231</v>
      </c>
      <c r="V80" s="7">
        <f>[1]Tarifbindung!J28</f>
        <v>44.437329564149906</v>
      </c>
      <c r="X80" s="9"/>
      <c r="Y80" s="9"/>
      <c r="Z80" s="9"/>
      <c r="AA80" s="9"/>
    </row>
    <row r="81" spans="1:27" x14ac:dyDescent="0.35">
      <c r="A81" s="7">
        <f t="shared" si="36"/>
        <v>2021</v>
      </c>
      <c r="B81" s="11" t="s">
        <v>231</v>
      </c>
      <c r="C81" s="11" t="s">
        <v>231</v>
      </c>
      <c r="D81" s="11" t="s">
        <v>231</v>
      </c>
      <c r="E81" s="11" t="s">
        <v>231</v>
      </c>
      <c r="F81" s="11" t="s">
        <v>231</v>
      </c>
      <c r="G81" s="11" t="s">
        <v>231</v>
      </c>
      <c r="H81" s="15">
        <f>[1]Tarifbindung!H29</f>
        <v>36.451746388245773</v>
      </c>
      <c r="I81" s="11" t="s">
        <v>231</v>
      </c>
      <c r="J81" s="11" t="s">
        <v>231</v>
      </c>
      <c r="K81" s="7">
        <f>[1]Tarifbindung!I29</f>
        <v>47.652507730167414</v>
      </c>
      <c r="L81" s="11" t="s">
        <v>231</v>
      </c>
      <c r="M81" s="11" t="s">
        <v>231</v>
      </c>
      <c r="N81" s="11" t="s">
        <v>231</v>
      </c>
      <c r="O81" s="11" t="s">
        <v>231</v>
      </c>
      <c r="P81" s="11" t="s">
        <v>231</v>
      </c>
      <c r="Q81" s="11" t="s">
        <v>231</v>
      </c>
      <c r="R81" s="11" t="s">
        <v>231</v>
      </c>
      <c r="S81" s="11" t="s">
        <v>231</v>
      </c>
      <c r="T81" s="11" t="s">
        <v>231</v>
      </c>
      <c r="U81" s="11" t="s">
        <v>231</v>
      </c>
      <c r="V81" s="7">
        <f>[1]Tarifbindung!J29</f>
        <v>45.691523304659547</v>
      </c>
      <c r="X81" s="9"/>
      <c r="Y81" s="9"/>
      <c r="Z81" s="9"/>
      <c r="AA81" s="9"/>
    </row>
    <row r="82" spans="1:27" x14ac:dyDescent="0.35">
      <c r="A82" s="7">
        <f t="shared" si="36"/>
        <v>2022</v>
      </c>
      <c r="B82" s="11" t="s">
        <v>231</v>
      </c>
      <c r="C82" s="11" t="s">
        <v>231</v>
      </c>
      <c r="D82" s="11" t="s">
        <v>231</v>
      </c>
      <c r="E82" s="11" t="s">
        <v>231</v>
      </c>
      <c r="F82" s="11" t="s">
        <v>231</v>
      </c>
      <c r="G82" s="11" t="s">
        <v>231</v>
      </c>
      <c r="H82" s="15">
        <f>[1]Tarifbindung!H30</f>
        <v>37.501324949044999</v>
      </c>
      <c r="I82" s="11" t="s">
        <v>231</v>
      </c>
      <c r="J82" s="11" t="s">
        <v>231</v>
      </c>
      <c r="K82" s="7">
        <f>[1]Tarifbindung!I30</f>
        <v>46.102396436719026</v>
      </c>
      <c r="L82" s="11" t="s">
        <v>231</v>
      </c>
      <c r="M82" s="11" t="s">
        <v>231</v>
      </c>
      <c r="N82" s="11" t="s">
        <v>231</v>
      </c>
      <c r="O82" s="11" t="s">
        <v>231</v>
      </c>
      <c r="P82" s="11" t="s">
        <v>231</v>
      </c>
      <c r="Q82" s="11" t="s">
        <v>231</v>
      </c>
      <c r="R82" s="11" t="s">
        <v>231</v>
      </c>
      <c r="S82" s="11" t="s">
        <v>231</v>
      </c>
      <c r="T82" s="11" t="s">
        <v>231</v>
      </c>
      <c r="U82" s="11" t="s">
        <v>231</v>
      </c>
      <c r="V82" s="7">
        <f>[1]Tarifbindung!J30</f>
        <v>44.579875032784209</v>
      </c>
      <c r="X82" s="9"/>
      <c r="Y82" s="9"/>
      <c r="Z82" s="9"/>
      <c r="AA82" s="9"/>
    </row>
    <row r="83" spans="1:27" x14ac:dyDescent="0.35">
      <c r="A83" s="7">
        <f t="shared" si="36"/>
        <v>2023</v>
      </c>
      <c r="B83" s="11" t="s">
        <v>231</v>
      </c>
      <c r="C83" s="11" t="s">
        <v>231</v>
      </c>
      <c r="D83" s="11" t="s">
        <v>231</v>
      </c>
      <c r="E83" s="11" t="s">
        <v>231</v>
      </c>
      <c r="F83" s="11" t="s">
        <v>231</v>
      </c>
      <c r="G83" s="11" t="s">
        <v>231</v>
      </c>
      <c r="H83" s="15">
        <f>[1]Tarifbindung!H31</f>
        <v>36.60790092021815</v>
      </c>
      <c r="I83" s="11" t="s">
        <v>231</v>
      </c>
      <c r="J83" s="11" t="s">
        <v>231</v>
      </c>
      <c r="K83" s="7">
        <f>[1]Tarifbindung!I31</f>
        <v>43.560912840497963</v>
      </c>
      <c r="L83" s="11" t="s">
        <v>231</v>
      </c>
      <c r="M83" s="11" t="s">
        <v>231</v>
      </c>
      <c r="N83" s="11" t="s">
        <v>231</v>
      </c>
      <c r="O83" s="11" t="s">
        <v>231</v>
      </c>
      <c r="P83" s="11" t="s">
        <v>231</v>
      </c>
      <c r="Q83" s="11" t="s">
        <v>231</v>
      </c>
      <c r="R83" s="11" t="s">
        <v>231</v>
      </c>
      <c r="S83" s="11" t="s">
        <v>231</v>
      </c>
      <c r="T83" s="11" t="s">
        <v>231</v>
      </c>
      <c r="U83" s="11" t="s">
        <v>231</v>
      </c>
      <c r="V83" s="7">
        <f>[1]Tarifbindung!J31</f>
        <v>42.336631895637346</v>
      </c>
      <c r="X83" s="9"/>
      <c r="Y83" s="9"/>
      <c r="Z83" s="9"/>
      <c r="AA83" s="9"/>
    </row>
    <row r="84" spans="1:27" x14ac:dyDescent="0.35">
      <c r="A84" s="7"/>
      <c r="X84" s="9"/>
      <c r="Y84" s="9"/>
      <c r="Z84" s="9"/>
      <c r="AA84" s="9"/>
    </row>
    <row r="85" spans="1:27" x14ac:dyDescent="0.35">
      <c r="A85" s="4" t="s">
        <v>611</v>
      </c>
      <c r="X85" s="9"/>
      <c r="Y85" s="9"/>
      <c r="Z85" s="9"/>
      <c r="AA85" s="9"/>
    </row>
    <row r="86" spans="1:27" x14ac:dyDescent="0.35">
      <c r="A86">
        <v>2020</v>
      </c>
      <c r="B86" s="3">
        <f>[1]BLG!B231</f>
        <v>85.184504149685083</v>
      </c>
      <c r="C86" s="3">
        <f>[1]BLG!C231</f>
        <v>83.656915830166312</v>
      </c>
      <c r="D86" s="3">
        <f>[1]BLG!D231</f>
        <v>89.985715591083647</v>
      </c>
      <c r="E86" s="3">
        <f>[1]BLG!E231</f>
        <v>86.642366719495556</v>
      </c>
      <c r="F86" s="3">
        <f>[1]BLG!F231</f>
        <v>85.621733654456577</v>
      </c>
      <c r="G86" s="3">
        <f>[1]BLG!G231</f>
        <v>99.029554283578364</v>
      </c>
      <c r="H86" s="14">
        <f>[1]BLG!H231</f>
        <v>90.298066795716025</v>
      </c>
      <c r="I86" s="3">
        <f>[1]BLG!I231</f>
        <v>86.860169655368423</v>
      </c>
      <c r="J86" s="3">
        <f>[1]BLG!J231</f>
        <v>99.977594521444757</v>
      </c>
      <c r="K86" s="3">
        <f>[1]BLG!K231</f>
        <v>100</v>
      </c>
      <c r="L86" s="3">
        <f>[1]BLG!L231</f>
        <v>102.40236668524896</v>
      </c>
      <c r="M86" s="3">
        <f>[1]BLG!M231</f>
        <v>100.7194140120218</v>
      </c>
      <c r="N86" s="3">
        <f>[1]BLG!N231</f>
        <v>103.54143248682553</v>
      </c>
      <c r="O86" s="3">
        <f>[1]BLG!O231</f>
        <v>100.85435772072671</v>
      </c>
      <c r="P86" s="3">
        <f>[1]BLG!P231</f>
        <v>106.16195732698068</v>
      </c>
      <c r="Q86" s="3">
        <f>[1]BLG!Q231</f>
        <v>95.182876233880037</v>
      </c>
      <c r="R86" s="3">
        <f>[1]BLG!R231</f>
        <v>100.18675392735936</v>
      </c>
      <c r="S86" s="3">
        <f>[1]BLG!S231</f>
        <v>95.695720995900345</v>
      </c>
      <c r="T86" s="3">
        <f>[1]BLG!T231</f>
        <v>94.512972464766463</v>
      </c>
      <c r="U86" s="3">
        <f>[1]BLG!U231</f>
        <v>85.994826178892453</v>
      </c>
      <c r="V86" s="3">
        <f>[1]BLG!V231</f>
        <v>98.985164236330647</v>
      </c>
      <c r="X86" s="20" t="str">
        <f t="shared" ref="X86:X89" si="37">HLOOKUP(Y86,$L86:$U183,ROW(L$101)-ROW(X86)+1,0)</f>
        <v>SH</v>
      </c>
      <c r="Y86" s="9">
        <f t="shared" ref="Y86:Y89" si="38">MIN(L86:U86)</f>
        <v>85.994826178892453</v>
      </c>
      <c r="Z86" s="20" t="str">
        <f t="shared" ref="Z86:Z89" si="39">HLOOKUP(AA86,$L86:$U183,ROW(N$101)-ROW(Z86)+1,0)</f>
        <v>HE</v>
      </c>
      <c r="AA86" s="9">
        <f t="shared" ref="AA86:AA89" si="40">MAX(L86:U86)</f>
        <v>106.16195732698068</v>
      </c>
    </row>
    <row r="87" spans="1:27" x14ac:dyDescent="0.35">
      <c r="A87">
        <f>A86+1</f>
        <v>2021</v>
      </c>
      <c r="B87" s="3">
        <f>[1]BLG!B232</f>
        <v>85.534476291835645</v>
      </c>
      <c r="C87" s="3">
        <f>[1]BLG!C232</f>
        <v>84.286296337517769</v>
      </c>
      <c r="D87" s="3">
        <f>[1]BLG!D232</f>
        <v>90.510877437553575</v>
      </c>
      <c r="E87" s="3">
        <f>[1]BLG!E232</f>
        <v>86.956632580155585</v>
      </c>
      <c r="F87" s="3">
        <f>[1]BLG!F232</f>
        <v>86.621730711614191</v>
      </c>
      <c r="G87" s="3">
        <f>[1]BLG!G232</f>
        <v>101.15167494371364</v>
      </c>
      <c r="H87" s="14">
        <f>[1]BLG!H232</f>
        <v>91.366700003483786</v>
      </c>
      <c r="I87" s="3">
        <f>[1]BLG!I232</f>
        <v>87.401122438070573</v>
      </c>
      <c r="J87" s="3">
        <f>[1]BLG!J232</f>
        <v>100.05525437776228</v>
      </c>
      <c r="K87" s="3">
        <f>[1]BLG!K232</f>
        <v>100</v>
      </c>
      <c r="L87" s="3">
        <f>[1]BLG!L232</f>
        <v>102.42616826770627</v>
      </c>
      <c r="M87" s="3">
        <f>[1]BLG!M232</f>
        <v>100.81275054125784</v>
      </c>
      <c r="N87" s="3">
        <f>[1]BLG!N232</f>
        <v>102.52225762749312</v>
      </c>
      <c r="O87" s="3">
        <f>[1]BLG!O232</f>
        <v>100.6080894718156</v>
      </c>
      <c r="P87" s="3">
        <f>[1]BLG!P232</f>
        <v>106.50444370615166</v>
      </c>
      <c r="Q87" s="3">
        <f>[1]BLG!Q232</f>
        <v>94.694477139819028</v>
      </c>
      <c r="R87" s="3">
        <f>[1]BLG!R232</f>
        <v>100.15671804534784</v>
      </c>
      <c r="S87" s="3">
        <f>[1]BLG!S232</f>
        <v>95.860497776136413</v>
      </c>
      <c r="T87" s="3">
        <f>[1]BLG!T232</f>
        <v>94.084709590480742</v>
      </c>
      <c r="U87" s="3">
        <f>[1]BLG!U232</f>
        <v>85.891257654854982</v>
      </c>
      <c r="V87" s="3">
        <f>[1]BLG!V232</f>
        <v>99.124127985927089</v>
      </c>
      <c r="X87" s="20" t="str">
        <f t="shared" si="37"/>
        <v>SH</v>
      </c>
      <c r="Y87" s="9">
        <f t="shared" si="38"/>
        <v>85.891257654854982</v>
      </c>
      <c r="Z87" s="20" t="str">
        <f t="shared" si="39"/>
        <v>HE</v>
      </c>
      <c r="AA87" s="9">
        <f t="shared" si="40"/>
        <v>106.50444370615166</v>
      </c>
    </row>
    <row r="88" spans="1:27" x14ac:dyDescent="0.35">
      <c r="A88">
        <f t="shared" ref="A88:A89" si="41">A87+1</f>
        <v>2022</v>
      </c>
      <c r="B88" s="3">
        <f>[1]BLG!B233</f>
        <v>88.611883478728728</v>
      </c>
      <c r="C88" s="3">
        <f>[1]BLG!C233</f>
        <v>86.741093390788322</v>
      </c>
      <c r="D88" s="3">
        <f>[1]BLG!D233</f>
        <v>93.365669623697627</v>
      </c>
      <c r="E88" s="3">
        <f>[1]BLG!E233</f>
        <v>89.974138310764047</v>
      </c>
      <c r="F88" s="3">
        <f>[1]BLG!F233</f>
        <v>89.825143030339987</v>
      </c>
      <c r="G88" s="3">
        <f>[1]BLG!G233</f>
        <v>102.82679849360522</v>
      </c>
      <c r="H88" s="14">
        <f>[1]BLG!H233</f>
        <v>94.124049134615291</v>
      </c>
      <c r="I88" s="3">
        <f>[1]BLG!I233</f>
        <v>90.329487405468313</v>
      </c>
      <c r="J88" s="3">
        <f>[1]BLG!J233</f>
        <v>100.19335361161134</v>
      </c>
      <c r="K88" s="3">
        <f>[1]BLG!K233</f>
        <v>100</v>
      </c>
      <c r="L88" s="3">
        <f>[1]BLG!L233</f>
        <v>102.2197158472588</v>
      </c>
      <c r="M88" s="3">
        <f>[1]BLG!M233</f>
        <v>101.97160898462541</v>
      </c>
      <c r="N88" s="3">
        <f>[1]BLG!N233</f>
        <v>99.776927697116264</v>
      </c>
      <c r="O88" s="3">
        <f>[1]BLG!O233</f>
        <v>102.17010716207891</v>
      </c>
      <c r="P88" s="3">
        <f>[1]BLG!P233</f>
        <v>105.21747171101563</v>
      </c>
      <c r="Q88" s="3">
        <f>[1]BLG!Q233</f>
        <v>94.433208470420354</v>
      </c>
      <c r="R88" s="3">
        <f>[1]BLG!R233</f>
        <v>99.156065836740538</v>
      </c>
      <c r="S88" s="3">
        <f>[1]BLG!S233</f>
        <v>97.237879829565088</v>
      </c>
      <c r="T88" s="3">
        <f>[1]BLG!T233</f>
        <v>95.276707232712226</v>
      </c>
      <c r="U88" s="3">
        <f>[1]BLG!U233</f>
        <v>87.595821930894729</v>
      </c>
      <c r="V88" s="3">
        <f>[1]BLG!V233</f>
        <v>99.642523050794409</v>
      </c>
      <c r="X88" s="20" t="str">
        <f t="shared" si="37"/>
        <v>SH</v>
      </c>
      <c r="Y88" s="9">
        <f t="shared" si="38"/>
        <v>87.595821930894729</v>
      </c>
      <c r="Z88" s="20" t="str">
        <f t="shared" si="39"/>
        <v>HE</v>
      </c>
      <c r="AA88" s="9">
        <f t="shared" si="40"/>
        <v>105.21747171101563</v>
      </c>
    </row>
    <row r="89" spans="1:27" x14ac:dyDescent="0.35">
      <c r="A89">
        <f t="shared" si="41"/>
        <v>2023</v>
      </c>
      <c r="B89" s="3">
        <f>[1]BLG!B234</f>
        <v>87.663323518573662</v>
      </c>
      <c r="C89" s="3">
        <f>[1]BLG!C234</f>
        <v>85.894300174194242</v>
      </c>
      <c r="D89" s="3">
        <f>[1]BLG!D234</f>
        <v>92.294341011918107</v>
      </c>
      <c r="E89" s="3">
        <f>[1]BLG!E234</f>
        <v>89.310561609520178</v>
      </c>
      <c r="F89" s="3">
        <f>[1]BLG!F234</f>
        <v>89.306377588831182</v>
      </c>
      <c r="G89" s="3">
        <f>[1]BLG!G234</f>
        <v>102.14434429818684</v>
      </c>
      <c r="H89" s="14">
        <f>[1]BLG!H234</f>
        <v>93.358520287306035</v>
      </c>
      <c r="I89" s="3">
        <f>[1]BLG!I234</f>
        <v>89.488189317071402</v>
      </c>
      <c r="J89" s="3">
        <f>[1]BLG!J234</f>
        <v>100.15667557928509</v>
      </c>
      <c r="K89" s="3">
        <f>[1]BLG!K234</f>
        <v>100</v>
      </c>
      <c r="L89" s="3">
        <f>[1]BLG!L234</f>
        <v>101.78743607021777</v>
      </c>
      <c r="M89" s="3">
        <f>[1]BLG!M234</f>
        <v>102.13146524394983</v>
      </c>
      <c r="N89" s="3">
        <f>[1]BLG!N234</f>
        <v>100.61776389513555</v>
      </c>
      <c r="O89" s="3">
        <f>[1]BLG!O234</f>
        <v>102.7729789770616</v>
      </c>
      <c r="P89" s="3">
        <f>[1]BLG!P234</f>
        <v>105.53896748622869</v>
      </c>
      <c r="Q89" s="3">
        <f>[1]BLG!Q234</f>
        <v>94.38620212509818</v>
      </c>
      <c r="R89" s="3">
        <f>[1]BLG!R234</f>
        <v>99.521824943728902</v>
      </c>
      <c r="S89" s="3">
        <f>[1]BLG!S234</f>
        <v>95.514861822578638</v>
      </c>
      <c r="T89" s="3">
        <f>[1]BLG!T234</f>
        <v>94.947229747543631</v>
      </c>
      <c r="U89" s="3">
        <f>[1]BLG!U234</f>
        <v>87.218060671446139</v>
      </c>
      <c r="V89" s="3">
        <f>[1]BLG!V234</f>
        <v>99.553735471623753</v>
      </c>
      <c r="X89" s="20" t="str">
        <f t="shared" si="37"/>
        <v>SH</v>
      </c>
      <c r="Y89" s="9">
        <f t="shared" si="38"/>
        <v>87.218060671446139</v>
      </c>
      <c r="Z89" s="20" t="str">
        <f t="shared" si="39"/>
        <v>HE</v>
      </c>
      <c r="AA89" s="9">
        <f t="shared" si="40"/>
        <v>105.53896748622869</v>
      </c>
    </row>
    <row r="90" spans="1:27" x14ac:dyDescent="0.35">
      <c r="X90" s="9"/>
      <c r="Y90" s="9"/>
      <c r="Z90" s="9"/>
      <c r="AA90" s="9"/>
    </row>
    <row r="91" spans="1:27" x14ac:dyDescent="0.35">
      <c r="X91" s="9"/>
      <c r="Y91" s="9"/>
      <c r="Z91" s="9"/>
      <c r="AA91" s="9"/>
    </row>
    <row r="92" spans="1:27" x14ac:dyDescent="0.35">
      <c r="X92" s="9"/>
      <c r="Y92" s="9"/>
      <c r="Z92" s="9"/>
      <c r="AA92" s="9"/>
    </row>
    <row r="93" spans="1:27" x14ac:dyDescent="0.35">
      <c r="X93" s="9"/>
      <c r="Y93" s="9"/>
      <c r="Z93" s="9"/>
      <c r="AA93" s="9"/>
    </row>
    <row r="94" spans="1:27" x14ac:dyDescent="0.35">
      <c r="X94" s="9"/>
      <c r="Y94" s="9"/>
      <c r="Z94" s="9"/>
      <c r="AA94" s="9"/>
    </row>
    <row r="101" spans="12:21" x14ac:dyDescent="0.35">
      <c r="L101" t="s">
        <v>24</v>
      </c>
      <c r="M101" t="s">
        <v>25</v>
      </c>
      <c r="N101" t="s">
        <v>26</v>
      </c>
      <c r="O101" t="s">
        <v>27</v>
      </c>
      <c r="P101" t="s">
        <v>28</v>
      </c>
      <c r="Q101" t="s">
        <v>29</v>
      </c>
      <c r="R101" t="s">
        <v>30</v>
      </c>
      <c r="S101" t="s">
        <v>31</v>
      </c>
      <c r="T101" t="s">
        <v>32</v>
      </c>
      <c r="U101" t="s">
        <v>33</v>
      </c>
    </row>
    <row r="1048576" spans="1:1" x14ac:dyDescent="0.35">
      <c r="A1048576" s="7"/>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507B-CF9A-47CF-BD36-293A00133410}">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45.26953125" customWidth="1"/>
    <col min="8" max="8" width="10.90625" style="4"/>
  </cols>
  <sheetData>
    <row r="1" spans="1:27" x14ac:dyDescent="0.35">
      <c r="A1" s="4" t="s">
        <v>84</v>
      </c>
    </row>
    <row r="2" spans="1:27" s="25" customFormat="1" ht="26" x14ac:dyDescent="0.3">
      <c r="A2" s="30" t="str">
        <f>'Löhne, Einkommen'!A2</f>
        <v>Jahr</v>
      </c>
      <c r="B2" s="30" t="str">
        <f>'Löhne, Einkommen'!B2</f>
        <v>Branden-
burg</v>
      </c>
      <c r="C2" s="30" t="str">
        <f>'Löhne, Einkommen'!C2</f>
        <v>Mecklenburg-
Vorpommern</v>
      </c>
      <c r="D2" s="30" t="str">
        <f>'Löhne, Einkommen'!D2</f>
        <v>Sachsen</v>
      </c>
      <c r="E2" s="30" t="str">
        <f>'Löhne, Einkommen'!E2</f>
        <v>Sachsen-Anhalt</v>
      </c>
      <c r="F2" s="30" t="str">
        <f>'Löhne, Einkommen'!F2</f>
        <v>Thüringen</v>
      </c>
      <c r="G2" s="30" t="str">
        <f>'Löhne, Einkommen'!G2</f>
        <v>Berlin</v>
      </c>
      <c r="H2" s="31" t="str">
        <f>'Löhne, Einkommen'!H2</f>
        <v>NBL m B</v>
      </c>
      <c r="I2" s="30" t="str">
        <f>'Löhne, Einkommen'!I2</f>
        <v>NBL o B</v>
      </c>
      <c r="J2" s="30" t="str">
        <f>'Löhne, Einkommen'!J2</f>
        <v>ABL m B</v>
      </c>
      <c r="K2" s="30" t="str">
        <f>'Löhne, Einkommen'!K2</f>
        <v>ABL o B</v>
      </c>
      <c r="L2" s="30" t="str">
        <f>'Löhne, Einkommen'!L2</f>
        <v>Baden-
Württemberg</v>
      </c>
      <c r="M2" s="30" t="str">
        <f>'Löhne, Einkommen'!M2</f>
        <v>Bayern</v>
      </c>
      <c r="N2" s="30" t="str">
        <f>'Löhne, Einkommen'!N2</f>
        <v>Bremen</v>
      </c>
      <c r="O2" s="30" t="str">
        <f>'Löhne, Einkommen'!O2</f>
        <v>Hamburg</v>
      </c>
      <c r="P2" s="30" t="str">
        <f>'Löhne, Einkommen'!P2</f>
        <v>Hessen</v>
      </c>
      <c r="Q2" s="30" t="str">
        <f>'Löhne, Einkommen'!Q2</f>
        <v>Nieder-
sachsen</v>
      </c>
      <c r="R2" s="30" t="str">
        <f>'Löhne, Einkommen'!R2</f>
        <v>Nordrhein-
Westfalen</v>
      </c>
      <c r="S2" s="30" t="str">
        <f>'Löhne, Einkommen'!S2</f>
        <v>Rheinland-Pfalz</v>
      </c>
      <c r="T2" s="30" t="str">
        <f>'Löhne, Einkommen'!T2</f>
        <v>Saarland</v>
      </c>
      <c r="U2" s="30" t="str">
        <f>'Löhne, Einkommen'!U2</f>
        <v>Schleswig-
Holstein</v>
      </c>
      <c r="V2" s="30" t="str">
        <f>'Löhne, Einkommen'!V2</f>
        <v>Deutschland</v>
      </c>
      <c r="X2" s="30" t="str">
        <f>'Löhne, Einkommen'!X2</f>
        <v>Min ABLoB</v>
      </c>
      <c r="Y2" s="30"/>
      <c r="Z2" s="30" t="str">
        <f>'Löhne, Einkommen'!Z2</f>
        <v>Max ABLoB</v>
      </c>
      <c r="AA2" s="30"/>
    </row>
    <row r="3" spans="1:27" x14ac:dyDescent="0.35">
      <c r="A3" s="4" t="s">
        <v>86</v>
      </c>
    </row>
    <row r="4" spans="1:27" x14ac:dyDescent="0.35">
      <c r="A4">
        <f>[1]Medianentgelt!A3</f>
        <v>2019</v>
      </c>
      <c r="B4" s="3">
        <f>[1]Medianentgelt!B10</f>
        <v>76.814929181659082</v>
      </c>
      <c r="C4" s="3">
        <f>[1]Medianentgelt!C10</f>
        <v>73.975043849702629</v>
      </c>
      <c r="D4" s="3">
        <f>[1]Medianentgelt!D10</f>
        <v>76.440122709854634</v>
      </c>
      <c r="E4" s="3">
        <f>[1]Medianentgelt!E10</f>
        <v>76.635444815953463</v>
      </c>
      <c r="F4" s="3">
        <f>[1]Medianentgelt!F10</f>
        <v>75.425544974057175</v>
      </c>
      <c r="G4" s="3">
        <f>[1]Medianentgelt!G10</f>
        <v>95.962763741519126</v>
      </c>
      <c r="H4" s="14">
        <f>[1]Medianentgelt!H10</f>
        <v>80.182396982782549</v>
      </c>
      <c r="I4" s="9" t="str">
        <f>[1]Medianentgelt!I10</f>
        <v>.</v>
      </c>
      <c r="J4" s="9" t="str">
        <f>[1]Medianentgelt!J10</f>
        <v>.</v>
      </c>
      <c r="K4" s="3">
        <f>[1]Medianentgelt!K10</f>
        <v>100</v>
      </c>
      <c r="L4" s="3">
        <f>[1]Medianentgelt!L10</f>
        <v>106.49448491865792</v>
      </c>
      <c r="M4" s="3">
        <f>[1]Medianentgelt!M10</f>
        <v>100.65144305058915</v>
      </c>
      <c r="N4" s="3">
        <f>[1]Medianentgelt!N10</f>
        <v>101.50218092060335</v>
      </c>
      <c r="O4" s="3">
        <f>[1]Medianentgelt!O10</f>
        <v>108.3600831201676</v>
      </c>
      <c r="P4" s="3">
        <f>[1]Medianentgelt!P10</f>
        <v>104.55934818303305</v>
      </c>
      <c r="Q4" s="3">
        <f>[1]Medianentgelt!Q10</f>
        <v>92.484253516847204</v>
      </c>
      <c r="R4" s="3">
        <f>[1]Medianentgelt!R10</f>
        <v>98.631554078816364</v>
      </c>
      <c r="S4" s="3">
        <f>[1]Medianentgelt!S10</f>
        <v>95.112467177245534</v>
      </c>
      <c r="T4" s="3">
        <f>[1]Medianentgelt!T10</f>
        <v>98.379465502086418</v>
      </c>
      <c r="U4" s="3">
        <f>[1]Medianentgelt!U10</f>
        <v>88.881909013603007</v>
      </c>
      <c r="V4" s="3">
        <f>[1]Medianentgelt!V10</f>
        <v>96.469838761256284</v>
      </c>
      <c r="X4" s="21" t="str">
        <f t="shared" ref="X4" si="0">HLOOKUP(Y4,$L4:$U101,ROW(L$100)-ROW(X4)+1,0)</f>
        <v>SH</v>
      </c>
      <c r="Y4" s="9">
        <f t="shared" ref="Y4" si="1">MIN(L4:U4)</f>
        <v>88.881909013603007</v>
      </c>
      <c r="Z4" s="21" t="str">
        <f t="shared" ref="Z4" si="2">HLOOKUP(AA4,$L4:$U101,ROW(N$100)-ROW(Z4)+1,0)</f>
        <v>HH</v>
      </c>
      <c r="AA4" s="9">
        <f t="shared" ref="AA4" si="3">MAX(L4:U4)</f>
        <v>108.3600831201676</v>
      </c>
    </row>
    <row r="5" spans="1:27" x14ac:dyDescent="0.35">
      <c r="A5">
        <f>[1]Medianentgelt!A4</f>
        <v>2020</v>
      </c>
      <c r="B5" s="3">
        <f>[1]Medianentgelt!B11</f>
        <v>78.313206550874696</v>
      </c>
      <c r="C5" s="3">
        <f>[1]Medianentgelt!C11</f>
        <v>75.575393620736349</v>
      </c>
      <c r="D5" s="3">
        <f>[1]Medianentgelt!D11</f>
        <v>77.44931825514665</v>
      </c>
      <c r="E5" s="3">
        <f>[1]Medianentgelt!E11</f>
        <v>77.798674072586934</v>
      </c>
      <c r="F5" s="3">
        <f>[1]Medianentgelt!F11</f>
        <v>76.237251855008196</v>
      </c>
      <c r="G5" s="3">
        <f>[1]Medianentgelt!G11</f>
        <v>98.408506197807455</v>
      </c>
      <c r="H5" s="14">
        <f>[1]Medianentgelt!H11</f>
        <v>81.645067333301284</v>
      </c>
      <c r="I5" s="9" t="str">
        <f>[1]Medianentgelt!I11</f>
        <v>.</v>
      </c>
      <c r="J5" s="9" t="str">
        <f>[1]Medianentgelt!J11</f>
        <v>.</v>
      </c>
      <c r="K5" s="3">
        <f>[1]Medianentgelt!K11</f>
        <v>100</v>
      </c>
      <c r="L5" s="3">
        <f>[1]Medianentgelt!L11</f>
        <v>105.94588655526942</v>
      </c>
      <c r="M5" s="3">
        <f>[1]Medianentgelt!M11</f>
        <v>100.8966768023482</v>
      </c>
      <c r="N5" s="3">
        <f>[1]Medianentgelt!N11</f>
        <v>101.62547124696306</v>
      </c>
      <c r="O5" s="3">
        <f>[1]Medianentgelt!O11</f>
        <v>109.10879849074639</v>
      </c>
      <c r="P5" s="3">
        <f>[1]Medianentgelt!P11</f>
        <v>104.76382273244526</v>
      </c>
      <c r="Q5" s="3">
        <f>[1]Medianentgelt!Q11</f>
        <v>92.722983527573362</v>
      </c>
      <c r="R5" s="3">
        <f>[1]Medianentgelt!R11</f>
        <v>98.493310565539517</v>
      </c>
      <c r="S5" s="3">
        <f>[1]Medianentgelt!S11</f>
        <v>95.239672174203406</v>
      </c>
      <c r="T5" s="3">
        <f>[1]Medianentgelt!T11</f>
        <v>97.61976141286047</v>
      </c>
      <c r="U5" s="3">
        <f>[1]Medianentgelt!U11</f>
        <v>89.544748213479792</v>
      </c>
      <c r="V5" s="3">
        <f>[1]Medianentgelt!V11</f>
        <v>96.793861625013292</v>
      </c>
      <c r="X5" s="21" t="str">
        <f t="shared" ref="X5:X8" si="4">HLOOKUP(Y5,$L5:$U102,ROW(L$100)-ROW(X5)+1,0)</f>
        <v>SH</v>
      </c>
      <c r="Y5" s="9">
        <f t="shared" ref="Y5:Y8" si="5">MIN(L5:U5)</f>
        <v>89.544748213479792</v>
      </c>
      <c r="Z5" s="21" t="str">
        <f t="shared" ref="Z5:Z8" si="6">HLOOKUP(AA5,$L5:$U102,ROW(N$100)-ROW(Z5)+1,0)</f>
        <v>HH</v>
      </c>
      <c r="AA5" s="9">
        <f t="shared" ref="AA5:AA8" si="7">MAX(L5:U5)</f>
        <v>109.10879849074639</v>
      </c>
    </row>
    <row r="6" spans="1:27" x14ac:dyDescent="0.35">
      <c r="A6">
        <f>[1]Medianentgelt!A5</f>
        <v>2021</v>
      </c>
      <c r="B6" s="3">
        <f>[1]Medianentgelt!B12</f>
        <v>79.389358875072901</v>
      </c>
      <c r="C6" s="3">
        <f>[1]Medianentgelt!C12</f>
        <v>76.816880542819135</v>
      </c>
      <c r="D6" s="3">
        <f>[1]Medianentgelt!D12</f>
        <v>78.80122288663209</v>
      </c>
      <c r="E6" s="3">
        <f>[1]Medianentgelt!E12</f>
        <v>78.748636576218829</v>
      </c>
      <c r="F6" s="3">
        <f>[1]Medianentgelt!F12</f>
        <v>77.420966859393232</v>
      </c>
      <c r="G6" s="3">
        <f>[1]Medianentgelt!G12</f>
        <v>100.16278108070478</v>
      </c>
      <c r="H6" s="14">
        <f>[1]Medianentgelt!H12</f>
        <v>82.930645141326451</v>
      </c>
      <c r="I6" s="9" t="str">
        <f>[1]Medianentgelt!I12</f>
        <v>.</v>
      </c>
      <c r="J6" s="9" t="str">
        <f>[1]Medianentgelt!J12</f>
        <v>.</v>
      </c>
      <c r="K6" s="3">
        <f>[1]Medianentgelt!K12</f>
        <v>100</v>
      </c>
      <c r="L6" s="3">
        <f>[1]Medianentgelt!L12</f>
        <v>106.0002991937467</v>
      </c>
      <c r="M6" s="3">
        <f>[1]Medianentgelt!M12</f>
        <v>101.03465780374154</v>
      </c>
      <c r="N6" s="3">
        <f>[1]Medianentgelt!N12</f>
        <v>101.17975487713002</v>
      </c>
      <c r="O6" s="3">
        <f>[1]Medianentgelt!O12</f>
        <v>109.29288268664352</v>
      </c>
      <c r="P6" s="3">
        <f>[1]Medianentgelt!P12</f>
        <v>104.77675946229472</v>
      </c>
      <c r="Q6" s="3">
        <f>[1]Medianentgelt!Q12</f>
        <v>92.838142630433865</v>
      </c>
      <c r="R6" s="3">
        <f>[1]Medianentgelt!R12</f>
        <v>98.363707191432241</v>
      </c>
      <c r="S6" s="3">
        <f>[1]Medianentgelt!S12</f>
        <v>95.130184419445072</v>
      </c>
      <c r="T6" s="3">
        <f>[1]Medianentgelt!T12</f>
        <v>96.922509678357898</v>
      </c>
      <c r="U6" s="3">
        <f>[1]Medianentgelt!U12</f>
        <v>89.745791177061719</v>
      </c>
      <c r="V6" s="3">
        <f>[1]Medianentgelt!V12</f>
        <v>96.966187390470438</v>
      </c>
      <c r="X6" s="21" t="str">
        <f t="shared" si="4"/>
        <v>SH</v>
      </c>
      <c r="Y6" s="9">
        <f t="shared" si="5"/>
        <v>89.745791177061719</v>
      </c>
      <c r="Z6" s="21" t="str">
        <f t="shared" si="6"/>
        <v>HH</v>
      </c>
      <c r="AA6" s="9">
        <f t="shared" si="7"/>
        <v>109.29288268664352</v>
      </c>
    </row>
    <row r="7" spans="1:27" x14ac:dyDescent="0.35">
      <c r="A7">
        <f>[1]Medianentgelt!A6</f>
        <v>2022</v>
      </c>
      <c r="B7" s="3">
        <f>[1]Medianentgelt!B13</f>
        <v>80.257455713491737</v>
      </c>
      <c r="C7" s="3">
        <f>[1]Medianentgelt!C13</f>
        <v>78.21176569071325</v>
      </c>
      <c r="D7" s="3">
        <f>[1]Medianentgelt!D13</f>
        <v>80.281774055513594</v>
      </c>
      <c r="E7" s="3">
        <f>[1]Medianentgelt!E13</f>
        <v>79.770254098347635</v>
      </c>
      <c r="F7" s="3">
        <f>[1]Medianentgelt!F13</f>
        <v>78.481947247514881</v>
      </c>
      <c r="G7" s="3">
        <f>[1]Medianentgelt!G13</f>
        <v>101.44371612070104</v>
      </c>
      <c r="H7" s="14">
        <f>[1]Medianentgelt!H13</f>
        <v>84.140865847393769</v>
      </c>
      <c r="I7" s="9" t="str">
        <f>[1]Medianentgelt!I13</f>
        <v>.</v>
      </c>
      <c r="J7" s="9" t="str">
        <f>[1]Medianentgelt!J13</f>
        <v>.</v>
      </c>
      <c r="K7" s="3">
        <f>[1]Medianentgelt!K13</f>
        <v>100</v>
      </c>
      <c r="L7" s="3">
        <f>[1]Medianentgelt!L13</f>
        <v>106.00431449447878</v>
      </c>
      <c r="M7" s="3">
        <f>[1]Medianentgelt!M13</f>
        <v>101.07766967832018</v>
      </c>
      <c r="N7" s="3">
        <f>[1]Medianentgelt!N13</f>
        <v>100.76821181320237</v>
      </c>
      <c r="O7" s="3">
        <f>[1]Medianentgelt!O13</f>
        <v>109.99577066476618</v>
      </c>
      <c r="P7" s="3">
        <f>[1]Medianentgelt!P13</f>
        <v>104.96349105874555</v>
      </c>
      <c r="Q7" s="3">
        <f>[1]Medianentgelt!Q13</f>
        <v>92.966642259067811</v>
      </c>
      <c r="R7" s="3">
        <f>[1]Medianentgelt!R13</f>
        <v>98.279349622608905</v>
      </c>
      <c r="S7" s="3">
        <f>[1]Medianentgelt!S13</f>
        <v>95.140061504325558</v>
      </c>
      <c r="T7" s="3">
        <f>[1]Medianentgelt!T13</f>
        <v>96.504495127055804</v>
      </c>
      <c r="U7" s="3">
        <f>[1]Medianentgelt!U13</f>
        <v>90.225188712172113</v>
      </c>
      <c r="V7" s="3">
        <f>[1]Medianentgelt!V13</f>
        <v>97.174873959254853</v>
      </c>
      <c r="X7" s="21" t="str">
        <f t="shared" si="4"/>
        <v>SH</v>
      </c>
      <c r="Y7" s="9">
        <f t="shared" si="5"/>
        <v>90.225188712172113</v>
      </c>
      <c r="Z7" s="21" t="str">
        <f t="shared" si="6"/>
        <v>HH</v>
      </c>
      <c r="AA7" s="9">
        <f t="shared" si="7"/>
        <v>109.99577066476618</v>
      </c>
    </row>
    <row r="8" spans="1:27" x14ac:dyDescent="0.35">
      <c r="A8">
        <f>[1]Medianentgelt!A7</f>
        <v>2023</v>
      </c>
      <c r="B8" s="3">
        <f>[1]Medianentgelt!B14</f>
        <v>81.410891091425569</v>
      </c>
      <c r="C8" s="3">
        <f>[1]Medianentgelt!C14</f>
        <v>79.481968758997581</v>
      </c>
      <c r="D8" s="3">
        <f>[1]Medianentgelt!D14</f>
        <v>81.648534496547626</v>
      </c>
      <c r="E8" s="3">
        <f>[1]Medianentgelt!E14</f>
        <v>80.879361019613683</v>
      </c>
      <c r="F8" s="3">
        <f>[1]Medianentgelt!F14</f>
        <v>79.762332588601609</v>
      </c>
      <c r="G8" s="3">
        <f>[1]Medianentgelt!G14</f>
        <v>102.16478447037287</v>
      </c>
      <c r="H8" s="14">
        <f>[1]Medianentgelt!H14</f>
        <v>85.404808371828537</v>
      </c>
      <c r="I8" s="9" t="str">
        <f>[1]Medianentgelt!I14</f>
        <v>.</v>
      </c>
      <c r="J8" s="9" t="str">
        <f>[1]Medianentgelt!J14</f>
        <v>.</v>
      </c>
      <c r="K8" s="3">
        <f>[1]Medianentgelt!K14</f>
        <v>100</v>
      </c>
      <c r="L8" s="3">
        <f>[1]Medianentgelt!L14</f>
        <v>106.05594440679222</v>
      </c>
      <c r="M8" s="3">
        <f>[1]Medianentgelt!M14</f>
        <v>101.28772492738707</v>
      </c>
      <c r="N8" s="3">
        <f>[1]Medianentgelt!N14</f>
        <v>101.12946199369847</v>
      </c>
      <c r="O8" s="3">
        <f>[1]Medianentgelt!O14</f>
        <v>110.42407688472591</v>
      </c>
      <c r="P8" s="3">
        <f>[1]Medianentgelt!P14</f>
        <v>104.85978751410681</v>
      </c>
      <c r="Q8" s="3">
        <f>[1]Medianentgelt!Q14</f>
        <v>93.048948145465943</v>
      </c>
      <c r="R8" s="3">
        <f>[1]Medianentgelt!R14</f>
        <v>98.023247734064498</v>
      </c>
      <c r="S8" s="3">
        <f>[1]Medianentgelt!S14</f>
        <v>95.108107781153237</v>
      </c>
      <c r="T8" s="3">
        <f>[1]Medianentgelt!T14</f>
        <v>96.730676995895394</v>
      </c>
      <c r="U8" s="3">
        <f>[1]Medianentgelt!U14</f>
        <v>90.475375920809512</v>
      </c>
      <c r="V8" s="3">
        <f>[1]Medianentgelt!V14</f>
        <v>97.380696025110936</v>
      </c>
      <c r="X8" s="21" t="str">
        <f t="shared" si="4"/>
        <v>SH</v>
      </c>
      <c r="Y8" s="9">
        <f t="shared" si="5"/>
        <v>90.475375920809512</v>
      </c>
      <c r="Z8" s="21" t="str">
        <f t="shared" si="6"/>
        <v>HH</v>
      </c>
      <c r="AA8" s="9">
        <f t="shared" si="7"/>
        <v>110.42407688472591</v>
      </c>
    </row>
    <row r="9" spans="1:27" x14ac:dyDescent="0.35">
      <c r="X9" s="12"/>
      <c r="Y9" s="9"/>
      <c r="Z9" s="12"/>
      <c r="AA9" s="9"/>
    </row>
    <row r="10" spans="1:27" x14ac:dyDescent="0.35">
      <c r="A10" s="4" t="str">
        <f>[1]Medianentgelt!A16</f>
        <v>Lohnverteilung: Anteile Gering-/Hochverdiener, 2023</v>
      </c>
      <c r="X10" s="12"/>
      <c r="Y10" s="9"/>
      <c r="Z10" s="12"/>
      <c r="AA10" s="9"/>
    </row>
    <row r="11" spans="1:27" x14ac:dyDescent="0.35">
      <c r="A11" t="str">
        <f>[1]Medianentgelt!A17</f>
        <v>Niedriglohnsektor (unter 2530 Euro/Monat) nach OECD-Abgrenzung</v>
      </c>
      <c r="B11" s="3">
        <f>[1]Medianentgelt!B17</f>
        <v>24.54448584144669</v>
      </c>
      <c r="C11" s="3">
        <f>[1]Medianentgelt!C17</f>
        <v>26.511456885217335</v>
      </c>
      <c r="D11" s="3">
        <f>[1]Medianentgelt!D17</f>
        <v>24.669298526287001</v>
      </c>
      <c r="E11" s="3">
        <f>[1]Medianentgelt!E17</f>
        <v>24.322735367566199</v>
      </c>
      <c r="F11" s="3">
        <f>[1]Medianentgelt!F17</f>
        <v>25.733342585816356</v>
      </c>
      <c r="G11" s="3">
        <f>[1]Medianentgelt!G17</f>
        <v>14.272627337785927</v>
      </c>
      <c r="H11" s="14">
        <f>[1]Medianentgelt!H17</f>
        <v>22.177321776290945</v>
      </c>
      <c r="I11" s="3" t="str">
        <f>[1]Medianentgelt!I17</f>
        <v>.</v>
      </c>
      <c r="J11" s="3" t="str">
        <f>[1]Medianentgelt!J17</f>
        <v>.</v>
      </c>
      <c r="K11" s="3">
        <f>[1]Medianentgelt!K17</f>
        <v>13.801021410463809</v>
      </c>
      <c r="L11" s="3">
        <f>[1]Medianentgelt!L17</f>
        <v>11.62074697659996</v>
      </c>
      <c r="M11" s="3">
        <f>[1]Medianentgelt!M17</f>
        <v>12.77327236865788</v>
      </c>
      <c r="N11" s="3">
        <f>[1]Medianentgelt!N17</f>
        <v>14.416426871685843</v>
      </c>
      <c r="O11" s="3">
        <f>[1]Medianentgelt!O17</f>
        <v>11.505932225582187</v>
      </c>
      <c r="P11" s="3">
        <f>[1]Medianentgelt!P17</f>
        <v>13.060425641056579</v>
      </c>
      <c r="Q11" s="3">
        <f>[1]Medianentgelt!Q17</f>
        <v>16.570887178706034</v>
      </c>
      <c r="R11" s="3">
        <f>[1]Medianentgelt!R17</f>
        <v>14.672468901246305</v>
      </c>
      <c r="S11" s="3">
        <f>[1]Medianentgelt!S17</f>
        <v>15.75151856622605</v>
      </c>
      <c r="T11" s="3">
        <f>[1]Medianentgelt!T17</f>
        <v>15.446449626267277</v>
      </c>
      <c r="U11" s="3">
        <f>[1]Medianentgelt!U17</f>
        <v>17.211860485919583</v>
      </c>
      <c r="V11" s="3">
        <f>[1]Medianentgelt!V17</f>
        <v>15.287171715990651</v>
      </c>
      <c r="X11" s="21" t="str">
        <f t="shared" ref="X11:X12" si="8">HLOOKUP(Y11,$L11:$U108,ROW(L$100)-ROW(X11)+1,0)</f>
        <v>HH</v>
      </c>
      <c r="Y11" s="9">
        <f t="shared" ref="Y11:Y12" si="9">MIN(L11:U11)</f>
        <v>11.505932225582187</v>
      </c>
      <c r="Z11" s="21" t="str">
        <f t="shared" ref="Z11:Z12" si="10">HLOOKUP(AA11,$L11:$U108,ROW(N$100)-ROW(Z11)+1,0)</f>
        <v>SH</v>
      </c>
      <c r="AA11" s="9">
        <f t="shared" ref="AA11:AA12" si="11">MAX(L11:U11)</f>
        <v>17.211860485919583</v>
      </c>
    </row>
    <row r="12" spans="1:27" x14ac:dyDescent="0.35">
      <c r="A12" t="str">
        <f>[1]Medianentgelt!A18</f>
        <v>über 6000 Euro/Monat</v>
      </c>
      <c r="B12" s="3">
        <f>[1]Medianentgelt!B18</f>
        <v>7.9618220061891121</v>
      </c>
      <c r="C12" s="3">
        <f>[1]Medianentgelt!C18</f>
        <v>6.5599504108040163</v>
      </c>
      <c r="D12" s="3">
        <f>[1]Medianentgelt!D18</f>
        <v>9.0330435979547143</v>
      </c>
      <c r="E12" s="3">
        <f>[1]Medianentgelt!E18</f>
        <v>6.7736784263563843</v>
      </c>
      <c r="F12" s="3">
        <f>[1]Medianentgelt!F18</f>
        <v>6.3357546408393866</v>
      </c>
      <c r="G12" s="3">
        <f>[1]Medianentgelt!G18</f>
        <v>20.985122375117335</v>
      </c>
      <c r="H12" s="14">
        <f>[1]Medianentgelt!H18</f>
        <v>11.170423011046282</v>
      </c>
      <c r="I12" s="3" t="str">
        <f>[1]Medianentgelt!I18</f>
        <v>.</v>
      </c>
      <c r="J12" s="3" t="str">
        <f>[1]Medianentgelt!J18</f>
        <v>.</v>
      </c>
      <c r="K12" s="3">
        <f>[1]Medianentgelt!K18</f>
        <v>18.670701976493852</v>
      </c>
      <c r="L12" s="3">
        <f>[1]Medianentgelt!L18</f>
        <v>22.104977277591672</v>
      </c>
      <c r="M12" s="3">
        <f>[1]Medianentgelt!M18</f>
        <v>20.578908622193811</v>
      </c>
      <c r="N12" s="3">
        <f>[1]Medianentgelt!N18</f>
        <v>18.385378501775548</v>
      </c>
      <c r="O12" s="3">
        <f>[1]Medianentgelt!O18</f>
        <v>25.619989926497578</v>
      </c>
      <c r="P12" s="3">
        <f>[1]Medianentgelt!P18</f>
        <v>22.87859296118209</v>
      </c>
      <c r="Q12" s="3">
        <f>[1]Medianentgelt!Q18</f>
        <v>13.255183209858565</v>
      </c>
      <c r="R12" s="3">
        <f>[1]Medianentgelt!R18</f>
        <v>16.484287890717216</v>
      </c>
      <c r="S12" s="3">
        <f>[1]Medianentgelt!S18</f>
        <v>14.347959284193342</v>
      </c>
      <c r="T12" s="3">
        <f>[1]Medianentgelt!T18</f>
        <v>12.61214596669922</v>
      </c>
      <c r="U12" s="3">
        <f>[1]Medianentgelt!U18</f>
        <v>11.493077242971673</v>
      </c>
      <c r="V12" s="3">
        <f>[1]Medianentgelt!V18</f>
        <v>17.340371008223556</v>
      </c>
      <c r="X12" s="21" t="str">
        <f t="shared" si="8"/>
        <v>SH</v>
      </c>
      <c r="Y12" s="9">
        <f t="shared" si="9"/>
        <v>11.493077242971673</v>
      </c>
      <c r="Z12" s="21" t="str">
        <f t="shared" si="10"/>
        <v>HH</v>
      </c>
      <c r="AA12" s="9">
        <f t="shared" si="11"/>
        <v>25.619989926497578</v>
      </c>
    </row>
    <row r="13" spans="1:27" x14ac:dyDescent="0.35">
      <c r="X13" s="12"/>
      <c r="Y13" s="9"/>
      <c r="Z13" s="12"/>
      <c r="AA13" s="9"/>
    </row>
    <row r="14" spans="1:27" x14ac:dyDescent="0.35">
      <c r="A14" s="4" t="s">
        <v>88</v>
      </c>
      <c r="X14" s="12"/>
      <c r="Y14" s="9"/>
      <c r="Z14" s="12"/>
      <c r="AA14" s="9"/>
    </row>
    <row r="15" spans="1:27" x14ac:dyDescent="0.35">
      <c r="A15">
        <f>[1]Armut!A3</f>
        <v>2020</v>
      </c>
      <c r="B15" s="3">
        <f>[1]Armut!B3</f>
        <v>13.4</v>
      </c>
      <c r="C15" s="3">
        <f>[1]Armut!C3</f>
        <v>13.7</v>
      </c>
      <c r="D15" s="3">
        <f>[1]Armut!D3</f>
        <v>12.7</v>
      </c>
      <c r="E15" s="3">
        <f>[1]Armut!E3</f>
        <v>14.8</v>
      </c>
      <c r="F15" s="3">
        <f>[1]Armut!F3</f>
        <v>12.7</v>
      </c>
      <c r="G15" s="3">
        <f>[1]Armut!G3</f>
        <v>19</v>
      </c>
      <c r="H15" s="14">
        <f>[1]Armut!H3</f>
        <v>14.631784807211266</v>
      </c>
      <c r="I15" s="3">
        <f>[1]Armut!I3</f>
        <v>13.336768780496522</v>
      </c>
      <c r="J15" s="3">
        <f>[1]Armut!J3</f>
        <v>16.57508482145106</v>
      </c>
      <c r="K15" s="3">
        <f>[1]Armut!K3</f>
        <v>16.441666622129105</v>
      </c>
      <c r="L15" s="3">
        <f>[1]Armut!L3</f>
        <v>15.4</v>
      </c>
      <c r="M15" s="3">
        <f>[1]Armut!M3</f>
        <v>14.5</v>
      </c>
      <c r="N15" s="3">
        <f>[1]Armut!N3</f>
        <v>19.399999999999999</v>
      </c>
      <c r="O15" s="3">
        <f>[1]Armut!O3</f>
        <v>18.899999999999999</v>
      </c>
      <c r="P15" s="3">
        <f>[1]Armut!P3</f>
        <v>17.899999999999999</v>
      </c>
      <c r="Q15" s="3">
        <f>[1]Armut!Q3</f>
        <v>17</v>
      </c>
      <c r="R15" s="3">
        <f>[1]Armut!R3</f>
        <v>17.399999999999999</v>
      </c>
      <c r="S15" s="3">
        <f>[1]Armut!S3</f>
        <v>16.5</v>
      </c>
      <c r="T15" s="3">
        <f>[1]Armut!T3</f>
        <v>15.8</v>
      </c>
      <c r="U15" s="3">
        <f>[1]Armut!U3</f>
        <v>16.5</v>
      </c>
      <c r="V15" s="3">
        <f>[1]Armut!V3</f>
        <v>16.100000000000001</v>
      </c>
      <c r="X15" s="21" t="str">
        <f t="shared" ref="X15:X16" si="12">HLOOKUP(Y15,$L15:$U112,ROW(L$100)-ROW(X15)+1,0)</f>
        <v>BY</v>
      </c>
      <c r="Y15" s="9">
        <f t="shared" ref="Y15:Y16" si="13">MIN(L15:U15)</f>
        <v>14.5</v>
      </c>
      <c r="Z15" s="21" t="str">
        <f t="shared" ref="Z15:Z16" si="14">HLOOKUP(AA15,$L15:$U112,ROW(N$100)-ROW(Z15)+1,0)</f>
        <v>HB</v>
      </c>
      <c r="AA15" s="9">
        <f t="shared" ref="AA15:AA16" si="15">MAX(L15:U15)</f>
        <v>19.399999999999999</v>
      </c>
    </row>
    <row r="16" spans="1:27" x14ac:dyDescent="0.35">
      <c r="A16">
        <f>[1]Armut!A4</f>
        <v>2023</v>
      </c>
      <c r="B16" s="3">
        <f>[1]Armut!B4</f>
        <v>14.5</v>
      </c>
      <c r="C16" s="3">
        <f>[1]Armut!C4</f>
        <v>14.1</v>
      </c>
      <c r="D16" s="3">
        <f>[1]Armut!D4</f>
        <v>13.2</v>
      </c>
      <c r="E16" s="3">
        <f>[1]Armut!E4</f>
        <v>15.4</v>
      </c>
      <c r="F16" s="3">
        <f>[1]Armut!F4</f>
        <v>13.4</v>
      </c>
      <c r="G16" s="3">
        <f>[1]Armut!G4</f>
        <v>19.600000000000001</v>
      </c>
      <c r="H16" s="14">
        <f>[1]Armut!H4</f>
        <v>15.287709595000264</v>
      </c>
      <c r="I16" s="3">
        <f>[1]Armut!I4</f>
        <v>13.996881005557166</v>
      </c>
      <c r="J16" s="3">
        <f>[1]Armut!J4</f>
        <v>16.933932985716176</v>
      </c>
      <c r="K16" s="3">
        <f>[1]Armut!K4</f>
        <v>16.786344711192818</v>
      </c>
      <c r="L16" s="3">
        <f>[1]Armut!L4</f>
        <v>15.4</v>
      </c>
      <c r="M16" s="3">
        <f>[1]Armut!M4</f>
        <v>14.8</v>
      </c>
      <c r="N16" s="3">
        <f>[1]Armut!N4</f>
        <v>20.399999999999999</v>
      </c>
      <c r="O16" s="3">
        <f>[1]Armut!O4</f>
        <v>19.399999999999999</v>
      </c>
      <c r="P16" s="3">
        <f>[1]Armut!P4</f>
        <v>17.899999999999999</v>
      </c>
      <c r="Q16" s="3">
        <f>[1]Armut!Q4</f>
        <v>16.600000000000001</v>
      </c>
      <c r="R16" s="3">
        <f>[1]Armut!R4</f>
        <v>18.3</v>
      </c>
      <c r="S16" s="3">
        <f>[1]Armut!S4</f>
        <v>17</v>
      </c>
      <c r="T16" s="3">
        <f>[1]Armut!T4</f>
        <v>17.899999999999999</v>
      </c>
      <c r="U16" s="3">
        <f>[1]Armut!U4</f>
        <v>16.7</v>
      </c>
      <c r="V16" s="3">
        <f>[1]Armut!V4</f>
        <v>14.3</v>
      </c>
      <c r="X16" s="21" t="str">
        <f t="shared" si="12"/>
        <v>BY</v>
      </c>
      <c r="Y16" s="9">
        <f t="shared" si="13"/>
        <v>14.8</v>
      </c>
      <c r="Z16" s="21" t="str">
        <f t="shared" si="14"/>
        <v>HB</v>
      </c>
      <c r="AA16" s="9">
        <f t="shared" si="15"/>
        <v>20.399999999999999</v>
      </c>
    </row>
    <row r="17" spans="1:27" x14ac:dyDescent="0.35">
      <c r="A17" t="s">
        <v>90</v>
      </c>
      <c r="X17" s="12"/>
      <c r="Y17" s="9"/>
      <c r="Z17" s="12"/>
      <c r="AA17" s="9"/>
    </row>
    <row r="18" spans="1:27" x14ac:dyDescent="0.35">
      <c r="A18" t="s">
        <v>91</v>
      </c>
      <c r="X18" s="12"/>
      <c r="Y18" s="9"/>
      <c r="Z18" s="12"/>
      <c r="AA18" s="9"/>
    </row>
    <row r="19" spans="1:27" x14ac:dyDescent="0.35">
      <c r="A19" t="s">
        <v>89</v>
      </c>
      <c r="X19" s="12"/>
      <c r="Y19" s="9"/>
      <c r="Z19" s="12"/>
      <c r="AA19" s="9"/>
    </row>
    <row r="20" spans="1:27" x14ac:dyDescent="0.35">
      <c r="X20" s="12"/>
      <c r="Y20" s="9"/>
      <c r="Z20" s="12"/>
      <c r="AA20" s="9"/>
    </row>
    <row r="21" spans="1:27" x14ac:dyDescent="0.35">
      <c r="X21" s="12"/>
      <c r="Y21" s="9"/>
      <c r="Z21" s="12"/>
      <c r="AA21" s="9"/>
    </row>
    <row r="22" spans="1:27" x14ac:dyDescent="0.35">
      <c r="X22" s="12"/>
      <c r="Y22" s="9"/>
      <c r="Z22" s="12"/>
      <c r="AA22" s="9"/>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1F27-7100-444D-B117-2E8062E94F09}">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11.36328125" bestFit="1" customWidth="1"/>
    <col min="2" max="7" width="11" bestFit="1" customWidth="1"/>
    <col min="8" max="8" width="11" style="4" bestFit="1" customWidth="1"/>
    <col min="9" max="22" width="11" bestFit="1" customWidth="1"/>
  </cols>
  <sheetData>
    <row r="1" spans="1:27" x14ac:dyDescent="0.35">
      <c r="A1" s="4" t="s">
        <v>106</v>
      </c>
    </row>
    <row r="2" spans="1:27" s="25" customFormat="1" ht="26" x14ac:dyDescent="0.3">
      <c r="A2" s="30" t="str">
        <f>Einkommensverteilung!A2</f>
        <v>Jahr</v>
      </c>
      <c r="B2" s="30" t="str">
        <f>Einkommensverteilung!B2</f>
        <v>Branden-
burg</v>
      </c>
      <c r="C2" s="30" t="str">
        <f>Einkommensverteilung!C2</f>
        <v>Mecklenburg-
Vorpommern</v>
      </c>
      <c r="D2" s="30" t="str">
        <f>Einkommensverteilung!D2</f>
        <v>Sachsen</v>
      </c>
      <c r="E2" s="30" t="str">
        <f>Einkommensverteilung!E2</f>
        <v>Sachsen-Anhalt</v>
      </c>
      <c r="F2" s="30" t="str">
        <f>Einkommensverteilung!F2</f>
        <v>Thüringen</v>
      </c>
      <c r="G2" s="30" t="str">
        <f>Einkommensverteilung!G2</f>
        <v>Berlin</v>
      </c>
      <c r="H2" s="31" t="str">
        <f>Einkommensverteilung!H2</f>
        <v>NBL m B</v>
      </c>
      <c r="I2" s="30" t="str">
        <f>Einkommensverteilung!I2</f>
        <v>NBL o B</v>
      </c>
      <c r="J2" s="30" t="str">
        <f>Einkommensverteilung!J2</f>
        <v>ABL m B</v>
      </c>
      <c r="K2" s="30" t="str">
        <f>Einkommensverteilung!K2</f>
        <v>ABL o B</v>
      </c>
      <c r="L2" s="30" t="str">
        <f>Einkommensverteilung!L2</f>
        <v>Baden-
Württemberg</v>
      </c>
      <c r="M2" s="30" t="str">
        <f>Einkommensverteilung!M2</f>
        <v>Bayern</v>
      </c>
      <c r="N2" s="30" t="str">
        <f>Einkommensverteilung!N2</f>
        <v>Bremen</v>
      </c>
      <c r="O2" s="30" t="str">
        <f>Einkommensverteilung!O2</f>
        <v>Hamburg</v>
      </c>
      <c r="P2" s="30" t="str">
        <f>Einkommensverteilung!P2</f>
        <v>Hessen</v>
      </c>
      <c r="Q2" s="30" t="str">
        <f>Einkommensverteilung!Q2</f>
        <v>Nieder-
sachsen</v>
      </c>
      <c r="R2" s="30" t="str">
        <f>Einkommensverteilung!R2</f>
        <v>Nordrhein-
Westfalen</v>
      </c>
      <c r="S2" s="30" t="str">
        <f>Einkommensverteilung!S2</f>
        <v>Rheinland-Pfalz</v>
      </c>
      <c r="T2" s="30" t="str">
        <f>Einkommensverteilung!T2</f>
        <v>Saarland</v>
      </c>
      <c r="U2" s="30" t="str">
        <f>Einkommensverteilung!U2</f>
        <v>Schleswig-
Holstein</v>
      </c>
      <c r="V2" s="30" t="str">
        <f>Einkommensverteilung!V2</f>
        <v>Deutschland</v>
      </c>
      <c r="X2" s="30"/>
      <c r="Y2" s="30"/>
      <c r="Z2" s="30"/>
      <c r="AA2" s="30"/>
    </row>
    <row r="3" spans="1:27" x14ac:dyDescent="0.35">
      <c r="A3" s="4" t="s">
        <v>93</v>
      </c>
      <c r="X3" s="11"/>
      <c r="Y3" s="11"/>
      <c r="Z3" s="11"/>
      <c r="AA3" s="11"/>
    </row>
    <row r="4" spans="1:27" x14ac:dyDescent="0.35">
      <c r="A4" s="4" t="s">
        <v>94</v>
      </c>
      <c r="X4" s="11"/>
      <c r="Y4" s="11"/>
      <c r="Z4" s="11"/>
      <c r="AA4" s="11"/>
    </row>
    <row r="5" spans="1:27" x14ac:dyDescent="0.35">
      <c r="A5">
        <f>[1]Renten!A169</f>
        <v>2019</v>
      </c>
      <c r="B5" s="3">
        <f>[1]Renten!B169</f>
        <v>144.40272151500787</v>
      </c>
      <c r="C5" s="3">
        <f>[1]Renten!C169</f>
        <v>142.41870084837939</v>
      </c>
      <c r="D5" s="3">
        <f>[1]Renten!D169</f>
        <v>142.05621005088923</v>
      </c>
      <c r="E5" s="3">
        <f>[1]Renten!E169</f>
        <v>139.70877980633554</v>
      </c>
      <c r="F5" s="3">
        <f>[1]Renten!F169</f>
        <v>141.02483819884179</v>
      </c>
      <c r="G5" s="3">
        <f>[1]Renten!G169</f>
        <v>134.25728616350037</v>
      </c>
      <c r="H5" s="14">
        <f>[1]Renten!H169</f>
        <v>140.6687940794456</v>
      </c>
      <c r="I5" s="3">
        <f>[1]Renten!I169</f>
        <v>141.93434878408121</v>
      </c>
      <c r="J5" s="3">
        <f>[1]Renten!J169</f>
        <v>101.67388615548512</v>
      </c>
      <c r="K5" s="3">
        <f>[1]Renten!K169</f>
        <v>100</v>
      </c>
      <c r="L5" s="3">
        <f>[1]Renten!L169</f>
        <v>105.95959290898816</v>
      </c>
      <c r="M5" s="3">
        <f>[1]Renten!M169</f>
        <v>101.79017015766279</v>
      </c>
      <c r="N5" s="3">
        <f>[1]Renten!N169</f>
        <v>103.43818743091124</v>
      </c>
      <c r="O5" s="3">
        <f>[1]Renten!O169</f>
        <v>115.37285678762473</v>
      </c>
      <c r="P5" s="3">
        <f>[1]Renten!P169</f>
        <v>102.77034139959463</v>
      </c>
      <c r="Q5" s="3">
        <f>[1]Renten!Q169</f>
        <v>97.378340156339377</v>
      </c>
      <c r="R5" s="3">
        <f>[1]Renten!R169</f>
        <v>95.972445352961003</v>
      </c>
      <c r="S5" s="3">
        <f>[1]Renten!S169</f>
        <v>93.651125633512692</v>
      </c>
      <c r="T5" s="3">
        <f>[1]Renten!T169</f>
        <v>84.831909234526734</v>
      </c>
      <c r="U5" s="3">
        <f>[1]Renten!U169</f>
        <v>101.88679274303993</v>
      </c>
      <c r="V5" s="3">
        <f>[1]Renten!V169</f>
        <v>109.66256840484058</v>
      </c>
      <c r="X5" s="18" t="str">
        <f t="shared" ref="X5" si="0">HLOOKUP(Y5,$L5:$U102,ROW(L$100)-ROW(X5)+1,0)</f>
        <v>SL</v>
      </c>
      <c r="Y5" s="19">
        <f t="shared" ref="Y5" si="1">MIN(L5:U5)</f>
        <v>84.831909234526734</v>
      </c>
      <c r="Z5" s="18" t="str">
        <f t="shared" ref="Z5" si="2">HLOOKUP(AA5,$L5:$U102,ROW(N$100)-ROW(Z5)+1,0)</f>
        <v>HH</v>
      </c>
      <c r="AA5" s="19">
        <f t="shared" ref="AA5" si="3">MAX(L5:U5)</f>
        <v>115.37285678762473</v>
      </c>
    </row>
    <row r="6" spans="1:27" x14ac:dyDescent="0.35">
      <c r="A6">
        <f>[1]Renten!A170</f>
        <v>2020</v>
      </c>
      <c r="B6" s="3">
        <f>[1]Renten!B170</f>
        <v>144.0500475743309</v>
      </c>
      <c r="C6" s="3">
        <f>[1]Renten!C170</f>
        <v>142.20161270017357</v>
      </c>
      <c r="D6" s="3">
        <f>[1]Renten!D170</f>
        <v>141.81705029919672</v>
      </c>
      <c r="E6" s="3">
        <f>[1]Renten!E170</f>
        <v>139.5941731257202</v>
      </c>
      <c r="F6" s="3">
        <f>[1]Renten!F170</f>
        <v>140.57357581732032</v>
      </c>
      <c r="G6" s="3">
        <f>[1]Renten!G170</f>
        <v>133.45405073497963</v>
      </c>
      <c r="H6" s="14">
        <f>[1]Renten!H170</f>
        <v>140.31914954366579</v>
      </c>
      <c r="I6" s="3">
        <f>[1]Renten!I170</f>
        <v>141.66686443704822</v>
      </c>
      <c r="J6" s="3">
        <f>[1]Renten!J170</f>
        <v>101.62366917080902</v>
      </c>
      <c r="K6" s="3">
        <f>[1]Renten!K170</f>
        <v>100</v>
      </c>
      <c r="L6" s="3">
        <f>[1]Renten!L170</f>
        <v>105.80743009990033</v>
      </c>
      <c r="M6" s="3">
        <f>[1]Renten!M170</f>
        <v>101.67197001179346</v>
      </c>
      <c r="N6" s="3">
        <f>[1]Renten!N170</f>
        <v>103.3432878800804</v>
      </c>
      <c r="O6" s="3">
        <f>[1]Renten!O170</f>
        <v>114.64881945320393</v>
      </c>
      <c r="P6" s="3">
        <f>[1]Renten!P170</f>
        <v>102.71202310264171</v>
      </c>
      <c r="Q6" s="3">
        <f>[1]Renten!Q170</f>
        <v>97.417613336720535</v>
      </c>
      <c r="R6" s="3">
        <f>[1]Renten!R170</f>
        <v>96.153816456845803</v>
      </c>
      <c r="S6" s="3">
        <f>[1]Renten!S170</f>
        <v>93.87636919630053</v>
      </c>
      <c r="T6" s="3">
        <f>[1]Renten!T170</f>
        <v>85.368975887507986</v>
      </c>
      <c r="U6" s="3">
        <f>[1]Renten!U170</f>
        <v>101.86890325684048</v>
      </c>
      <c r="V6" s="3">
        <f>[1]Renten!V170</f>
        <v>109.56110966228027</v>
      </c>
      <c r="X6" s="18" t="str">
        <f t="shared" ref="X6:X9" si="4">HLOOKUP(Y6,$L6:$U103,ROW(L$100)-ROW(X6)+1,0)</f>
        <v>SL</v>
      </c>
      <c r="Y6" s="19">
        <f t="shared" ref="Y6:Y9" si="5">MIN(L6:U6)</f>
        <v>85.368975887507986</v>
      </c>
      <c r="Z6" s="18" t="str">
        <f t="shared" ref="Z6:Z9" si="6">HLOOKUP(AA6,$L6:$U103,ROW(N$100)-ROW(Z6)+1,0)</f>
        <v>HH</v>
      </c>
      <c r="AA6" s="19">
        <f t="shared" ref="AA6:AA9" si="7">MAX(L6:U6)</f>
        <v>114.64881945320393</v>
      </c>
    </row>
    <row r="7" spans="1:27" x14ac:dyDescent="0.35">
      <c r="A7">
        <f>[1]Renten!A171</f>
        <v>2021</v>
      </c>
      <c r="B7" s="3">
        <f>[1]Renten!B171</f>
        <v>143.62966242241072</v>
      </c>
      <c r="C7" s="3">
        <f>[1]Renten!C171</f>
        <v>141.90827220516204</v>
      </c>
      <c r="D7" s="3">
        <f>[1]Renten!D171</f>
        <v>141.2382066537788</v>
      </c>
      <c r="E7" s="3">
        <f>[1]Renten!E171</f>
        <v>139.39699740552527</v>
      </c>
      <c r="F7" s="3">
        <f>[1]Renten!F171</f>
        <v>140.02472286842709</v>
      </c>
      <c r="G7" s="3">
        <f>[1]Renten!G171</f>
        <v>132.46844839141022</v>
      </c>
      <c r="H7" s="14">
        <f>[1]Renten!H171</f>
        <v>139.79865864705593</v>
      </c>
      <c r="I7" s="3">
        <f>[1]Renten!I171</f>
        <v>141.23363148778057</v>
      </c>
      <c r="J7" s="3">
        <f>[1]Renten!J171</f>
        <v>101.56146924929266</v>
      </c>
      <c r="K7" s="3">
        <f>[1]Renten!K171</f>
        <v>100</v>
      </c>
      <c r="L7" s="3">
        <f>[1]Renten!L171</f>
        <v>105.6250739470308</v>
      </c>
      <c r="M7" s="3">
        <f>[1]Renten!M171</f>
        <v>101.62026504497037</v>
      </c>
      <c r="N7" s="3">
        <f>[1]Renten!N171</f>
        <v>102.88749046184937</v>
      </c>
      <c r="O7" s="3">
        <f>[1]Renten!O171</f>
        <v>113.9237140859542</v>
      </c>
      <c r="P7" s="3">
        <f>[1]Renten!P171</f>
        <v>102.63500519251023</v>
      </c>
      <c r="Q7" s="3">
        <f>[1]Renten!Q171</f>
        <v>97.414791887894296</v>
      </c>
      <c r="R7" s="3">
        <f>[1]Renten!R171</f>
        <v>96.32502942798331</v>
      </c>
      <c r="S7" s="3">
        <f>[1]Renten!S171</f>
        <v>94.23636366246653</v>
      </c>
      <c r="T7" s="3">
        <f>[1]Renten!T171</f>
        <v>85.978548725901845</v>
      </c>
      <c r="U7" s="3">
        <f>[1]Renten!U171</f>
        <v>101.74779915619735</v>
      </c>
      <c r="V7" s="3">
        <f>[1]Renten!V171</f>
        <v>109.38547194744382</v>
      </c>
      <c r="X7" s="18" t="str">
        <f t="shared" si="4"/>
        <v>SL</v>
      </c>
      <c r="Y7" s="19">
        <f t="shared" si="5"/>
        <v>85.978548725901845</v>
      </c>
      <c r="Z7" s="18" t="str">
        <f t="shared" si="6"/>
        <v>HH</v>
      </c>
      <c r="AA7" s="19">
        <f t="shared" si="7"/>
        <v>113.9237140859542</v>
      </c>
    </row>
    <row r="8" spans="1:27" x14ac:dyDescent="0.35">
      <c r="A8">
        <f>[1]Renten!A172</f>
        <v>2022</v>
      </c>
      <c r="B8" s="3">
        <f>[1]Renten!B172</f>
        <v>143.22458584502201</v>
      </c>
      <c r="C8" s="3">
        <f>[1]Renten!C172</f>
        <v>141.37091192018983</v>
      </c>
      <c r="D8" s="3">
        <f>[1]Renten!D172</f>
        <v>140.77449066887385</v>
      </c>
      <c r="E8" s="3">
        <f>[1]Renten!E172</f>
        <v>139.02020087399453</v>
      </c>
      <c r="F8" s="3">
        <f>[1]Renten!F172</f>
        <v>139.4882736607567</v>
      </c>
      <c r="G8" s="3">
        <f>[1]Renten!G172</f>
        <v>131.52040480172596</v>
      </c>
      <c r="H8" s="14">
        <f>[1]Renten!H172</f>
        <v>139.27410382801563</v>
      </c>
      <c r="I8" s="3">
        <f>[1]Renten!I172</f>
        <v>140.77393532409994</v>
      </c>
      <c r="J8" s="3">
        <f>[1]Renten!J172</f>
        <v>101.490032500623</v>
      </c>
      <c r="K8" s="3">
        <f>[1]Renten!K172</f>
        <v>100</v>
      </c>
      <c r="L8" s="3">
        <f>[1]Renten!L172</f>
        <v>105.35819123628531</v>
      </c>
      <c r="M8" s="3">
        <f>[1]Renten!M172</f>
        <v>101.60244570094601</v>
      </c>
      <c r="N8" s="3">
        <f>[1]Renten!N172</f>
        <v>102.55368232447455</v>
      </c>
      <c r="O8" s="3">
        <f>[1]Renten!O172</f>
        <v>112.81486541245937</v>
      </c>
      <c r="P8" s="3">
        <f>[1]Renten!P172</f>
        <v>102.54878967871058</v>
      </c>
      <c r="Q8" s="3">
        <f>[1]Renten!Q172</f>
        <v>97.607334875790997</v>
      </c>
      <c r="R8" s="3">
        <f>[1]Renten!R172</f>
        <v>96.405003432950622</v>
      </c>
      <c r="S8" s="3">
        <f>[1]Renten!S172</f>
        <v>94.7040811461966</v>
      </c>
      <c r="T8" s="3">
        <f>[1]Renten!T172</f>
        <v>86.741385547169855</v>
      </c>
      <c r="U8" s="3">
        <f>[1]Renten!U172</f>
        <v>101.73413902278648</v>
      </c>
      <c r="V8" s="3">
        <f>[1]Renten!V172</f>
        <v>109.20494659813953</v>
      </c>
      <c r="X8" s="18" t="str">
        <f t="shared" si="4"/>
        <v>SL</v>
      </c>
      <c r="Y8" s="19">
        <f t="shared" si="5"/>
        <v>86.741385547169855</v>
      </c>
      <c r="Z8" s="18" t="str">
        <f t="shared" si="6"/>
        <v>HH</v>
      </c>
      <c r="AA8" s="19">
        <f t="shared" si="7"/>
        <v>112.81486541245937</v>
      </c>
    </row>
    <row r="9" spans="1:27" x14ac:dyDescent="0.35">
      <c r="A9">
        <f>[1]Renten!A173</f>
        <v>2023</v>
      </c>
      <c r="B9" s="3">
        <f>[1]Renten!B173</f>
        <v>143.59902123546689</v>
      </c>
      <c r="C9" s="3">
        <f>[1]Renten!C173</f>
        <v>141.80007507598808</v>
      </c>
      <c r="D9" s="3">
        <f>[1]Renten!D173</f>
        <v>141.0925079302888</v>
      </c>
      <c r="E9" s="3">
        <f>[1]Renten!E173</f>
        <v>139.52732747116241</v>
      </c>
      <c r="F9" s="3">
        <f>[1]Renten!F173</f>
        <v>139.73632599339956</v>
      </c>
      <c r="G9" s="3">
        <f>[1]Renten!G173</f>
        <v>130.93316041690875</v>
      </c>
      <c r="H9" s="14">
        <f>[1]Renten!H173</f>
        <v>139.497123268195</v>
      </c>
      <c r="I9" s="3">
        <f>[1]Renten!I173</f>
        <v>141.14382596490734</v>
      </c>
      <c r="J9" s="3">
        <f>[1]Renten!J173</f>
        <v>101.44646081928776</v>
      </c>
      <c r="K9" s="3">
        <f>[1]Renten!K173</f>
        <v>100</v>
      </c>
      <c r="L9" s="3">
        <f>[1]Renten!L173</f>
        <v>105.1005432799095</v>
      </c>
      <c r="M9" s="3">
        <f>[1]Renten!M173</f>
        <v>101.39684828560162</v>
      </c>
      <c r="N9" s="3">
        <f>[1]Renten!N173</f>
        <v>102.2586913692865</v>
      </c>
      <c r="O9" s="3">
        <f>[1]Renten!O173</f>
        <v>112.07683902470265</v>
      </c>
      <c r="P9" s="3">
        <f>[1]Renten!P173</f>
        <v>102.54416825722446</v>
      </c>
      <c r="Q9" s="3">
        <f>[1]Renten!Q173</f>
        <v>97.711216755889012</v>
      </c>
      <c r="R9" s="3">
        <f>[1]Renten!R173</f>
        <v>96.63514609908303</v>
      </c>
      <c r="S9" s="3">
        <f>[1]Renten!S173</f>
        <v>95.019723172803609</v>
      </c>
      <c r="T9" s="3">
        <f>[1]Renten!T173</f>
        <v>87.461564869226422</v>
      </c>
      <c r="U9" s="3">
        <f>[1]Renten!U173</f>
        <v>101.68369375097537</v>
      </c>
      <c r="V9" s="3">
        <f>[1]Renten!V173</f>
        <v>109.21191509547748</v>
      </c>
      <c r="X9" s="18" t="str">
        <f t="shared" si="4"/>
        <v>SL</v>
      </c>
      <c r="Y9" s="19">
        <f t="shared" si="5"/>
        <v>87.461564869226422</v>
      </c>
      <c r="Z9" s="18" t="str">
        <f t="shared" si="6"/>
        <v>HH</v>
      </c>
      <c r="AA9" s="19">
        <f t="shared" si="7"/>
        <v>112.07683902470265</v>
      </c>
    </row>
    <row r="10" spans="1:27" x14ac:dyDescent="0.35">
      <c r="B10" s="3"/>
      <c r="X10" s="11"/>
      <c r="Y10" s="11"/>
      <c r="Z10" s="11"/>
      <c r="AA10" s="11"/>
    </row>
    <row r="11" spans="1:27" x14ac:dyDescent="0.35">
      <c r="A11" s="4" t="str">
        <f>[1]Renten!A175</f>
        <v>Männer</v>
      </c>
      <c r="B11" s="3"/>
      <c r="X11" s="11"/>
      <c r="Y11" s="11"/>
      <c r="Z11" s="11"/>
      <c r="AA11" s="11"/>
    </row>
    <row r="12" spans="1:27" x14ac:dyDescent="0.35">
      <c r="A12">
        <f>[1]Renten!A203</f>
        <v>2019</v>
      </c>
      <c r="B12" s="3">
        <f>[1]Renten!B203</f>
        <v>99.810061849667903</v>
      </c>
      <c r="C12" s="3">
        <f>[1]Renten!C203</f>
        <v>96.357774078892461</v>
      </c>
      <c r="D12" s="3">
        <f>[1]Renten!D203</f>
        <v>100.14673449667666</v>
      </c>
      <c r="E12" s="3">
        <f>[1]Renten!E203</f>
        <v>98.835533254065609</v>
      </c>
      <c r="F12" s="3">
        <f>[1]Renten!F203</f>
        <v>98.278788775962568</v>
      </c>
      <c r="G12" s="3">
        <f>[1]Renten!G203</f>
        <v>94.246197843642321</v>
      </c>
      <c r="H12" s="14">
        <f>[1]Renten!H203</f>
        <v>98.282640653104281</v>
      </c>
      <c r="I12" s="3">
        <f>[1]Renten!I203</f>
        <v>99.048755370846749</v>
      </c>
      <c r="J12" s="3">
        <f>[1]Renten!J203</f>
        <v>99.734095080690793</v>
      </c>
      <c r="K12" s="3">
        <f>[1]Renten!K203</f>
        <v>100</v>
      </c>
      <c r="L12" s="3">
        <f>[1]Renten!L203</f>
        <v>102.51719016541094</v>
      </c>
      <c r="M12" s="3">
        <f>[1]Renten!M203</f>
        <v>96.071823529944879</v>
      </c>
      <c r="N12" s="3">
        <f>[1]Renten!N203</f>
        <v>95.109217486184022</v>
      </c>
      <c r="O12" s="3">
        <f>[1]Renten!O203</f>
        <v>96.446503546767133</v>
      </c>
      <c r="P12" s="3">
        <f>[1]Renten!P203</f>
        <v>99.95892264886615</v>
      </c>
      <c r="Q12" s="3">
        <f>[1]Renten!Q203</f>
        <v>97.322470239047703</v>
      </c>
      <c r="R12" s="3">
        <f>[1]Renten!R203</f>
        <v>103.78721555810755</v>
      </c>
      <c r="S12" s="3">
        <f>[1]Renten!S203</f>
        <v>97.764713983935124</v>
      </c>
      <c r="T12" s="3">
        <f>[1]Renten!T203</f>
        <v>104.39088891340728</v>
      </c>
      <c r="U12" s="3">
        <f>[1]Renten!U203</f>
        <v>96.68642665708505</v>
      </c>
      <c r="V12" s="3">
        <f>[1]Renten!V203</f>
        <v>99.599898650918846</v>
      </c>
      <c r="X12" s="18" t="str">
        <f t="shared" ref="X12:X16" si="8">HLOOKUP(Y12,$L12:$U109,ROW(L$100)-ROW(X12)+1,0)</f>
        <v>HB</v>
      </c>
      <c r="Y12" s="19">
        <f t="shared" ref="Y12:Y16" si="9">MIN(L12:U12)</f>
        <v>95.109217486184022</v>
      </c>
      <c r="Z12" s="18" t="str">
        <f t="shared" ref="Z12:Z16" si="10">HLOOKUP(AA12,$L12:$U109,ROW(N$100)-ROW(Z12)+1,0)</f>
        <v>SL</v>
      </c>
      <c r="AA12" s="19">
        <f t="shared" ref="AA12:AA16" si="11">MAX(L12:U12)</f>
        <v>104.39088891340728</v>
      </c>
    </row>
    <row r="13" spans="1:27" x14ac:dyDescent="0.35">
      <c r="A13">
        <f>[1]Renten!A204</f>
        <v>2020</v>
      </c>
      <c r="B13" s="3">
        <f>[1]Renten!B204</f>
        <v>99.260714367343596</v>
      </c>
      <c r="C13" s="3">
        <f>[1]Renten!C204</f>
        <v>95.887459471675683</v>
      </c>
      <c r="D13" s="3">
        <f>[1]Renten!D204</f>
        <v>99.780872387080095</v>
      </c>
      <c r="E13" s="3">
        <f>[1]Renten!E204</f>
        <v>98.479554247430428</v>
      </c>
      <c r="F13" s="3">
        <f>[1]Renten!F204</f>
        <v>97.847123108283256</v>
      </c>
      <c r="G13" s="3">
        <f>[1]Renten!G204</f>
        <v>93.519197998101362</v>
      </c>
      <c r="H13" s="14">
        <f>[1]Renten!H204</f>
        <v>97.811373596298097</v>
      </c>
      <c r="I13" s="3">
        <f>[1]Renten!I204</f>
        <v>98.619495971199711</v>
      </c>
      <c r="J13" s="3">
        <f>[1]Renten!J204</f>
        <v>99.702080849216841</v>
      </c>
      <c r="K13" s="3">
        <f>[1]Renten!K204</f>
        <v>100</v>
      </c>
      <c r="L13" s="3">
        <f>[1]Renten!L204</f>
        <v>102.7440017768531</v>
      </c>
      <c r="M13" s="3">
        <f>[1]Renten!M204</f>
        <v>96.345713195879554</v>
      </c>
      <c r="N13" s="3">
        <f>[1]Renten!N204</f>
        <v>95.101848478409721</v>
      </c>
      <c r="O13" s="3">
        <f>[1]Renten!O204</f>
        <v>95.785768315140587</v>
      </c>
      <c r="P13" s="3">
        <f>[1]Renten!P204</f>
        <v>99.811929856903632</v>
      </c>
      <c r="Q13" s="3">
        <f>[1]Renten!Q204</f>
        <v>97.320618750946196</v>
      </c>
      <c r="R13" s="3">
        <f>[1]Renten!R204</f>
        <v>103.5845345664877</v>
      </c>
      <c r="S13" s="3">
        <f>[1]Renten!S204</f>
        <v>97.811245339346002</v>
      </c>
      <c r="T13" s="3">
        <f>[1]Renten!T204</f>
        <v>104.25916853108706</v>
      </c>
      <c r="U13" s="3">
        <f>[1]Renten!U204</f>
        <v>96.600512833283176</v>
      </c>
      <c r="V13" s="3">
        <f>[1]Renten!V204</f>
        <v>99.489630904518222</v>
      </c>
      <c r="X13" s="18" t="str">
        <f t="shared" si="8"/>
        <v>HB</v>
      </c>
      <c r="Y13" s="19">
        <f t="shared" si="9"/>
        <v>95.101848478409721</v>
      </c>
      <c r="Z13" s="18" t="str">
        <f t="shared" si="10"/>
        <v>SL</v>
      </c>
      <c r="AA13" s="19">
        <f t="shared" si="11"/>
        <v>104.25916853108706</v>
      </c>
    </row>
    <row r="14" spans="1:27" x14ac:dyDescent="0.35">
      <c r="A14">
        <f>[1]Renten!A205</f>
        <v>2021</v>
      </c>
      <c r="B14" s="3">
        <f>[1]Renten!B205</f>
        <v>98.817185320384951</v>
      </c>
      <c r="C14" s="3">
        <f>[1]Renten!C205</f>
        <v>95.428826498506822</v>
      </c>
      <c r="D14" s="3">
        <f>[1]Renten!D205</f>
        <v>99.254518331409997</v>
      </c>
      <c r="E14" s="3">
        <f>[1]Renten!E205</f>
        <v>98.038318535363999</v>
      </c>
      <c r="F14" s="3">
        <f>[1]Renten!F205</f>
        <v>97.433215034508308</v>
      </c>
      <c r="G14" s="3">
        <f>[1]Renten!G205</f>
        <v>92.783729114549175</v>
      </c>
      <c r="H14" s="14">
        <f>[1]Renten!H205</f>
        <v>97.306658089538701</v>
      </c>
      <c r="I14" s="3">
        <f>[1]Renten!I205</f>
        <v>98.141401759426842</v>
      </c>
      <c r="J14" s="3">
        <f>[1]Renten!J205</f>
        <v>99.677383165496508</v>
      </c>
      <c r="K14" s="3">
        <f>[1]Renten!K205</f>
        <v>100</v>
      </c>
      <c r="L14" s="3">
        <f>[1]Renten!L205</f>
        <v>102.95502978655581</v>
      </c>
      <c r="M14" s="3">
        <f>[1]Renten!M205</f>
        <v>96.756051519112845</v>
      </c>
      <c r="N14" s="3">
        <f>[1]Renten!N205</f>
        <v>94.543978703158317</v>
      </c>
      <c r="O14" s="3">
        <f>[1]Renten!O205</f>
        <v>95.116557393490595</v>
      </c>
      <c r="P14" s="3">
        <f>[1]Renten!P205</f>
        <v>99.704991373883416</v>
      </c>
      <c r="Q14" s="3">
        <f>[1]Renten!Q205</f>
        <v>97.184352655718669</v>
      </c>
      <c r="R14" s="3">
        <f>[1]Renten!R205</f>
        <v>103.35523164947833</v>
      </c>
      <c r="S14" s="3">
        <f>[1]Renten!S205</f>
        <v>97.998964164370051</v>
      </c>
      <c r="T14" s="3">
        <f>[1]Renten!T205</f>
        <v>104.18856395661355</v>
      </c>
      <c r="U14" s="3">
        <f>[1]Renten!U205</f>
        <v>96.343729056451451</v>
      </c>
      <c r="V14" s="3">
        <f>[1]Renten!V205</f>
        <v>99.372393510496366</v>
      </c>
      <c r="X14" s="18" t="str">
        <f t="shared" si="8"/>
        <v>HB</v>
      </c>
      <c r="Y14" s="19">
        <f t="shared" si="9"/>
        <v>94.543978703158317</v>
      </c>
      <c r="Z14" s="18" t="str">
        <f t="shared" si="10"/>
        <v>SL</v>
      </c>
      <c r="AA14" s="19">
        <f t="shared" si="11"/>
        <v>104.18856395661355</v>
      </c>
    </row>
    <row r="15" spans="1:27" x14ac:dyDescent="0.35">
      <c r="A15">
        <f>[1]Renten!A206</f>
        <v>2022</v>
      </c>
      <c r="B15" s="3">
        <f>[1]Renten!B206</f>
        <v>98.814729860518895</v>
      </c>
      <c r="C15" s="3">
        <f>[1]Renten!C206</f>
        <v>95.172626131767473</v>
      </c>
      <c r="D15" s="3">
        <f>[1]Renten!D206</f>
        <v>99.163783028359958</v>
      </c>
      <c r="E15" s="3">
        <f>[1]Renten!E206</f>
        <v>97.872184236109831</v>
      </c>
      <c r="F15" s="3">
        <f>[1]Renten!F206</f>
        <v>97.314941086505868</v>
      </c>
      <c r="G15" s="3">
        <f>[1]Renten!G206</f>
        <v>92.43818811160196</v>
      </c>
      <c r="H15" s="14">
        <f>[1]Renten!H206</f>
        <v>97.157226657873821</v>
      </c>
      <c r="I15" s="3">
        <f>[1]Renten!I206</f>
        <v>98.028163958954863</v>
      </c>
      <c r="J15" s="3">
        <f>[1]Renten!J206</f>
        <v>99.661935111185414</v>
      </c>
      <c r="K15" s="3">
        <f>[1]Renten!K206</f>
        <v>100</v>
      </c>
      <c r="L15" s="3">
        <f>[1]Renten!L206</f>
        <v>103.21189565080982</v>
      </c>
      <c r="M15" s="3">
        <f>[1]Renten!M206</f>
        <v>97.156558083534691</v>
      </c>
      <c r="N15" s="3">
        <f>[1]Renten!N206</f>
        <v>94.082988560848534</v>
      </c>
      <c r="O15" s="3">
        <f>[1]Renten!O206</f>
        <v>94.432670152352117</v>
      </c>
      <c r="P15" s="3">
        <f>[1]Renten!P206</f>
        <v>99.655201162531242</v>
      </c>
      <c r="Q15" s="3">
        <f>[1]Renten!Q206</f>
        <v>97.2300088913736</v>
      </c>
      <c r="R15" s="3">
        <f>[1]Renten!R206</f>
        <v>102.99988712068277</v>
      </c>
      <c r="S15" s="3">
        <f>[1]Renten!S206</f>
        <v>98.055069470424229</v>
      </c>
      <c r="T15" s="3">
        <f>[1]Renten!T206</f>
        <v>104.17124849299981</v>
      </c>
      <c r="U15" s="3">
        <f>[1]Renten!U206</f>
        <v>96.196068285609144</v>
      </c>
      <c r="V15" s="3">
        <f>[1]Renten!V206</f>
        <v>99.343348495958494</v>
      </c>
      <c r="X15" s="18" t="str">
        <f t="shared" si="8"/>
        <v>HB</v>
      </c>
      <c r="Y15" s="19">
        <f t="shared" si="9"/>
        <v>94.082988560848534</v>
      </c>
      <c r="Z15" s="18" t="str">
        <f t="shared" si="10"/>
        <v>SL</v>
      </c>
      <c r="AA15" s="19">
        <f t="shared" si="11"/>
        <v>104.17124849299981</v>
      </c>
    </row>
    <row r="16" spans="1:27" x14ac:dyDescent="0.35">
      <c r="A16">
        <f>[1]Renten!A207</f>
        <v>2023</v>
      </c>
      <c r="B16" s="3">
        <f>[1]Renten!B207</f>
        <v>99.149180656184569</v>
      </c>
      <c r="C16" s="3">
        <f>[1]Renten!C207</f>
        <v>95.389628973305136</v>
      </c>
      <c r="D16" s="3">
        <f>[1]Renten!D207</f>
        <v>99.500750914550437</v>
      </c>
      <c r="E16" s="3">
        <f>[1]Renten!E207</f>
        <v>98.184956606921673</v>
      </c>
      <c r="F16" s="3">
        <f>[1]Renten!F207</f>
        <v>97.624031218604074</v>
      </c>
      <c r="G16" s="3">
        <f>[1]Renten!G207</f>
        <v>92.036824308093287</v>
      </c>
      <c r="H16" s="14">
        <f>[1]Renten!H207</f>
        <v>97.360854336236969</v>
      </c>
      <c r="I16" s="3">
        <f>[1]Renten!I207</f>
        <v>98.337025567038154</v>
      </c>
      <c r="J16" s="3">
        <f>[1]Renten!J207</f>
        <v>99.647726125503894</v>
      </c>
      <c r="K16" s="3">
        <f>[1]Renten!K207</f>
        <v>100</v>
      </c>
      <c r="L16" s="3">
        <f>[1]Renten!L207</f>
        <v>103.37029052230456</v>
      </c>
      <c r="M16" s="3">
        <f>[1]Renten!M207</f>
        <v>97.457396683176484</v>
      </c>
      <c r="N16" s="3">
        <f>[1]Renten!N207</f>
        <v>93.748371830487329</v>
      </c>
      <c r="O16" s="3">
        <f>[1]Renten!O207</f>
        <v>93.897370467622466</v>
      </c>
      <c r="P16" s="3">
        <f>[1]Renten!P207</f>
        <v>99.604466840924985</v>
      </c>
      <c r="Q16" s="3">
        <f>[1]Renten!Q207</f>
        <v>97.242349054042549</v>
      </c>
      <c r="R16" s="3">
        <f>[1]Renten!R207</f>
        <v>102.77205044172098</v>
      </c>
      <c r="S16" s="3">
        <f>[1]Renten!S207</f>
        <v>98.14326952461802</v>
      </c>
      <c r="T16" s="3">
        <f>[1]Renten!T207</f>
        <v>103.9797378113938</v>
      </c>
      <c r="U16" s="3">
        <f>[1]Renten!U207</f>
        <v>96.048016124697682</v>
      </c>
      <c r="V16" s="3">
        <f>[1]Renten!V207</f>
        <v>99.392958156840692</v>
      </c>
      <c r="X16" s="18" t="str">
        <f t="shared" si="8"/>
        <v>HB</v>
      </c>
      <c r="Y16" s="19">
        <f t="shared" si="9"/>
        <v>93.748371830487329</v>
      </c>
      <c r="Z16" s="18" t="str">
        <f t="shared" si="10"/>
        <v>SL</v>
      </c>
      <c r="AA16" s="19">
        <f t="shared" si="11"/>
        <v>103.9797378113938</v>
      </c>
    </row>
    <row r="17" spans="1:27" x14ac:dyDescent="0.35">
      <c r="B17" s="3"/>
      <c r="X17" s="11"/>
      <c r="Y17" s="11"/>
      <c r="Z17" s="11"/>
      <c r="AA17" s="11"/>
    </row>
    <row r="18" spans="1:27" x14ac:dyDescent="0.35">
      <c r="A18" s="4" t="s">
        <v>95</v>
      </c>
      <c r="B18" s="3"/>
      <c r="X18" s="11"/>
      <c r="Y18" s="11"/>
      <c r="Z18" s="11"/>
      <c r="AA18" s="11"/>
    </row>
    <row r="19" spans="1:27" x14ac:dyDescent="0.35">
      <c r="A19" s="7">
        <f>[1]Renten!A135</f>
        <v>2019</v>
      </c>
      <c r="B19" s="3">
        <f>[1]Renten!B135</f>
        <v>118.80423239306603</v>
      </c>
      <c r="C19" s="3">
        <f>[1]Renten!C135</f>
        <v>115.86417089782384</v>
      </c>
      <c r="D19" s="3">
        <f>[1]Renten!D135</f>
        <v>117.75658775666476</v>
      </c>
      <c r="E19" s="3">
        <f>[1]Renten!E135</f>
        <v>115.99186003185811</v>
      </c>
      <c r="F19" s="3">
        <f>[1]Renten!F135</f>
        <v>116.41619000542835</v>
      </c>
      <c r="G19" s="3">
        <f>[1]Renten!G135</f>
        <v>110.91788688631605</v>
      </c>
      <c r="H19" s="14">
        <f>[1]Renten!H135</f>
        <v>116.15164934742791</v>
      </c>
      <c r="I19" s="3">
        <f>[1]Renten!I135</f>
        <v>117.16766615320699</v>
      </c>
      <c r="J19" s="3">
        <f>[1]Renten!J135</f>
        <v>100.52093066983159</v>
      </c>
      <c r="K19" s="3">
        <f>[1]Renten!K135</f>
        <v>100</v>
      </c>
      <c r="L19" s="3">
        <f>[1]Renten!L135</f>
        <v>104.0032383262874</v>
      </c>
      <c r="M19" s="3">
        <f>[1]Renten!M135</f>
        <v>98.282064513506455</v>
      </c>
      <c r="N19" s="3">
        <f>[1]Renten!N135</f>
        <v>98.097563038695625</v>
      </c>
      <c r="O19" s="3">
        <f>[1]Renten!O135</f>
        <v>103.88876018711825</v>
      </c>
      <c r="P19" s="3">
        <f>[1]Renten!P135</f>
        <v>101.4164301212317</v>
      </c>
      <c r="Q19" s="3">
        <f>[1]Renten!Q135</f>
        <v>97.362762577781155</v>
      </c>
      <c r="R19" s="3">
        <f>[1]Renten!R135</f>
        <v>100.5259973669379</v>
      </c>
      <c r="S19" s="3">
        <f>[1]Renten!S135</f>
        <v>96.441488221586908</v>
      </c>
      <c r="T19" s="3">
        <f>[1]Renten!T135</f>
        <v>97.241383893061922</v>
      </c>
      <c r="U19" s="3">
        <f>[1]Renten!U135</f>
        <v>98.663731762370318</v>
      </c>
      <c r="V19" s="3">
        <f>[1]Renten!V135</f>
        <v>103.80521400145228</v>
      </c>
      <c r="X19" s="18" t="str">
        <f t="shared" ref="X19:X23" si="12">HLOOKUP(Y19,$L19:$U116,ROW(L$100)-ROW(X19)+1,0)</f>
        <v>RP</v>
      </c>
      <c r="Y19" s="19">
        <f t="shared" ref="Y19:Y23" si="13">MIN(L19:U19)</f>
        <v>96.441488221586908</v>
      </c>
      <c r="Z19" s="18" t="str">
        <f t="shared" ref="Z19:Z23" si="14">HLOOKUP(AA19,$L19:$U116,ROW(N$100)-ROW(Z19)+1,0)</f>
        <v>BW</v>
      </c>
      <c r="AA19" s="19">
        <f t="shared" ref="AA19:AA23" si="15">MAX(L19:U19)</f>
        <v>104.0032383262874</v>
      </c>
    </row>
    <row r="20" spans="1:27" x14ac:dyDescent="0.35">
      <c r="A20" s="7">
        <f>[1]Renten!A136</f>
        <v>2020</v>
      </c>
      <c r="B20" s="3">
        <f>[1]Renten!B136</f>
        <v>118.47033333158454</v>
      </c>
      <c r="C20" s="3">
        <f>[1]Renten!C136</f>
        <v>115.66773543094844</v>
      </c>
      <c r="D20" s="3">
        <f>[1]Renten!D136</f>
        <v>117.59102236175683</v>
      </c>
      <c r="E20" s="3">
        <f>[1]Renten!E136</f>
        <v>115.89164979600429</v>
      </c>
      <c r="F20" s="3">
        <f>[1]Renten!F136</f>
        <v>116.12249170136224</v>
      </c>
      <c r="G20" s="3">
        <f>[1]Renten!G136</f>
        <v>110.29659722567774</v>
      </c>
      <c r="H20" s="14">
        <f>[1]Renten!H136</f>
        <v>115.87882872636008</v>
      </c>
      <c r="I20" s="3">
        <f>[1]Renten!I136</f>
        <v>116.9553970517172</v>
      </c>
      <c r="J20" s="3">
        <f>[1]Renten!J136</f>
        <v>100.48829398463026</v>
      </c>
      <c r="K20" s="3">
        <f>[1]Renten!K136</f>
        <v>100</v>
      </c>
      <c r="L20" s="3">
        <f>[1]Renten!L136</f>
        <v>104.09340219882965</v>
      </c>
      <c r="M20" s="3">
        <f>[1]Renten!M136</f>
        <v>98.421746625349314</v>
      </c>
      <c r="N20" s="3">
        <f>[1]Renten!N136</f>
        <v>98.081788725152308</v>
      </c>
      <c r="O20" s="3">
        <f>[1]Renten!O136</f>
        <v>103.27470436777733</v>
      </c>
      <c r="P20" s="3">
        <f>[1]Renten!P136</f>
        <v>101.28587554647734</v>
      </c>
      <c r="Q20" s="3">
        <f>[1]Renten!Q136</f>
        <v>97.368583616411968</v>
      </c>
      <c r="R20" s="3">
        <f>[1]Renten!R136</f>
        <v>100.46209856960679</v>
      </c>
      <c r="S20" s="3">
        <f>[1]Renten!S136</f>
        <v>96.52492542533146</v>
      </c>
      <c r="T20" s="3">
        <f>[1]Renten!T136</f>
        <v>97.218916975786698</v>
      </c>
      <c r="U20" s="3">
        <f>[1]Renten!U136</f>
        <v>98.634313381997288</v>
      </c>
      <c r="V20" s="3">
        <f>[1]Renten!V136</f>
        <v>103.7383348911477</v>
      </c>
      <c r="X20" s="18" t="str">
        <f t="shared" si="12"/>
        <v>RP</v>
      </c>
      <c r="Y20" s="19">
        <f t="shared" si="13"/>
        <v>96.52492542533146</v>
      </c>
      <c r="Z20" s="18" t="str">
        <f t="shared" si="14"/>
        <v>BW</v>
      </c>
      <c r="AA20" s="19">
        <f t="shared" si="15"/>
        <v>104.09340219882965</v>
      </c>
    </row>
    <row r="21" spans="1:27" x14ac:dyDescent="0.35">
      <c r="A21" s="7">
        <f>[1]Renten!A137</f>
        <v>2021</v>
      </c>
      <c r="B21" s="3">
        <f>[1]Renten!B137</f>
        <v>118.17472613260908</v>
      </c>
      <c r="C21" s="3">
        <f>[1]Renten!C137</f>
        <v>115.43409951818575</v>
      </c>
      <c r="D21" s="3">
        <f>[1]Renten!D137</f>
        <v>117.17983666166027</v>
      </c>
      <c r="E21" s="3">
        <f>[1]Renten!E137</f>
        <v>115.69806222894164</v>
      </c>
      <c r="F21" s="3">
        <f>[1]Renten!F137</f>
        <v>115.78346507758779</v>
      </c>
      <c r="G21" s="3">
        <f>[1]Renten!G137</f>
        <v>109.56731571096225</v>
      </c>
      <c r="H21" s="14">
        <f>[1]Renten!H137</f>
        <v>115.50010578292576</v>
      </c>
      <c r="I21" s="3">
        <f>[1]Renten!I137</f>
        <v>116.64009794677814</v>
      </c>
      <c r="J21" s="3">
        <f>[1]Renten!J137</f>
        <v>100.44959704598615</v>
      </c>
      <c r="K21" s="3">
        <f>[1]Renten!K137</f>
        <v>100</v>
      </c>
      <c r="L21" s="3">
        <f>[1]Renten!L137</f>
        <v>104.14882114584346</v>
      </c>
      <c r="M21" s="3">
        <f>[1]Renten!M137</f>
        <v>98.663457784014014</v>
      </c>
      <c r="N21" s="3">
        <f>[1]Renten!N137</f>
        <v>97.591241288131386</v>
      </c>
      <c r="O21" s="3">
        <f>[1]Renten!O137</f>
        <v>102.64338460804647</v>
      </c>
      <c r="P21" s="3">
        <f>[1]Renten!P137</f>
        <v>101.16742689857374</v>
      </c>
      <c r="Q21" s="3">
        <f>[1]Renten!Q137</f>
        <v>97.289086300991585</v>
      </c>
      <c r="R21" s="3">
        <f>[1]Renten!R137</f>
        <v>100.3860970722223</v>
      </c>
      <c r="S21" s="3">
        <f>[1]Renten!S137</f>
        <v>96.768485321957286</v>
      </c>
      <c r="T21" s="3">
        <f>[1]Renten!T137</f>
        <v>97.272322212216139</v>
      </c>
      <c r="U21" s="3">
        <f>[1]Renten!U137</f>
        <v>98.442958440981556</v>
      </c>
      <c r="V21" s="3">
        <f>[1]Renten!V137</f>
        <v>103.63111161512776</v>
      </c>
      <c r="X21" s="18" t="str">
        <f t="shared" si="12"/>
        <v>RP</v>
      </c>
      <c r="Y21" s="19">
        <f t="shared" si="13"/>
        <v>96.768485321957286</v>
      </c>
      <c r="Z21" s="18" t="str">
        <f t="shared" si="14"/>
        <v>BW</v>
      </c>
      <c r="AA21" s="19">
        <f t="shared" si="15"/>
        <v>104.14882114584346</v>
      </c>
    </row>
    <row r="22" spans="1:27" x14ac:dyDescent="0.35">
      <c r="A22" s="7">
        <f>[1]Renten!A138</f>
        <v>2022</v>
      </c>
      <c r="B22" s="3">
        <f>[1]Renten!B138</f>
        <v>118.17857428605495</v>
      </c>
      <c r="C22" s="3">
        <f>[1]Renten!C138</f>
        <v>115.25895447781409</v>
      </c>
      <c r="D22" s="3">
        <f>[1]Renten!D138</f>
        <v>117.11458035956908</v>
      </c>
      <c r="E22" s="3">
        <f>[1]Renten!E138</f>
        <v>115.62577158329015</v>
      </c>
      <c r="F22" s="3">
        <f>[1]Renten!F138</f>
        <v>115.65967843757655</v>
      </c>
      <c r="G22" s="3">
        <f>[1]Renten!G138</f>
        <v>109.15434398128461</v>
      </c>
      <c r="H22" s="14">
        <f>[1]Renten!H138</f>
        <v>115.37933928877109</v>
      </c>
      <c r="I22" s="3">
        <f>[1]Renten!I138</f>
        <v>116.55965148704135</v>
      </c>
      <c r="J22" s="3">
        <f>[1]Renten!J138</f>
        <v>100.42257202354492</v>
      </c>
      <c r="K22" s="3">
        <f>[1]Renten!K138</f>
        <v>100</v>
      </c>
      <c r="L22" s="3">
        <f>[1]Renten!L138</f>
        <v>104.19521326358363</v>
      </c>
      <c r="M22" s="3">
        <f>[1]Renten!M138</f>
        <v>98.919461828613393</v>
      </c>
      <c r="N22" s="3">
        <f>[1]Renten!N138</f>
        <v>97.215166304174289</v>
      </c>
      <c r="O22" s="3">
        <f>[1]Renten!O138</f>
        <v>101.89004790582707</v>
      </c>
      <c r="P22" s="3">
        <f>[1]Renten!P138</f>
        <v>101.09155981674643</v>
      </c>
      <c r="Q22" s="3">
        <f>[1]Renten!Q138</f>
        <v>97.406207892318861</v>
      </c>
      <c r="R22" s="3">
        <f>[1]Renten!R138</f>
        <v>100.19234736557266</v>
      </c>
      <c r="S22" s="3">
        <f>[1]Renten!S138</f>
        <v>96.955585779442245</v>
      </c>
      <c r="T22" s="3">
        <f>[1]Renten!T138</f>
        <v>97.40765885183859</v>
      </c>
      <c r="U22" s="3">
        <f>[1]Renten!U138</f>
        <v>98.35405512799629</v>
      </c>
      <c r="V22" s="3">
        <f>[1]Renten!V138</f>
        <v>103.58201927338003</v>
      </c>
      <c r="X22" s="18" t="str">
        <f t="shared" si="12"/>
        <v>RP</v>
      </c>
      <c r="Y22" s="19">
        <f t="shared" si="13"/>
        <v>96.955585779442245</v>
      </c>
      <c r="Z22" s="18" t="str">
        <f t="shared" si="14"/>
        <v>BW</v>
      </c>
      <c r="AA22" s="19">
        <f t="shared" si="15"/>
        <v>104.19521326358363</v>
      </c>
    </row>
    <row r="23" spans="1:27" x14ac:dyDescent="0.35">
      <c r="A23" s="7">
        <f>[1]Renten!A139</f>
        <v>2023</v>
      </c>
      <c r="B23" s="3">
        <f>[1]Renten!B139</f>
        <v>118.64236827633235</v>
      </c>
      <c r="C23" s="3">
        <f>[1]Renten!C139</f>
        <v>115.68516966056379</v>
      </c>
      <c r="D23" s="3">
        <f>[1]Renten!D139</f>
        <v>117.55411494793191</v>
      </c>
      <c r="E23" s="3">
        <f>[1]Renten!E139</f>
        <v>116.13422810400141</v>
      </c>
      <c r="F23" s="3">
        <f>[1]Renten!F139</f>
        <v>116.05212546604646</v>
      </c>
      <c r="G23" s="3">
        <f>[1]Renten!G139</f>
        <v>108.78878177412781</v>
      </c>
      <c r="H23" s="14">
        <f>[1]Renten!H139</f>
        <v>115.70423826646552</v>
      </c>
      <c r="I23" s="3">
        <f>[1]Renten!I139</f>
        <v>117.00728922319341</v>
      </c>
      <c r="J23" s="3">
        <f>[1]Renten!J139</f>
        <v>100.40135171517346</v>
      </c>
      <c r="K23" s="3">
        <f>[1]Renten!K139</f>
        <v>100</v>
      </c>
      <c r="L23" s="3">
        <f>[1]Renten!L139</f>
        <v>104.1937042676953</v>
      </c>
      <c r="M23" s="3">
        <f>[1]Renten!M139</f>
        <v>99.031705229362174</v>
      </c>
      <c r="N23" s="3">
        <f>[1]Renten!N139</f>
        <v>96.912883635438021</v>
      </c>
      <c r="O23" s="3">
        <f>[1]Renten!O139</f>
        <v>101.31443069235797</v>
      </c>
      <c r="P23" s="3">
        <f>[1]Renten!P139</f>
        <v>101.05504766550546</v>
      </c>
      <c r="Q23" s="3">
        <f>[1]Renten!Q139</f>
        <v>97.454285071908089</v>
      </c>
      <c r="R23" s="3">
        <f>[1]Renten!R139</f>
        <v>100.14661876053769</v>
      </c>
      <c r="S23" s="3">
        <f>[1]Renten!S139</f>
        <v>97.0975106867336</v>
      </c>
      <c r="T23" s="3">
        <f>[1]Renten!T139</f>
        <v>97.476101462679779</v>
      </c>
      <c r="U23" s="3">
        <f>[1]Renten!U139</f>
        <v>98.230947513279119</v>
      </c>
      <c r="V23" s="3">
        <f>[1]Renten!V139</f>
        <v>103.64081319403702</v>
      </c>
      <c r="X23" s="18" t="str">
        <f t="shared" si="12"/>
        <v>HB</v>
      </c>
      <c r="Y23" s="19">
        <f t="shared" si="13"/>
        <v>96.912883635438021</v>
      </c>
      <c r="Z23" s="18" t="str">
        <f t="shared" si="14"/>
        <v>BW</v>
      </c>
      <c r="AA23" s="19">
        <f t="shared" si="15"/>
        <v>104.1937042676953</v>
      </c>
    </row>
    <row r="24" spans="1:27" x14ac:dyDescent="0.35">
      <c r="B24" s="3"/>
      <c r="X24" s="11"/>
      <c r="Y24" s="11"/>
      <c r="Z24" s="11"/>
      <c r="AA24" s="11"/>
    </row>
    <row r="25" spans="1:27" x14ac:dyDescent="0.35">
      <c r="A25" s="4" t="s">
        <v>96</v>
      </c>
      <c r="B25" s="3"/>
      <c r="X25" s="11"/>
      <c r="Y25" s="11"/>
      <c r="Z25" s="11"/>
      <c r="AA25" s="11"/>
    </row>
    <row r="26" spans="1:27" x14ac:dyDescent="0.35">
      <c r="A26" s="7">
        <f>[1]Renten!A239</f>
        <v>2019</v>
      </c>
      <c r="B26" s="3">
        <f>[1]Renten!B239</f>
        <v>43.270461329783345</v>
      </c>
      <c r="C26" s="3">
        <f>[1]Renten!C239</f>
        <v>43.707907071196836</v>
      </c>
      <c r="D26" s="3">
        <f>[1]Renten!D239</f>
        <v>42.267797671715556</v>
      </c>
      <c r="E26" s="3">
        <f>[1]Renten!E239</f>
        <v>43.415041814477902</v>
      </c>
      <c r="F26" s="3">
        <f>[1]Renten!F239</f>
        <v>43.3668407662772</v>
      </c>
      <c r="G26" s="3">
        <f>[1]Renten!G239</f>
        <v>33.229326268483334</v>
      </c>
      <c r="H26" s="14">
        <f>[1]Renten!H239</f>
        <v>40.346012937793212</v>
      </c>
      <c r="I26" s="3">
        <f>[1]Renten!I239</f>
        <v>43.008735632495188</v>
      </c>
      <c r="J26" s="3">
        <f>[1]Renten!J239</f>
        <v>30.595694374809053</v>
      </c>
      <c r="K26" s="3">
        <f>[1]Renten!K239</f>
        <v>30.463686213247222</v>
      </c>
      <c r="L26" s="3">
        <f>[1]Renten!L239</f>
        <v>29.996820703026877</v>
      </c>
      <c r="M26" s="3">
        <f>[1]Renten!M239</f>
        <v>28.671732652142595</v>
      </c>
      <c r="N26" s="3">
        <f>[1]Renten!N239</f>
        <v>29.804568807051268</v>
      </c>
      <c r="O26" s="3">
        <f>[1]Renten!O239</f>
        <v>27.288926553608373</v>
      </c>
      <c r="P26" s="3">
        <f>[1]Renten!P239</f>
        <v>28.329132962506336</v>
      </c>
      <c r="Q26" s="3">
        <f>[1]Renten!Q239</f>
        <v>32.857063177277453</v>
      </c>
      <c r="R26" s="3">
        <f>[1]Renten!R239</f>
        <v>31.768406563361111</v>
      </c>
      <c r="S26" s="3">
        <f>[1]Renten!S239</f>
        <v>32.587188811951911</v>
      </c>
      <c r="T26" s="3">
        <f>[1]Renten!T239</f>
        <v>33.13333863764943</v>
      </c>
      <c r="U26" s="3">
        <f>[1]Renten!U239</f>
        <v>35.40133769728034</v>
      </c>
      <c r="V26" s="3">
        <f>[1]Renten!V239</f>
        <v>32.325207954400796</v>
      </c>
      <c r="X26" s="18" t="str">
        <f t="shared" ref="X26" si="16">HLOOKUP(Y26,$L26:$U123,ROW(L$100)-ROW(X26)+1,0)</f>
        <v>HH</v>
      </c>
      <c r="Y26" s="19">
        <f t="shared" ref="Y26" si="17">MIN(L26:U26)</f>
        <v>27.288926553608373</v>
      </c>
      <c r="Z26" s="18" t="str">
        <f t="shared" ref="Z26" si="18">HLOOKUP(AA26,$L26:$U123,ROW(N$100)-ROW(Z26)+1,0)</f>
        <v>SH</v>
      </c>
      <c r="AA26" s="19">
        <f t="shared" ref="AA26" si="19">MAX(L26:U26)</f>
        <v>35.40133769728034</v>
      </c>
    </row>
    <row r="27" spans="1:27" x14ac:dyDescent="0.35">
      <c r="A27" s="7">
        <f>[1]Renten!A240</f>
        <v>2020</v>
      </c>
      <c r="B27" s="3">
        <f>[1]Renten!B240</f>
        <v>43.915845688903673</v>
      </c>
      <c r="C27" s="3">
        <f>[1]Renten!C240</f>
        <v>44.649009614846562</v>
      </c>
      <c r="D27" s="3">
        <f>[1]Renten!D240</f>
        <v>43.295893123396652</v>
      </c>
      <c r="E27" s="3">
        <f>[1]Renten!E240</f>
        <v>44.201671888455287</v>
      </c>
      <c r="F27" s="3">
        <f>[1]Renten!F240</f>
        <v>44.628577286473615</v>
      </c>
      <c r="G27" s="3">
        <f>[1]Renten!G240</f>
        <v>33.515790460086706</v>
      </c>
      <c r="H27" s="14">
        <f>[1]Renten!H240</f>
        <v>41.081434304162656</v>
      </c>
      <c r="I27" s="3">
        <f>[1]Renten!I240</f>
        <v>43.95117270819474</v>
      </c>
      <c r="J27" s="3">
        <f>[1]Renten!J240</f>
        <v>31.81968117430376</v>
      </c>
      <c r="K27" s="3">
        <f>[1]Renten!K240</f>
        <v>31.737355322716297</v>
      </c>
      <c r="L27" s="3">
        <f>[1]Renten!L240</f>
        <v>31.623593513151782</v>
      </c>
      <c r="M27" s="3">
        <f>[1]Renten!M240</f>
        <v>29.946202552548378</v>
      </c>
      <c r="N27" s="3">
        <f>[1]Renten!N240</f>
        <v>31.237198170279168</v>
      </c>
      <c r="O27" s="3">
        <f>[1]Renten!O240</f>
        <v>28.334878623917458</v>
      </c>
      <c r="P27" s="3">
        <f>[1]Renten!P240</f>
        <v>29.501456095986502</v>
      </c>
      <c r="Q27" s="3">
        <f>[1]Renten!Q240</f>
        <v>34.0885403206888</v>
      </c>
      <c r="R27" s="3">
        <f>[1]Renten!R240</f>
        <v>32.923215262259596</v>
      </c>
      <c r="S27" s="3">
        <f>[1]Renten!S240</f>
        <v>33.67975423611724</v>
      </c>
      <c r="T27" s="3">
        <f>[1]Renten!T240</f>
        <v>34.677950488538556</v>
      </c>
      <c r="U27" s="3">
        <f>[1]Renten!U240</f>
        <v>36.343076402641458</v>
      </c>
      <c r="V27" s="3">
        <f>[1]Renten!V240</f>
        <v>33.544486936136288</v>
      </c>
      <c r="X27" s="18" t="str">
        <f t="shared" ref="X27:X30" si="20">HLOOKUP(Y27,$L27:$U124,ROW(L$100)-ROW(X27)+1,0)</f>
        <v>HH</v>
      </c>
      <c r="Y27" s="19">
        <f t="shared" ref="Y27:Y30" si="21">MIN(L27:U27)</f>
        <v>28.334878623917458</v>
      </c>
      <c r="Z27" s="18" t="str">
        <f t="shared" ref="Z27:Z30" si="22">HLOOKUP(AA27,$L27:$U124,ROW(N$100)-ROW(Z27)+1,0)</f>
        <v>SH</v>
      </c>
      <c r="AA27" s="19">
        <f t="shared" ref="AA27:AA30" si="23">MAX(L27:U27)</f>
        <v>36.343076402641458</v>
      </c>
    </row>
    <row r="28" spans="1:27" x14ac:dyDescent="0.35">
      <c r="A28" s="7">
        <f>[1]Renten!A241</f>
        <v>2021</v>
      </c>
      <c r="B28" s="3">
        <f>[1]Renten!B241</f>
        <v>42.650461994411032</v>
      </c>
      <c r="C28" s="3">
        <f>[1]Renten!C241</f>
        <v>43.486126771106171</v>
      </c>
      <c r="D28" s="3">
        <f>[1]Renten!D241</f>
        <v>42.007086469831386</v>
      </c>
      <c r="E28" s="3">
        <f>[1]Renten!E241</f>
        <v>42.992960295918557</v>
      </c>
      <c r="F28" s="3">
        <f>[1]Renten!F241</f>
        <v>43.082070826228907</v>
      </c>
      <c r="G28" s="3">
        <f>[1]Renten!G241</f>
        <v>31.755142852548296</v>
      </c>
      <c r="H28" s="14">
        <f>[1]Renten!H241</f>
        <v>39.585842864951083</v>
      </c>
      <c r="I28" s="3">
        <f>[1]Renten!I241</f>
        <v>42.652139191203659</v>
      </c>
      <c r="J28" s="3">
        <f>[1]Renten!J241</f>
        <v>30.89078868912905</v>
      </c>
      <c r="K28" s="3">
        <f>[1]Renten!K241</f>
        <v>30.856131345478698</v>
      </c>
      <c r="L28" s="3">
        <f>[1]Renten!L241</f>
        <v>30.659464003634305</v>
      </c>
      <c r="M28" s="3">
        <f>[1]Renten!M241</f>
        <v>29.126143409661232</v>
      </c>
      <c r="N28" s="3">
        <f>[1]Renten!N241</f>
        <v>30.355670751135612</v>
      </c>
      <c r="O28" s="3">
        <f>[1]Renten!O241</f>
        <v>27.225055800015024</v>
      </c>
      <c r="P28" s="3">
        <f>[1]Renten!P241</f>
        <v>28.599423064551814</v>
      </c>
      <c r="Q28" s="3">
        <f>[1]Renten!Q241</f>
        <v>33.330021206747382</v>
      </c>
      <c r="R28" s="3">
        <f>[1]Renten!R241</f>
        <v>32.036446478109845</v>
      </c>
      <c r="S28" s="3">
        <f>[1]Renten!S241</f>
        <v>32.909234157563901</v>
      </c>
      <c r="T28" s="3">
        <f>[1]Renten!T241</f>
        <v>33.848110948979532</v>
      </c>
      <c r="U28" s="3">
        <f>[1]Renten!U241</f>
        <v>35.403401290313639</v>
      </c>
      <c r="V28" s="3">
        <f>[1]Renten!V241</f>
        <v>32.55082058361392</v>
      </c>
      <c r="X28" s="18" t="str">
        <f t="shared" si="20"/>
        <v>HH</v>
      </c>
      <c r="Y28" s="19">
        <f t="shared" si="21"/>
        <v>27.225055800015024</v>
      </c>
      <c r="Z28" s="18" t="str">
        <f t="shared" si="22"/>
        <v>SH</v>
      </c>
      <c r="AA28" s="19">
        <f t="shared" si="23"/>
        <v>35.403401290313639</v>
      </c>
    </row>
    <row r="29" spans="1:27" x14ac:dyDescent="0.35">
      <c r="A29" s="7">
        <f>[1]Renten!A242</f>
        <v>2022</v>
      </c>
      <c r="B29" s="3">
        <f>[1]Renten!B242</f>
        <v>43.253501465726764</v>
      </c>
      <c r="C29" s="3">
        <f>[1]Renten!C242</f>
        <v>43.599685712727414</v>
      </c>
      <c r="D29" s="3">
        <f>[1]Renten!D242</f>
        <v>42.604481637621802</v>
      </c>
      <c r="E29" s="3">
        <f>[1]Renten!E242</f>
        <v>43.72935082504317</v>
      </c>
      <c r="F29" s="3">
        <f>[1]Renten!F242</f>
        <v>43.208341919576668</v>
      </c>
      <c r="G29" s="3">
        <f>[1]Renten!G242</f>
        <v>32.151412101102579</v>
      </c>
      <c r="H29" s="14">
        <f>[1]Renten!H242</f>
        <v>40.013966440961603</v>
      </c>
      <c r="I29" s="3">
        <f>[1]Renten!I242</f>
        <v>43.132050677969524</v>
      </c>
      <c r="J29" s="3">
        <f>[1]Renten!J242</f>
        <v>31.510180582732829</v>
      </c>
      <c r="K29" s="3">
        <f>[1]Renten!K242</f>
        <v>31.493211777535041</v>
      </c>
      <c r="L29" s="3">
        <f>[1]Renten!L242</f>
        <v>31.344665596073312</v>
      </c>
      <c r="M29" s="3">
        <f>[1]Renten!M242</f>
        <v>29.689547996666832</v>
      </c>
      <c r="N29" s="3">
        <f>[1]Renten!N242</f>
        <v>30.832735565266727</v>
      </c>
      <c r="O29" s="3">
        <f>[1]Renten!O242</f>
        <v>27.409193836142194</v>
      </c>
      <c r="P29" s="3">
        <f>[1]Renten!P242</f>
        <v>29.244831703736107</v>
      </c>
      <c r="Q29" s="3">
        <f>[1]Renten!Q242</f>
        <v>34.186752550531068</v>
      </c>
      <c r="R29" s="3">
        <f>[1]Renten!R242</f>
        <v>32.836891609063144</v>
      </c>
      <c r="S29" s="3">
        <f>[1]Renten!S242</f>
        <v>33.079509016965815</v>
      </c>
      <c r="T29" s="3">
        <f>[1]Renten!T242</f>
        <v>34.34724538173495</v>
      </c>
      <c r="U29" s="3">
        <f>[1]Renten!U242</f>
        <v>35.80833390685315</v>
      </c>
      <c r="V29" s="3">
        <f>[1]Renten!V242</f>
        <v>33.160933586496135</v>
      </c>
      <c r="X29" s="18" t="str">
        <f t="shared" si="20"/>
        <v>HH</v>
      </c>
      <c r="Y29" s="19">
        <f t="shared" si="21"/>
        <v>27.409193836142194</v>
      </c>
      <c r="Z29" s="18" t="str">
        <f t="shared" si="22"/>
        <v>SH</v>
      </c>
      <c r="AA29" s="19">
        <f t="shared" si="23"/>
        <v>35.80833390685315</v>
      </c>
    </row>
    <row r="30" spans="1:27" x14ac:dyDescent="0.35">
      <c r="A30" s="7">
        <f>[1]Renten!A243</f>
        <v>2023</v>
      </c>
      <c r="B30" s="3">
        <f>[1]Renten!B243</f>
        <v>42.596850889598393</v>
      </c>
      <c r="C30" s="3">
        <f>[1]Renten!C243</f>
        <v>43.17922359067115</v>
      </c>
      <c r="D30" s="3">
        <f>[1]Renten!D243</f>
        <v>41.834711498674004</v>
      </c>
      <c r="E30" s="3">
        <f>[1]Renten!E243</f>
        <v>43.225570170005483</v>
      </c>
      <c r="F30" s="3">
        <f>[1]Renten!F243</f>
        <v>42.444578402946135</v>
      </c>
      <c r="G30" s="3">
        <f>[1]Renten!G243</f>
        <v>31.557398257438535</v>
      </c>
      <c r="H30" s="14">
        <f>[1]Renten!H243</f>
        <v>39.377405941149831</v>
      </c>
      <c r="I30" s="3">
        <f>[1]Renten!I243</f>
        <v>42.469367197708166</v>
      </c>
      <c r="J30" s="3">
        <f>[1]Renten!J243</f>
        <v>31.034515566213393</v>
      </c>
      <c r="K30" s="3">
        <f>[1]Renten!K243</f>
        <v>31.026508889894522</v>
      </c>
      <c r="L30" s="3">
        <f>[1]Renten!L243</f>
        <v>30.891924200842602</v>
      </c>
      <c r="M30" s="3">
        <f>[1]Renten!M243</f>
        <v>29.22989103123393</v>
      </c>
      <c r="N30" s="3">
        <f>[1]Renten!N243</f>
        <v>30.408351457869028</v>
      </c>
      <c r="O30" s="3">
        <f>[1]Renten!O243</f>
        <v>26.873344802974081</v>
      </c>
      <c r="P30" s="3">
        <f>[1]Renten!P243</f>
        <v>28.738184017374451</v>
      </c>
      <c r="Q30" s="3">
        <f>[1]Renten!Q243</f>
        <v>33.613536526035084</v>
      </c>
      <c r="R30" s="3">
        <f>[1]Renten!R243</f>
        <v>32.324829832001619</v>
      </c>
      <c r="S30" s="3">
        <f>[1]Renten!S243</f>
        <v>33.207252668432879</v>
      </c>
      <c r="T30" s="3">
        <f>[1]Renten!T243</f>
        <v>33.938681087573116</v>
      </c>
      <c r="U30" s="3">
        <f>[1]Renten!U243</f>
        <v>35.346636557936385</v>
      </c>
      <c r="V30" s="3">
        <f>[1]Renten!V243</f>
        <v>32.665742786436148</v>
      </c>
      <c r="X30" s="18" t="str">
        <f t="shared" si="20"/>
        <v>HH</v>
      </c>
      <c r="Y30" s="19">
        <f t="shared" si="21"/>
        <v>26.873344802974081</v>
      </c>
      <c r="Z30" s="18" t="str">
        <f t="shared" si="22"/>
        <v>SH</v>
      </c>
      <c r="AA30" s="19">
        <f t="shared" si="23"/>
        <v>35.346636557936385</v>
      </c>
    </row>
    <row r="31" spans="1:27" x14ac:dyDescent="0.35">
      <c r="B31" s="3"/>
      <c r="X31" s="11"/>
      <c r="Y31" s="11"/>
      <c r="Z31" s="11"/>
      <c r="AA31" s="11"/>
    </row>
    <row r="32" spans="1:27" x14ac:dyDescent="0.35">
      <c r="A32" t="s">
        <v>561</v>
      </c>
      <c r="B32" s="3"/>
      <c r="X32" s="11"/>
      <c r="Y32" s="11"/>
      <c r="Z32" s="11"/>
      <c r="AA32" s="11"/>
    </row>
    <row r="33" spans="2:27" x14ac:dyDescent="0.35">
      <c r="B33" s="3"/>
      <c r="X33" s="11"/>
      <c r="Y33" s="11"/>
      <c r="Z33" s="11"/>
      <c r="AA33" s="11"/>
    </row>
    <row r="34" spans="2:27" x14ac:dyDescent="0.35">
      <c r="B34" s="3"/>
      <c r="X34" s="11"/>
      <c r="Y34" s="11"/>
      <c r="Z34" s="11"/>
      <c r="AA34" s="11"/>
    </row>
    <row r="35" spans="2:27" x14ac:dyDescent="0.35">
      <c r="B35" s="3"/>
      <c r="X35" s="11"/>
      <c r="Y35" s="11"/>
      <c r="Z35" s="11"/>
      <c r="AA35" s="11"/>
    </row>
    <row r="36" spans="2:27" x14ac:dyDescent="0.35">
      <c r="B36" s="3"/>
      <c r="X36" s="11"/>
      <c r="Y36" s="11"/>
      <c r="Z36" s="11"/>
      <c r="AA36" s="11"/>
    </row>
    <row r="37" spans="2:27" x14ac:dyDescent="0.35">
      <c r="B37" s="3"/>
      <c r="X37" s="11"/>
      <c r="Y37" s="11"/>
      <c r="Z37" s="11"/>
      <c r="AA37" s="11"/>
    </row>
    <row r="38" spans="2:27" x14ac:dyDescent="0.35">
      <c r="B38" s="3"/>
      <c r="X38" s="11"/>
      <c r="Y38" s="11"/>
      <c r="Z38" s="11"/>
      <c r="AA38" s="11"/>
    </row>
    <row r="40" spans="2:27" x14ac:dyDescent="0.35">
      <c r="B40" s="3"/>
    </row>
    <row r="41" spans="2:27" x14ac:dyDescent="0.35">
      <c r="B41" s="3"/>
    </row>
    <row r="100" spans="12:27" x14ac:dyDescent="0.35">
      <c r="L100" t="s">
        <v>24</v>
      </c>
      <c r="M100" t="s">
        <v>25</v>
      </c>
      <c r="N100" t="s">
        <v>26</v>
      </c>
      <c r="O100" t="s">
        <v>27</v>
      </c>
      <c r="P100" t="s">
        <v>28</v>
      </c>
      <c r="Q100" t="s">
        <v>29</v>
      </c>
      <c r="R100" t="s">
        <v>30</v>
      </c>
      <c r="S100" t="s">
        <v>31</v>
      </c>
      <c r="T100" t="s">
        <v>32</v>
      </c>
      <c r="U100" t="s">
        <v>33</v>
      </c>
      <c r="X100" s="5"/>
      <c r="Y100" s="6"/>
      <c r="Z100" s="5"/>
      <c r="AA100" s="6"/>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4DDF-16B9-4E59-ACC5-7E8FC9DD5728}">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271</v>
      </c>
    </row>
    <row r="2" spans="1:27" s="25" customFormat="1" ht="26" x14ac:dyDescent="0.3">
      <c r="A2" s="30" t="str">
        <f>Wirtschaftskraft!A2</f>
        <v>Jahr</v>
      </c>
      <c r="B2" s="30" t="str">
        <f>Wirtschaftskraft!B2</f>
        <v>Branden-
burg</v>
      </c>
      <c r="C2" s="30" t="str">
        <f>Wirtschaftskraft!C2</f>
        <v>Mecklenburg-
Vorpommern</v>
      </c>
      <c r="D2" s="30" t="str">
        <f>Wirtschaftskraft!D2</f>
        <v>Sachsen</v>
      </c>
      <c r="E2" s="30" t="str">
        <f>Wirtschaftskraft!E2</f>
        <v>Sachsen-Anhalt</v>
      </c>
      <c r="F2" s="30" t="str">
        <f>Wirtschaftskraft!F2</f>
        <v>Thüringen</v>
      </c>
      <c r="G2" s="30" t="str">
        <f>Wirtschaftskraft!G2</f>
        <v>Berlin</v>
      </c>
      <c r="H2" s="31" t="str">
        <f>Wirtschaftskraft!H2</f>
        <v>NBL m B</v>
      </c>
      <c r="I2" s="30" t="str">
        <f>Wirtschaftskraft!I2</f>
        <v>NBL o B</v>
      </c>
      <c r="J2" s="30" t="str">
        <f>Wirtschaftskraft!J2</f>
        <v>ABL m B</v>
      </c>
      <c r="K2" s="30" t="str">
        <f>Wirtschaftskraft!K2</f>
        <v>ABL o B</v>
      </c>
      <c r="L2" s="30" t="str">
        <f>Wirtschaftskraft!L2</f>
        <v>Baden-
Württemberg</v>
      </c>
      <c r="M2" s="30" t="str">
        <f>Wirtschaftskraft!M2</f>
        <v>Bayern</v>
      </c>
      <c r="N2" s="30" t="str">
        <f>Wirtschaftskraft!N2</f>
        <v>Bremen</v>
      </c>
      <c r="O2" s="30" t="str">
        <f>Wirtschaftskraft!O2</f>
        <v>Hamburg</v>
      </c>
      <c r="P2" s="30" t="str">
        <f>Wirtschaftskraft!P2</f>
        <v>Hessen</v>
      </c>
      <c r="Q2" s="30" t="str">
        <f>Wirtschaftskraft!Q2</f>
        <v>Nieder-
sachsen</v>
      </c>
      <c r="R2" s="30" t="str">
        <f>Wirtschaftskraft!R2</f>
        <v>Nordrhein-
Westfalen</v>
      </c>
      <c r="S2" s="30" t="str">
        <f>Wirtschaftskraft!S2</f>
        <v>Rheinland-Pfalz</v>
      </c>
      <c r="T2" s="30" t="str">
        <f>Wirtschaftskraft!T2</f>
        <v>Saarland</v>
      </c>
      <c r="U2" s="30" t="str">
        <f>Wirtschaftskraft!U2</f>
        <v>Schleswig-
Holstein</v>
      </c>
      <c r="V2" s="30" t="str">
        <f>Wirtschaftskraft!V2</f>
        <v>Deutschland</v>
      </c>
      <c r="X2" s="30" t="s">
        <v>22</v>
      </c>
      <c r="Y2" s="30"/>
      <c r="Z2" s="30" t="s">
        <v>23</v>
      </c>
      <c r="AA2" s="30"/>
    </row>
    <row r="3" spans="1:27" x14ac:dyDescent="0.35">
      <c r="A3" s="4" t="s">
        <v>273</v>
      </c>
    </row>
    <row r="4" spans="1:27" x14ac:dyDescent="0.35">
      <c r="A4">
        <f>[1]Vermögen!A5</f>
        <v>2014</v>
      </c>
      <c r="B4" s="11" t="s">
        <v>231</v>
      </c>
      <c r="C4" s="11" t="s">
        <v>231</v>
      </c>
      <c r="D4" s="11" t="s">
        <v>231</v>
      </c>
      <c r="E4" s="11" t="s">
        <v>231</v>
      </c>
      <c r="F4" s="11" t="s">
        <v>231</v>
      </c>
      <c r="G4" s="11" t="s">
        <v>231</v>
      </c>
      <c r="H4" s="14">
        <f>[1]Vermögen!B11</f>
        <v>39.024390243902438</v>
      </c>
      <c r="I4" s="11" t="s">
        <v>231</v>
      </c>
      <c r="J4" s="11" t="s">
        <v>231</v>
      </c>
      <c r="K4" s="3">
        <f>[1]Vermögen!C11</f>
        <v>100</v>
      </c>
      <c r="L4" s="11" t="s">
        <v>231</v>
      </c>
      <c r="M4" s="11" t="s">
        <v>231</v>
      </c>
      <c r="N4" s="11" t="s">
        <v>231</v>
      </c>
      <c r="O4" s="11" t="s">
        <v>231</v>
      </c>
      <c r="P4" s="11" t="s">
        <v>231</v>
      </c>
      <c r="Q4" s="11" t="s">
        <v>231</v>
      </c>
      <c r="R4" s="11" t="s">
        <v>231</v>
      </c>
      <c r="S4" s="11" t="s">
        <v>231</v>
      </c>
      <c r="T4" s="11" t="s">
        <v>231</v>
      </c>
      <c r="U4" s="11" t="s">
        <v>231</v>
      </c>
      <c r="V4" s="3">
        <f>[1]Vermögen!D11</f>
        <v>92.154471544715449</v>
      </c>
      <c r="X4" s="18"/>
      <c r="Y4" s="19"/>
      <c r="Z4" s="18"/>
      <c r="AA4" s="19"/>
    </row>
    <row r="5" spans="1:27" x14ac:dyDescent="0.35">
      <c r="A5">
        <f>[1]Vermögen!A6</f>
        <v>2017</v>
      </c>
      <c r="B5" s="11" t="s">
        <v>231</v>
      </c>
      <c r="C5" s="11" t="s">
        <v>231</v>
      </c>
      <c r="D5" s="11" t="s">
        <v>231</v>
      </c>
      <c r="E5" s="11" t="s">
        <v>231</v>
      </c>
      <c r="F5" s="11" t="s">
        <v>231</v>
      </c>
      <c r="G5" s="11" t="s">
        <v>231</v>
      </c>
      <c r="H5" s="14">
        <f>[1]Vermögen!B12</f>
        <v>34.444444444444443</v>
      </c>
      <c r="I5" s="11" t="s">
        <v>231</v>
      </c>
      <c r="J5" s="11" t="s">
        <v>231</v>
      </c>
      <c r="K5" s="3">
        <f>[1]Vermögen!C12</f>
        <v>100</v>
      </c>
      <c r="L5" s="11" t="s">
        <v>231</v>
      </c>
      <c r="M5" s="11" t="s">
        <v>231</v>
      </c>
      <c r="N5" s="11" t="s">
        <v>231</v>
      </c>
      <c r="O5" s="11" t="s">
        <v>231</v>
      </c>
      <c r="P5" s="11" t="s">
        <v>231</v>
      </c>
      <c r="Q5" s="11" t="s">
        <v>231</v>
      </c>
      <c r="R5" s="11" t="s">
        <v>231</v>
      </c>
      <c r="S5" s="11" t="s">
        <v>231</v>
      </c>
      <c r="T5" s="11" t="s">
        <v>231</v>
      </c>
      <c r="U5" s="11" t="s">
        <v>231</v>
      </c>
      <c r="V5" s="3">
        <f>[1]Vermögen!D12</f>
        <v>89.148148148148138</v>
      </c>
      <c r="X5" s="11"/>
      <c r="Y5" s="11"/>
      <c r="Z5" s="11"/>
      <c r="AA5" s="11"/>
    </row>
    <row r="6" spans="1:27" x14ac:dyDescent="0.35">
      <c r="A6">
        <f>[1]Vermögen!A7</f>
        <v>2021</v>
      </c>
      <c r="B6" s="11" t="s">
        <v>231</v>
      </c>
      <c r="C6" s="11" t="s">
        <v>231</v>
      </c>
      <c r="D6" s="11" t="s">
        <v>231</v>
      </c>
      <c r="E6" s="11" t="s">
        <v>231</v>
      </c>
      <c r="F6" s="11" t="s">
        <v>231</v>
      </c>
      <c r="G6" s="11" t="s">
        <v>231</v>
      </c>
      <c r="H6" s="14">
        <f>[1]Vermögen!B13</f>
        <v>41.944444444444443</v>
      </c>
      <c r="I6" s="11" t="s">
        <v>231</v>
      </c>
      <c r="J6" s="11" t="s">
        <v>231</v>
      </c>
      <c r="K6" s="3">
        <f>[1]Vermögen!C13</f>
        <v>100</v>
      </c>
      <c r="L6" s="11" t="s">
        <v>231</v>
      </c>
      <c r="M6" s="11" t="s">
        <v>231</v>
      </c>
      <c r="N6" s="11" t="s">
        <v>231</v>
      </c>
      <c r="O6" s="11" t="s">
        <v>231</v>
      </c>
      <c r="P6" s="11" t="s">
        <v>231</v>
      </c>
      <c r="Q6" s="11" t="s">
        <v>231</v>
      </c>
      <c r="R6" s="11" t="s">
        <v>231</v>
      </c>
      <c r="S6" s="11" t="s">
        <v>231</v>
      </c>
      <c r="T6" s="11" t="s">
        <v>231</v>
      </c>
      <c r="U6" s="11" t="s">
        <v>231</v>
      </c>
      <c r="V6" s="3">
        <f>[1]Vermögen!D13</f>
        <v>91.3611111111111</v>
      </c>
      <c r="X6" s="11"/>
      <c r="Y6" s="11"/>
      <c r="Z6" s="11"/>
      <c r="AA6" s="11"/>
    </row>
    <row r="7" spans="1:27" x14ac:dyDescent="0.35">
      <c r="H7" s="14"/>
      <c r="I7" s="3"/>
      <c r="J7" s="3"/>
      <c r="K7" s="3"/>
      <c r="X7" s="11"/>
      <c r="Y7" s="11"/>
      <c r="Z7" s="11"/>
      <c r="AA7" s="11"/>
    </row>
    <row r="8" spans="1:27" x14ac:dyDescent="0.35">
      <c r="A8" s="4" t="s">
        <v>274</v>
      </c>
      <c r="H8" s="14"/>
      <c r="I8" s="3"/>
      <c r="J8" s="3"/>
      <c r="K8" s="3"/>
      <c r="X8" s="11"/>
      <c r="Y8" s="11"/>
      <c r="Z8" s="11"/>
      <c r="AA8" s="11"/>
    </row>
    <row r="9" spans="1:27" x14ac:dyDescent="0.35">
      <c r="A9">
        <f>[1]Vermögen!A11</f>
        <v>2014</v>
      </c>
      <c r="B9" s="11" t="s">
        <v>231</v>
      </c>
      <c r="C9" s="11" t="s">
        <v>231</v>
      </c>
      <c r="D9" s="11" t="s">
        <v>231</v>
      </c>
      <c r="E9" s="11" t="s">
        <v>231</v>
      </c>
      <c r="F9" s="11" t="s">
        <v>231</v>
      </c>
      <c r="G9" s="11" t="s">
        <v>231</v>
      </c>
      <c r="H9" s="14">
        <f>[1]Vermögen!E11</f>
        <v>31.25</v>
      </c>
      <c r="I9" s="11" t="s">
        <v>231</v>
      </c>
      <c r="J9" s="11" t="s">
        <v>231</v>
      </c>
      <c r="K9" s="3">
        <f>[1]Vermögen!F11</f>
        <v>100</v>
      </c>
      <c r="L9" s="11" t="s">
        <v>231</v>
      </c>
      <c r="M9" s="11" t="s">
        <v>231</v>
      </c>
      <c r="N9" s="11" t="s">
        <v>231</v>
      </c>
      <c r="O9" s="11" t="s">
        <v>231</v>
      </c>
      <c r="P9" s="11" t="s">
        <v>231</v>
      </c>
      <c r="Q9" s="11" t="s">
        <v>231</v>
      </c>
      <c r="R9" s="11" t="s">
        <v>231</v>
      </c>
      <c r="S9" s="11" t="s">
        <v>231</v>
      </c>
      <c r="T9" s="11" t="s">
        <v>231</v>
      </c>
      <c r="U9" s="11" t="s">
        <v>231</v>
      </c>
      <c r="V9" s="11" t="s">
        <v>231</v>
      </c>
      <c r="X9" s="11"/>
      <c r="Y9" s="11"/>
      <c r="Z9" s="11"/>
      <c r="AA9" s="11"/>
    </row>
    <row r="10" spans="1:27" x14ac:dyDescent="0.35">
      <c r="A10">
        <f>[1]Vermögen!A12</f>
        <v>2017</v>
      </c>
      <c r="B10" s="11" t="s">
        <v>231</v>
      </c>
      <c r="C10" s="11" t="s">
        <v>231</v>
      </c>
      <c r="D10" s="11" t="s">
        <v>231</v>
      </c>
      <c r="E10" s="11" t="s">
        <v>231</v>
      </c>
      <c r="F10" s="11" t="s">
        <v>231</v>
      </c>
      <c r="G10" s="11" t="s">
        <v>231</v>
      </c>
      <c r="H10" s="14">
        <f>[1]Vermögen!E12</f>
        <v>23.958333333333336</v>
      </c>
      <c r="I10" s="11" t="s">
        <v>231</v>
      </c>
      <c r="J10" s="11" t="s">
        <v>231</v>
      </c>
      <c r="K10" s="3">
        <f>[1]Vermögen!F12</f>
        <v>100</v>
      </c>
      <c r="L10" s="11" t="s">
        <v>231</v>
      </c>
      <c r="M10" s="11" t="s">
        <v>231</v>
      </c>
      <c r="N10" s="11" t="s">
        <v>231</v>
      </c>
      <c r="O10" s="11" t="s">
        <v>231</v>
      </c>
      <c r="P10" s="11" t="s">
        <v>231</v>
      </c>
      <c r="Q10" s="11" t="s">
        <v>231</v>
      </c>
      <c r="R10" s="11" t="s">
        <v>231</v>
      </c>
      <c r="S10" s="11" t="s">
        <v>231</v>
      </c>
      <c r="T10" s="11" t="s">
        <v>231</v>
      </c>
      <c r="U10" s="11" t="s">
        <v>231</v>
      </c>
      <c r="V10" s="11" t="s">
        <v>231</v>
      </c>
      <c r="X10" s="11"/>
      <c r="Y10" s="11"/>
      <c r="Z10" s="11"/>
      <c r="AA10" s="11"/>
    </row>
    <row r="11" spans="1:27" x14ac:dyDescent="0.35">
      <c r="A11">
        <f>[1]Vermögen!A13</f>
        <v>2021</v>
      </c>
      <c r="B11" s="11" t="s">
        <v>231</v>
      </c>
      <c r="C11" s="11" t="s">
        <v>231</v>
      </c>
      <c r="D11" s="11" t="s">
        <v>231</v>
      </c>
      <c r="E11" s="11" t="s">
        <v>231</v>
      </c>
      <c r="F11" s="11" t="s">
        <v>231</v>
      </c>
      <c r="G11" s="11" t="s">
        <v>231</v>
      </c>
      <c r="H11" s="14">
        <f>[1]Vermögen!E13</f>
        <v>33.59375</v>
      </c>
      <c r="I11" s="11" t="s">
        <v>231</v>
      </c>
      <c r="J11" s="11" t="s">
        <v>231</v>
      </c>
      <c r="K11" s="3">
        <f>[1]Vermögen!F13</f>
        <v>100</v>
      </c>
      <c r="L11" s="11" t="s">
        <v>231</v>
      </c>
      <c r="M11" s="11" t="s">
        <v>231</v>
      </c>
      <c r="N11" s="11" t="s">
        <v>231</v>
      </c>
      <c r="O11" s="11" t="s">
        <v>231</v>
      </c>
      <c r="P11" s="11" t="s">
        <v>231</v>
      </c>
      <c r="Q11" s="11" t="s">
        <v>231</v>
      </c>
      <c r="R11" s="11" t="s">
        <v>231</v>
      </c>
      <c r="S11" s="11" t="s">
        <v>231</v>
      </c>
      <c r="T11" s="11" t="s">
        <v>231</v>
      </c>
      <c r="U11" s="11" t="s">
        <v>231</v>
      </c>
      <c r="V11" s="11" t="s">
        <v>231</v>
      </c>
      <c r="X11" s="11"/>
      <c r="Y11" s="11"/>
      <c r="Z11" s="11"/>
      <c r="AA11" s="11"/>
    </row>
    <row r="12" spans="1:27" x14ac:dyDescent="0.35">
      <c r="X12" s="11"/>
      <c r="Y12" s="11"/>
      <c r="Z12" s="11"/>
      <c r="AA12" s="11"/>
    </row>
    <row r="13" spans="1:27" x14ac:dyDescent="0.35">
      <c r="A13" t="s">
        <v>275</v>
      </c>
      <c r="X13" s="11"/>
      <c r="Y13" s="11"/>
      <c r="Z13" s="11"/>
      <c r="AA13" s="11"/>
    </row>
    <row r="14" spans="1:27" x14ac:dyDescent="0.35">
      <c r="X14" s="11"/>
      <c r="Y14" s="11"/>
      <c r="Z14" s="11"/>
      <c r="AA14" s="11"/>
    </row>
    <row r="15" spans="1:27" x14ac:dyDescent="0.35">
      <c r="A15" s="4" t="s">
        <v>276</v>
      </c>
      <c r="X15" s="11"/>
      <c r="Y15" s="11"/>
      <c r="Z15" s="11"/>
      <c r="AA15" s="11"/>
    </row>
    <row r="16" spans="1:27" x14ac:dyDescent="0.35">
      <c r="A16">
        <f>[1]Vermögenseinkommen!A66</f>
        <v>2019</v>
      </c>
      <c r="B16" s="3">
        <f>[1]Vermögenseinkommen!B66</f>
        <v>56.529849022755528</v>
      </c>
      <c r="C16" s="3">
        <f>[1]Vermögenseinkommen!C66</f>
        <v>55.576091053174672</v>
      </c>
      <c r="D16" s="3">
        <f>[1]Vermögenseinkommen!D66</f>
        <v>55.917539036832167</v>
      </c>
      <c r="E16" s="3">
        <f>[1]Vermögenseinkommen!E66</f>
        <v>45.341229092715935</v>
      </c>
      <c r="F16" s="3">
        <f>[1]Vermögenseinkommen!F66</f>
        <v>53.495223966591411</v>
      </c>
      <c r="G16" s="3">
        <f>[1]Vermögenseinkommen!G66</f>
        <v>81.526092090188712</v>
      </c>
      <c r="H16" s="14">
        <f>[1]Vermögenseinkommen!H66</f>
        <v>60.003447428943325</v>
      </c>
      <c r="I16" s="3">
        <f>[1]Vermögenseinkommen!I66</f>
        <v>53.726884971172204</v>
      </c>
      <c r="J16" s="3">
        <f>[1]Vermögenseinkommen!J66</f>
        <v>99.04238506437558</v>
      </c>
      <c r="K16" s="3">
        <f>[1]Vermögenseinkommen!K66</f>
        <v>100</v>
      </c>
      <c r="L16" s="3">
        <f>[1]Vermögenseinkommen!L66</f>
        <v>108.80936446541666</v>
      </c>
      <c r="M16" s="3">
        <f>[1]Vermögenseinkommen!M66</f>
        <v>127.81208071331636</v>
      </c>
      <c r="N16" s="3">
        <f>[1]Vermögenseinkommen!N66</f>
        <v>95.825995236818514</v>
      </c>
      <c r="O16" s="3">
        <f>[1]Vermögenseinkommen!O66</f>
        <v>140.37224058588458</v>
      </c>
      <c r="P16" s="3">
        <f>[1]Vermögenseinkommen!P66</f>
        <v>91.170361923027031</v>
      </c>
      <c r="Q16" s="3">
        <f>[1]Vermögenseinkommen!Q66</f>
        <v>82.505020786181419</v>
      </c>
      <c r="R16" s="3">
        <f>[1]Vermögenseinkommen!R66</f>
        <v>86.142672057042589</v>
      </c>
      <c r="S16" s="3">
        <f>[1]Vermögenseinkommen!S66</f>
        <v>84.037784546160836</v>
      </c>
      <c r="T16" s="3">
        <f>[1]Vermögenseinkommen!T66</f>
        <v>67.236189389500552</v>
      </c>
      <c r="U16" s="3">
        <f>[1]Vermögenseinkommen!U66</f>
        <v>102.69770738373755</v>
      </c>
      <c r="V16" s="3">
        <f>[1]Vermögenseinkommen!V66</f>
        <v>92.203266139624901</v>
      </c>
      <c r="X16" s="18" t="str">
        <f>HLOOKUP(Y16,$L16:$U113,ROW(L$100)-ROW(X16)+1,0)</f>
        <v>SL</v>
      </c>
      <c r="Y16" s="19">
        <f>MIN(L16:U16)</f>
        <v>67.236189389500552</v>
      </c>
      <c r="Z16" s="18" t="str">
        <f>HLOOKUP(AA16,$L16:$U113,ROW(N$100)-ROW(Z16)+1,0)</f>
        <v>HH</v>
      </c>
      <c r="AA16" s="19">
        <f>MAX(L16:U16)</f>
        <v>140.37224058588458</v>
      </c>
    </row>
    <row r="17" spans="1:27" x14ac:dyDescent="0.35">
      <c r="A17">
        <f>[1]Vermögenseinkommen!A67</f>
        <v>2020</v>
      </c>
      <c r="B17" s="3">
        <f>[1]Vermögenseinkommen!B67</f>
        <v>55.682729515047747</v>
      </c>
      <c r="C17" s="3">
        <f>[1]Vermögenseinkommen!C67</f>
        <v>54.648978238337122</v>
      </c>
      <c r="D17" s="3">
        <f>[1]Vermögenseinkommen!D67</f>
        <v>55.362577866767346</v>
      </c>
      <c r="E17" s="3">
        <f>[1]Vermögenseinkommen!E67</f>
        <v>44.860291321809981</v>
      </c>
      <c r="F17" s="3">
        <f>[1]Vermögenseinkommen!F67</f>
        <v>53.003573524203276</v>
      </c>
      <c r="G17" s="3">
        <f>[1]Vermögenseinkommen!G67</f>
        <v>82.527419927298212</v>
      </c>
      <c r="H17" s="14">
        <f>[1]Vermögenseinkommen!H67</f>
        <v>59.767224048466183</v>
      </c>
      <c r="I17" s="3">
        <f>[1]Vermögenseinkommen!I67</f>
        <v>53.098642977406499</v>
      </c>
      <c r="J17" s="3">
        <f>[1]Vermögenseinkommen!J67</f>
        <v>99.093107363400151</v>
      </c>
      <c r="K17" s="3">
        <f>[1]Vermögenseinkommen!K67</f>
        <v>100</v>
      </c>
      <c r="L17" s="3">
        <f>[1]Vermögenseinkommen!L67</f>
        <v>108.75229336071301</v>
      </c>
      <c r="M17" s="3">
        <f>[1]Vermögenseinkommen!M67</f>
        <v>128.38166101140098</v>
      </c>
      <c r="N17" s="3">
        <f>[1]Vermögenseinkommen!N67</f>
        <v>85.24511335506503</v>
      </c>
      <c r="O17" s="3">
        <f>[1]Vermögenseinkommen!O67</f>
        <v>142.32877377741636</v>
      </c>
      <c r="P17" s="3">
        <f>[1]Vermögenseinkommen!P67</f>
        <v>91.340759865594933</v>
      </c>
      <c r="Q17" s="3">
        <f>[1]Vermögenseinkommen!Q67</f>
        <v>81.965347068549718</v>
      </c>
      <c r="R17" s="3">
        <f>[1]Vermögenseinkommen!R67</f>
        <v>86.178068712643622</v>
      </c>
      <c r="S17" s="3">
        <f>[1]Vermögenseinkommen!S67</f>
        <v>84.00024698478515</v>
      </c>
      <c r="T17" s="3">
        <f>[1]Vermögenseinkommen!T67</f>
        <v>67.829057336192548</v>
      </c>
      <c r="U17" s="3">
        <f>[1]Vermögenseinkommen!U67</f>
        <v>101.97155215711101</v>
      </c>
      <c r="V17" s="3">
        <f>[1]Vermögenseinkommen!V67</f>
        <v>92.171369667976293</v>
      </c>
      <c r="X17" s="18" t="str">
        <f t="shared" ref="X17:X19" si="0">HLOOKUP(Y17,$L17:$U114,ROW(L$100)-ROW(X17)+1,0)</f>
        <v>SL</v>
      </c>
      <c r="Y17" s="19">
        <f t="shared" ref="Y17:Y19" si="1">MIN(L17:U17)</f>
        <v>67.829057336192548</v>
      </c>
      <c r="Z17" s="18" t="str">
        <f t="shared" ref="Z17:Z19" si="2">HLOOKUP(AA17,$L17:$U114,ROW(N$100)-ROW(Z17)+1,0)</f>
        <v>HH</v>
      </c>
      <c r="AA17" s="19">
        <f t="shared" ref="AA17:AA19" si="3">MAX(L17:U17)</f>
        <v>142.32877377741636</v>
      </c>
    </row>
    <row r="18" spans="1:27" x14ac:dyDescent="0.35">
      <c r="A18">
        <f>[1]Vermögenseinkommen!A68</f>
        <v>2021</v>
      </c>
      <c r="B18" s="3">
        <f>[1]Vermögenseinkommen!B68</f>
        <v>54.937898732499754</v>
      </c>
      <c r="C18" s="3">
        <f>[1]Vermögenseinkommen!C68</f>
        <v>53.80207304653031</v>
      </c>
      <c r="D18" s="3">
        <f>[1]Vermögenseinkommen!D68</f>
        <v>54.747550308004321</v>
      </c>
      <c r="E18" s="3">
        <f>[1]Vermögenseinkommen!E68</f>
        <v>44.340755655570604</v>
      </c>
      <c r="F18" s="3">
        <f>[1]Vermögenseinkommen!F68</f>
        <v>52.469947812543957</v>
      </c>
      <c r="G18" s="3">
        <f>[1]Vermögenseinkommen!G68</f>
        <v>83.099558664019284</v>
      </c>
      <c r="H18" s="14">
        <f>[1]Vermögenseinkommen!H68</f>
        <v>59.425941674192273</v>
      </c>
      <c r="I18" s="3">
        <f>[1]Vermögenseinkommen!I68</f>
        <v>52.465497867554625</v>
      </c>
      <c r="J18" s="3">
        <f>[1]Vermögenseinkommen!J68</f>
        <v>99.122658894135824</v>
      </c>
      <c r="K18" s="3">
        <f>[1]Vermögenseinkommen!K68</f>
        <v>100</v>
      </c>
      <c r="L18" s="3">
        <f>[1]Vermögenseinkommen!L68</f>
        <v>108.5853484765023</v>
      </c>
      <c r="M18" s="3">
        <f>[1]Vermögenseinkommen!M68</f>
        <v>128.59899465208747</v>
      </c>
      <c r="N18" s="3">
        <f>[1]Vermögenseinkommen!N68</f>
        <v>85.615857365628813</v>
      </c>
      <c r="O18" s="3">
        <f>[1]Vermögenseinkommen!O68</f>
        <v>144.22693044184501</v>
      </c>
      <c r="P18" s="3">
        <f>[1]Vermögenseinkommen!P68</f>
        <v>91.318118875457898</v>
      </c>
      <c r="Q18" s="3">
        <f>[1]Vermögenseinkommen!Q68</f>
        <v>81.473954427296718</v>
      </c>
      <c r="R18" s="3">
        <f>[1]Vermögenseinkommen!R68</f>
        <v>86.287997789984033</v>
      </c>
      <c r="S18" s="3">
        <f>[1]Vermögenseinkommen!S68</f>
        <v>83.712031410291715</v>
      </c>
      <c r="T18" s="3">
        <f>[1]Vermögenseinkommen!T68</f>
        <v>68.027901242566372</v>
      </c>
      <c r="U18" s="3">
        <f>[1]Vermögenseinkommen!U68</f>
        <v>101.10909413545414</v>
      </c>
      <c r="V18" s="3">
        <f>[1]Vermögenseinkommen!V68</f>
        <v>92.120991482667193</v>
      </c>
      <c r="X18" s="18" t="str">
        <f t="shared" si="0"/>
        <v>SL</v>
      </c>
      <c r="Y18" s="19">
        <f t="shared" si="1"/>
        <v>68.027901242566372</v>
      </c>
      <c r="Z18" s="18" t="str">
        <f t="shared" si="2"/>
        <v>HH</v>
      </c>
      <c r="AA18" s="19">
        <f t="shared" si="3"/>
        <v>144.22693044184501</v>
      </c>
    </row>
    <row r="19" spans="1:27" x14ac:dyDescent="0.35">
      <c r="A19">
        <f>[1]Vermögenseinkommen!A69</f>
        <v>2022</v>
      </c>
      <c r="B19" s="3">
        <f>[1]Vermögenseinkommen!B69</f>
        <v>55.748321471360107</v>
      </c>
      <c r="C19" s="3">
        <f>[1]Vermögenseinkommen!C69</f>
        <v>55.112007272463828</v>
      </c>
      <c r="D19" s="3">
        <f>[1]Vermögenseinkommen!D69</f>
        <v>55.650387152146926</v>
      </c>
      <c r="E19" s="3">
        <f>[1]Vermögenseinkommen!E69</f>
        <v>45.411047621111237</v>
      </c>
      <c r="F19" s="3">
        <f>[1]Vermögenseinkommen!F69</f>
        <v>53.662521231051528</v>
      </c>
      <c r="G19" s="3">
        <f>[1]Vermögenseinkommen!G69</f>
        <v>81.821572816962259</v>
      </c>
      <c r="H19" s="14">
        <f>[1]Vermögenseinkommen!H69</f>
        <v>59.965487033969957</v>
      </c>
      <c r="I19" s="3">
        <f>[1]Vermögenseinkommen!I69</f>
        <v>53.485957038068442</v>
      </c>
      <c r="J19" s="3">
        <f>[1]Vermögenseinkommen!J69</f>
        <v>99.051987109168422</v>
      </c>
      <c r="K19" s="3">
        <f>[1]Vermögenseinkommen!K69</f>
        <v>100</v>
      </c>
      <c r="L19" s="3">
        <f>[1]Vermögenseinkommen!L69</f>
        <v>108.68572154929063</v>
      </c>
      <c r="M19" s="3">
        <f>[1]Vermögenseinkommen!M69</f>
        <v>127.79116162724134</v>
      </c>
      <c r="N19" s="3">
        <f>[1]Vermögenseinkommen!N69</f>
        <v>85.987562548918476</v>
      </c>
      <c r="O19" s="3">
        <f>[1]Vermögenseinkommen!O69</f>
        <v>141.52943251791038</v>
      </c>
      <c r="P19" s="3">
        <f>[1]Vermögenseinkommen!P69</f>
        <v>90.598165630347836</v>
      </c>
      <c r="Q19" s="3">
        <f>[1]Vermögenseinkommen!Q69</f>
        <v>82.047763284940871</v>
      </c>
      <c r="R19" s="3">
        <f>[1]Vermögenseinkommen!R69</f>
        <v>86.914063737994908</v>
      </c>
      <c r="S19" s="3">
        <f>[1]Vermögenseinkommen!S69</f>
        <v>83.522973084379643</v>
      </c>
      <c r="T19" s="3">
        <f>[1]Vermögenseinkommen!T69</f>
        <v>67.651278330412197</v>
      </c>
      <c r="U19" s="3">
        <f>[1]Vermögenseinkommen!U69</f>
        <v>102.1564891400637</v>
      </c>
      <c r="V19" s="3">
        <f>[1]Vermögenseinkommen!V69</f>
        <v>92.235595824720491</v>
      </c>
      <c r="X19" s="18" t="str">
        <f t="shared" si="0"/>
        <v>SL</v>
      </c>
      <c r="Y19" s="19">
        <f t="shared" si="1"/>
        <v>67.651278330412197</v>
      </c>
      <c r="Z19" s="18" t="str">
        <f t="shared" si="2"/>
        <v>HH</v>
      </c>
      <c r="AA19" s="19">
        <f t="shared" si="3"/>
        <v>141.52943251791038</v>
      </c>
    </row>
    <row r="20" spans="1:27" x14ac:dyDescent="0.35">
      <c r="X20" s="11"/>
      <c r="Y20" s="11"/>
      <c r="Z20" s="11"/>
      <c r="AA20" s="11"/>
    </row>
    <row r="21" spans="1:27" x14ac:dyDescent="0.35">
      <c r="A21" s="4" t="s">
        <v>277</v>
      </c>
      <c r="X21" s="11"/>
      <c r="Y21" s="11"/>
      <c r="Z21" s="11"/>
      <c r="AA21" s="11"/>
    </row>
    <row r="22" spans="1:27" x14ac:dyDescent="0.35">
      <c r="A22">
        <f>[1]Sparquote!A31</f>
        <v>2019</v>
      </c>
      <c r="B22" s="3">
        <f>[1]Sparquote!B31</f>
        <v>8.9617798025595636</v>
      </c>
      <c r="C22" s="3">
        <f>[1]Sparquote!C31</f>
        <v>6.7133127483135802</v>
      </c>
      <c r="D22" s="3">
        <f>[1]Sparquote!D31</f>
        <v>6.7841828529948156</v>
      </c>
      <c r="E22" s="3">
        <f>[1]Sparquote!E31</f>
        <v>6.2787138843347883</v>
      </c>
      <c r="F22" s="3">
        <f>[1]Sparquote!F31</f>
        <v>6.9729219259541084</v>
      </c>
      <c r="G22" s="3">
        <f>[1]Sparquote!G31</f>
        <v>10.698735827542317</v>
      </c>
      <c r="H22" s="14">
        <f>[1]Sparquote!H31</f>
        <v>7.9901636333470956</v>
      </c>
      <c r="I22" s="3">
        <f>[1]Sparquote!I31</f>
        <v>7.1689011562370917</v>
      </c>
      <c r="J22" s="3">
        <f>[1]Sparquote!J31</f>
        <v>11.427104473640204</v>
      </c>
      <c r="K22" s="3">
        <f>[1]Sparquote!K31</f>
        <v>11.462756326872931</v>
      </c>
      <c r="L22" s="3">
        <f>[1]Sparquote!L31</f>
        <v>12.998531147755655</v>
      </c>
      <c r="M22" s="3">
        <f>[1]Sparquote!M31</f>
        <v>12.519650546543605</v>
      </c>
      <c r="N22" s="3">
        <f>[1]Sparquote!N31</f>
        <v>8.3353907448220461</v>
      </c>
      <c r="O22" s="3">
        <f>[1]Sparquote!O31</f>
        <v>11.479073068569381</v>
      </c>
      <c r="P22" s="3">
        <f>[1]Sparquote!P31</f>
        <v>12.024159216250085</v>
      </c>
      <c r="Q22" s="3">
        <f>[1]Sparquote!Q31</f>
        <v>9.9021283715210533</v>
      </c>
      <c r="R22" s="3">
        <f>[1]Sparquote!R31</f>
        <v>10.321269961018466</v>
      </c>
      <c r="S22" s="3">
        <f>[1]Sparquote!S31</f>
        <v>11.436249143168608</v>
      </c>
      <c r="T22" s="3">
        <f>[1]Sparquote!T31</f>
        <v>10.017016919570606</v>
      </c>
      <c r="U22" s="3">
        <f>[1]Sparquote!U31</f>
        <v>10.822296363327483</v>
      </c>
      <c r="V22" s="3">
        <f>[1]Sparquote!V31</f>
        <v>10.859174396674113</v>
      </c>
      <c r="X22" s="18" t="str">
        <f t="shared" ref="X22:X25" si="4">HLOOKUP(Y22,$L22:$U119,ROW(L$100)-ROW(X22)+1,0)</f>
        <v>HB</v>
      </c>
      <c r="Y22" s="19">
        <f t="shared" ref="Y22:Y25" si="5">MIN(L22:U22)</f>
        <v>8.3353907448220461</v>
      </c>
      <c r="Z22" s="18" t="str">
        <f t="shared" ref="Z22:Z25" si="6">HLOOKUP(AA22,$L22:$U119,ROW(N$100)-ROW(Z22)+1,0)</f>
        <v>BW</v>
      </c>
      <c r="AA22" s="19">
        <f t="shared" ref="AA22:AA25" si="7">MAX(L22:U22)</f>
        <v>12.998531147755655</v>
      </c>
    </row>
    <row r="23" spans="1:27" x14ac:dyDescent="0.35">
      <c r="A23">
        <f>[1]Sparquote!A32</f>
        <v>2020</v>
      </c>
      <c r="B23" s="3">
        <f>[1]Sparquote!B32</f>
        <v>15.190790825232577</v>
      </c>
      <c r="C23" s="3">
        <f>[1]Sparquote!C32</f>
        <v>12.244174897327772</v>
      </c>
      <c r="D23" s="3">
        <f>[1]Sparquote!D32</f>
        <v>12.199887432277928</v>
      </c>
      <c r="E23" s="3">
        <f>[1]Sparquote!E32</f>
        <v>12.103377614172862</v>
      </c>
      <c r="F23" s="3">
        <f>[1]Sparquote!F32</f>
        <v>12.781095237301271</v>
      </c>
      <c r="G23" s="3">
        <f>[1]Sparquote!G32</f>
        <v>16.783295861796272</v>
      </c>
      <c r="H23" s="14">
        <f>[1]Sparquote!H32</f>
        <v>13.806843117177321</v>
      </c>
      <c r="I23" s="3">
        <f>[1]Sparquote!I32</f>
        <v>12.908527482024702</v>
      </c>
      <c r="J23" s="3">
        <f>[1]Sparquote!J32</f>
        <v>17.089674018818027</v>
      </c>
      <c r="K23" s="3">
        <f>[1]Sparquote!K32</f>
        <v>17.104871550154524</v>
      </c>
      <c r="L23" s="3">
        <f>[1]Sparquote!L32</f>
        <v>18.027401159135177</v>
      </c>
      <c r="M23" s="3">
        <f>[1]Sparquote!M32</f>
        <v>18.244224674311763</v>
      </c>
      <c r="N23" s="3">
        <f>[1]Sparquote!N32</f>
        <v>13.095692721397974</v>
      </c>
      <c r="O23" s="3">
        <f>[1]Sparquote!O32</f>
        <v>16.52873949410392</v>
      </c>
      <c r="P23" s="3">
        <f>[1]Sparquote!P32</f>
        <v>17.299700707485929</v>
      </c>
      <c r="Q23" s="3">
        <f>[1]Sparquote!Q32</f>
        <v>15.942864815557666</v>
      </c>
      <c r="R23" s="3">
        <f>[1]Sparquote!R32</f>
        <v>16.513684155777334</v>
      </c>
      <c r="S23" s="3">
        <f>[1]Sparquote!S32</f>
        <v>16.763975303772803</v>
      </c>
      <c r="T23" s="3">
        <f>[1]Sparquote!T32</f>
        <v>15.100040320766199</v>
      </c>
      <c r="U23" s="3">
        <f>[1]Sparquote!U32</f>
        <v>16.290898944293044</v>
      </c>
      <c r="V23" s="3">
        <f>[1]Sparquote!V32</f>
        <v>16.523595609914576</v>
      </c>
      <c r="X23" s="18" t="str">
        <f t="shared" si="4"/>
        <v>HB</v>
      </c>
      <c r="Y23" s="19">
        <f t="shared" si="5"/>
        <v>13.095692721397974</v>
      </c>
      <c r="Z23" s="18" t="str">
        <f t="shared" si="6"/>
        <v>BY</v>
      </c>
      <c r="AA23" s="19">
        <f t="shared" si="7"/>
        <v>18.244224674311763</v>
      </c>
    </row>
    <row r="24" spans="1:27" x14ac:dyDescent="0.35">
      <c r="A24">
        <f>[1]Sparquote!A33</f>
        <v>2021</v>
      </c>
      <c r="B24" s="3">
        <f>[1]Sparquote!B33</f>
        <v>13.220517590984395</v>
      </c>
      <c r="C24" s="3">
        <f>[1]Sparquote!C33</f>
        <v>10.62914675913097</v>
      </c>
      <c r="D24" s="3">
        <f>[1]Sparquote!D33</f>
        <v>10.831164156398959</v>
      </c>
      <c r="E24" s="3">
        <f>[1]Sparquote!E33</f>
        <v>10.803231737314551</v>
      </c>
      <c r="F24" s="3">
        <f>[1]Sparquote!F33</f>
        <v>10.851387695285988</v>
      </c>
      <c r="G24" s="3">
        <f>[1]Sparquote!G33</f>
        <v>15.308294108647878</v>
      </c>
      <c r="H24" s="14">
        <f>[1]Sparquote!H33</f>
        <v>12.239316965152112</v>
      </c>
      <c r="I24" s="3">
        <f>[1]Sparquote!I33</f>
        <v>11.303565584746103</v>
      </c>
      <c r="J24" s="3">
        <f>[1]Sparquote!J33</f>
        <v>15.478419162714761</v>
      </c>
      <c r="K24" s="3">
        <f>[1]Sparquote!K33</f>
        <v>15.486893669779278</v>
      </c>
      <c r="L24" s="3">
        <f>[1]Sparquote!L33</f>
        <v>16.526497177501927</v>
      </c>
      <c r="M24" s="3">
        <f>[1]Sparquote!M33</f>
        <v>16.66403424013404</v>
      </c>
      <c r="N24" s="3">
        <f>[1]Sparquote!N33</f>
        <v>11.446574113244155</v>
      </c>
      <c r="O24" s="3">
        <f>[1]Sparquote!O33</f>
        <v>15.517264986202202</v>
      </c>
      <c r="P24" s="3">
        <f>[1]Sparquote!P33</f>
        <v>15.373893005438056</v>
      </c>
      <c r="Q24" s="3">
        <f>[1]Sparquote!Q33</f>
        <v>14.250111452238214</v>
      </c>
      <c r="R24" s="3">
        <f>[1]Sparquote!R33</f>
        <v>14.99890801187051</v>
      </c>
      <c r="S24" s="3">
        <f>[1]Sparquote!S33</f>
        <v>14.819998885885855</v>
      </c>
      <c r="T24" s="3">
        <f>[1]Sparquote!T33</f>
        <v>13.835345299700224</v>
      </c>
      <c r="U24" s="3">
        <f>[1]Sparquote!U33</f>
        <v>14.189122566710358</v>
      </c>
      <c r="V24" s="3">
        <f>[1]Sparquote!V33</f>
        <v>14.916216664411095</v>
      </c>
      <c r="X24" s="18" t="str">
        <f t="shared" si="4"/>
        <v>HB</v>
      </c>
      <c r="Y24" s="19">
        <f t="shared" si="5"/>
        <v>11.446574113244155</v>
      </c>
      <c r="Z24" s="18" t="str">
        <f t="shared" si="6"/>
        <v>BY</v>
      </c>
      <c r="AA24" s="19">
        <f t="shared" si="7"/>
        <v>16.66403424013404</v>
      </c>
    </row>
    <row r="25" spans="1:27" x14ac:dyDescent="0.35">
      <c r="A25">
        <f>[1]Sparquote!A34</f>
        <v>2022</v>
      </c>
      <c r="B25" s="3">
        <f>[1]Sparquote!B34</f>
        <v>9.2594966051775991</v>
      </c>
      <c r="C25" s="3">
        <f>[1]Sparquote!C34</f>
        <v>6.7525592355737203</v>
      </c>
      <c r="D25" s="3">
        <f>[1]Sparquote!D34</f>
        <v>6.8268935451669766</v>
      </c>
      <c r="E25" s="3">
        <f>[1]Sparquote!E34</f>
        <v>6.6160176372630906</v>
      </c>
      <c r="F25" s="3">
        <f>[1]Sparquote!F34</f>
        <v>6.709018351954553</v>
      </c>
      <c r="G25" s="3">
        <f>[1]Sparquote!G34</f>
        <v>12.466991590027533</v>
      </c>
      <c r="H25" s="14">
        <f>[1]Sparquote!H34</f>
        <v>8.4872974829855607</v>
      </c>
      <c r="I25" s="3">
        <f>[1]Sparquote!I34</f>
        <v>7.2688837696817536</v>
      </c>
      <c r="J25" s="3">
        <f>[1]Sparquote!J34</f>
        <v>11.745477448127314</v>
      </c>
      <c r="K25" s="3">
        <f>[1]Sparquote!K34</f>
        <v>11.709346019594397</v>
      </c>
      <c r="L25" s="3">
        <f>[1]Sparquote!L34</f>
        <v>12.807128788567553</v>
      </c>
      <c r="M25" s="3">
        <f>[1]Sparquote!M34</f>
        <v>12.93515741601861</v>
      </c>
      <c r="N25" s="3">
        <f>[1]Sparquote!N34</f>
        <v>7.2915093141427114</v>
      </c>
      <c r="O25" s="3">
        <f>[1]Sparquote!O34</f>
        <v>11.285920378384388</v>
      </c>
      <c r="P25" s="3">
        <f>[1]Sparquote!P34</f>
        <v>11.89005190429501</v>
      </c>
      <c r="Q25" s="3">
        <f>[1]Sparquote!Q34</f>
        <v>10.548430322619151</v>
      </c>
      <c r="R25" s="3">
        <f>[1]Sparquote!R34</f>
        <v>11.057658310049844</v>
      </c>
      <c r="S25" s="3">
        <f>[1]Sparquote!S34</f>
        <v>11.254203957952368</v>
      </c>
      <c r="T25" s="3">
        <f>[1]Sparquote!T34</f>
        <v>9.7180787000148818</v>
      </c>
      <c r="U25" s="3">
        <f>[1]Sparquote!U34</f>
        <v>10.217669946701552</v>
      </c>
      <c r="V25" s="3">
        <f>[1]Sparquote!V34</f>
        <v>11.142152569240583</v>
      </c>
      <c r="X25" s="18" t="str">
        <f t="shared" si="4"/>
        <v>HB</v>
      </c>
      <c r="Y25" s="19">
        <f t="shared" si="5"/>
        <v>7.2915093141427114</v>
      </c>
      <c r="Z25" s="18" t="str">
        <f t="shared" si="6"/>
        <v>BY</v>
      </c>
      <c r="AA25" s="19">
        <f t="shared" si="7"/>
        <v>12.93515741601861</v>
      </c>
    </row>
    <row r="26" spans="1:27" x14ac:dyDescent="0.35">
      <c r="X26" s="11"/>
      <c r="Y26" s="11"/>
      <c r="Z26" s="11"/>
      <c r="AA26" s="11"/>
    </row>
    <row r="27" spans="1:27" x14ac:dyDescent="0.35">
      <c r="A27" s="4" t="s">
        <v>278</v>
      </c>
      <c r="X27" s="11"/>
      <c r="Y27" s="11"/>
      <c r="Z27" s="11"/>
      <c r="AA27" s="11"/>
    </row>
    <row r="28" spans="1:27" x14ac:dyDescent="0.35">
      <c r="A28" t="str">
        <f>[1]Wohnungseigentum!A4</f>
        <v>Eigentümer</v>
      </c>
      <c r="B28" s="3">
        <f>[1]Wohnungseigentum!B4</f>
        <v>44.855305466237944</v>
      </c>
      <c r="C28" s="3">
        <f>[1]Wohnungseigentum!C4</f>
        <v>37.81818181818182</v>
      </c>
      <c r="D28" s="3">
        <f>[1]Wohnungseigentum!D4</f>
        <v>34.447174447174447</v>
      </c>
      <c r="E28" s="3">
        <f>[1]Wohnungseigentum!E4</f>
        <v>42.321755027422306</v>
      </c>
      <c r="F28" s="3">
        <f>[1]Wohnungseigentum!F4</f>
        <v>42.140790742526519</v>
      </c>
      <c r="G28" s="3">
        <f>[1]Wohnungseigentum!G4</f>
        <v>15.95124536301007</v>
      </c>
      <c r="H28" s="14">
        <f>[1]Wohnungseigentum!H4</f>
        <v>34.129524747599113</v>
      </c>
      <c r="I28" s="3">
        <f>[1]Wohnungseigentum!I4</f>
        <v>39.63111467522053</v>
      </c>
      <c r="J28" s="3">
        <f>[1]Wohnungseigentum!J4</f>
        <v>42.202001269687713</v>
      </c>
      <c r="K28" s="3">
        <f>[1]Wohnungseigentum!K4</f>
        <v>43.790074378045652</v>
      </c>
      <c r="L28" s="3">
        <f>[1]Wohnungseigentum!L4</f>
        <v>48.280659908566889</v>
      </c>
      <c r="M28" s="3">
        <f>[1]Wohnungseigentum!M4</f>
        <v>45.654296875</v>
      </c>
      <c r="N28" s="3">
        <f>[1]Wohnungseigentum!N4</f>
        <v>32.142857142857146</v>
      </c>
      <c r="O28" s="3">
        <f>[1]Wohnungseigentum!O4</f>
        <v>20.086393088552914</v>
      </c>
      <c r="P28" s="3">
        <f>[1]Wohnungseigentum!P4</f>
        <v>42.249134948096881</v>
      </c>
      <c r="Q28" s="3">
        <f>[1]Wohnungseigentum!Q4</f>
        <v>48.8065150238697</v>
      </c>
      <c r="R28" s="3">
        <f>[1]Wohnungseigentum!R4</f>
        <v>38.55266244428806</v>
      </c>
      <c r="S28" s="3">
        <f>[1]Wohnungseigentum!S4</f>
        <v>50.690021231422513</v>
      </c>
      <c r="T28" s="3">
        <f>[1]Wohnungseigentum!T4</f>
        <v>59.493670886075947</v>
      </c>
      <c r="U28" s="3">
        <f>[1]Wohnungseigentum!U4</f>
        <v>45.633802816901408</v>
      </c>
      <c r="V28" s="3">
        <f>[1]Wohnungseigentum!V4</f>
        <v>41.794271760695935</v>
      </c>
      <c r="X28" s="18" t="str">
        <f t="shared" ref="X28:X29" si="8">HLOOKUP(Y28,$L28:$U125,ROW(L$100)-ROW(X28)+1,0)</f>
        <v>HH</v>
      </c>
      <c r="Y28" s="19">
        <f t="shared" ref="Y28:Y29" si="9">MIN(L28:U28)</f>
        <v>20.086393088552914</v>
      </c>
      <c r="Z28" s="18" t="str">
        <f t="shared" ref="Z28:Z29" si="10">HLOOKUP(AA28,$L28:$U125,ROW(N$100)-ROW(Z28)+1,0)</f>
        <v>SL</v>
      </c>
      <c r="AA28" s="19">
        <f t="shared" ref="AA28:AA29" si="11">MAX(L28:U28)</f>
        <v>59.493670886075947</v>
      </c>
    </row>
    <row r="29" spans="1:27" x14ac:dyDescent="0.35">
      <c r="A29" t="str">
        <f>[1]Wohnungseigentum!A5</f>
        <v>Mieter</v>
      </c>
      <c r="B29" s="3">
        <f>[1]Wohnungseigentum!B5</f>
        <v>55.144694533762063</v>
      </c>
      <c r="C29" s="3">
        <f>[1]Wohnungseigentum!C5</f>
        <v>62.18181818181818</v>
      </c>
      <c r="D29" s="3">
        <f>[1]Wohnungseigentum!D5</f>
        <v>65.552825552825553</v>
      </c>
      <c r="E29" s="3">
        <f>[1]Wohnungseigentum!E5</f>
        <v>57.678244972577694</v>
      </c>
      <c r="F29" s="3">
        <f>[1]Wohnungseigentum!F5</f>
        <v>57.859209257473474</v>
      </c>
      <c r="G29" s="3">
        <f>[1]Wohnungseigentum!G5</f>
        <v>84.048754636989926</v>
      </c>
      <c r="H29" s="14">
        <f>[1]Wohnungseigentum!H5</f>
        <v>65.87047525240088</v>
      </c>
      <c r="I29" s="3">
        <f>[1]Wohnungseigentum!I5</f>
        <v>60.368885324779477</v>
      </c>
      <c r="J29" s="3">
        <f>[1]Wohnungseigentum!J5</f>
        <v>57.797998730312287</v>
      </c>
      <c r="K29" s="3">
        <f>[1]Wohnungseigentum!K5</f>
        <v>56.209925621954348</v>
      </c>
      <c r="L29" s="3">
        <f>[1]Wohnungseigentum!L5</f>
        <v>51.719340091433118</v>
      </c>
      <c r="M29" s="3">
        <f>[1]Wohnungseigentum!M5</f>
        <v>54.345703125</v>
      </c>
      <c r="N29" s="3">
        <f>[1]Wohnungseigentum!N5</f>
        <v>67.857142857142861</v>
      </c>
      <c r="O29" s="3">
        <f>[1]Wohnungseigentum!O5</f>
        <v>79.91360691144709</v>
      </c>
      <c r="P29" s="3">
        <f>[1]Wohnungseigentum!P5</f>
        <v>57.750865051903112</v>
      </c>
      <c r="Q29" s="3">
        <f>[1]Wohnungseigentum!Q5</f>
        <v>51.1934849761303</v>
      </c>
      <c r="R29" s="3">
        <f>[1]Wohnungseigentum!R5</f>
        <v>61.447337555711947</v>
      </c>
      <c r="S29" s="3">
        <f>[1]Wohnungseigentum!S5</f>
        <v>49.309978768577494</v>
      </c>
      <c r="T29" s="3">
        <f>[1]Wohnungseigentum!T5</f>
        <v>40.506329113924053</v>
      </c>
      <c r="U29" s="3">
        <f>[1]Wohnungseigentum!U5</f>
        <v>54.366197183098599</v>
      </c>
      <c r="V29" s="3">
        <f>[1]Wohnungseigentum!V5</f>
        <v>58.205728239304065</v>
      </c>
      <c r="X29" s="18" t="str">
        <f t="shared" si="8"/>
        <v>SL</v>
      </c>
      <c r="Y29" s="19">
        <f t="shared" si="9"/>
        <v>40.506329113924053</v>
      </c>
      <c r="Z29" s="18" t="str">
        <f t="shared" si="10"/>
        <v>HH</v>
      </c>
      <c r="AA29" s="19">
        <f t="shared" si="11"/>
        <v>79.91360691144709</v>
      </c>
    </row>
    <row r="30" spans="1:27" x14ac:dyDescent="0.35">
      <c r="X30" s="11"/>
      <c r="Y30" s="11"/>
      <c r="Z30" s="11"/>
      <c r="AA30" s="11"/>
    </row>
    <row r="31" spans="1:27" x14ac:dyDescent="0.35">
      <c r="A31" t="s">
        <v>279</v>
      </c>
      <c r="X31" s="11"/>
      <c r="Y31" s="11"/>
      <c r="Z31" s="11"/>
      <c r="AA31" s="11"/>
    </row>
    <row r="32" spans="1:27" x14ac:dyDescent="0.35">
      <c r="X32" s="11"/>
      <c r="Y32" s="11"/>
      <c r="Z32" s="11"/>
      <c r="AA32" s="11"/>
    </row>
    <row r="33" spans="24:27" x14ac:dyDescent="0.35">
      <c r="X33" s="11"/>
      <c r="Y33" s="11"/>
      <c r="Z33" s="11"/>
      <c r="AA33" s="11"/>
    </row>
    <row r="34" spans="24:27" x14ac:dyDescent="0.35">
      <c r="X34" s="11"/>
      <c r="Y34" s="11"/>
      <c r="Z34" s="11"/>
      <c r="AA34" s="11"/>
    </row>
    <row r="35" spans="24:27" x14ac:dyDescent="0.35">
      <c r="X35" s="11"/>
      <c r="Y35" s="11"/>
      <c r="Z35" s="11"/>
      <c r="AA35" s="11"/>
    </row>
    <row r="36" spans="24:27" x14ac:dyDescent="0.35">
      <c r="X36" s="11"/>
      <c r="Y36" s="11"/>
      <c r="Z36" s="11"/>
      <c r="AA36" s="11"/>
    </row>
    <row r="37" spans="24:27" x14ac:dyDescent="0.35">
      <c r="X37" s="11"/>
      <c r="Y37" s="11"/>
      <c r="Z37" s="11"/>
      <c r="AA37" s="11"/>
    </row>
    <row r="38" spans="24:27" x14ac:dyDescent="0.35">
      <c r="X38" s="11"/>
      <c r="Y38" s="11"/>
      <c r="Z38" s="11"/>
      <c r="AA38" s="11"/>
    </row>
    <row r="39" spans="24:27" x14ac:dyDescent="0.35">
      <c r="X39" s="11"/>
      <c r="Y39" s="11"/>
      <c r="Z39" s="11"/>
      <c r="AA39" s="11"/>
    </row>
    <row r="40" spans="24:27" x14ac:dyDescent="0.35">
      <c r="X40" s="11"/>
      <c r="Y40" s="11"/>
      <c r="Z40" s="11"/>
      <c r="AA40"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EA8F-D899-431C-AC40-14117630BF80}">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111</v>
      </c>
    </row>
    <row r="2" spans="1:27" s="25" customFormat="1" ht="26" x14ac:dyDescent="0.3">
      <c r="A2" s="30" t="str">
        <f>Wirtschaftskraft!A2</f>
        <v>Jahr</v>
      </c>
      <c r="B2" s="30" t="str">
        <f>Wirtschaftskraft!B2</f>
        <v>Branden-
burg</v>
      </c>
      <c r="C2" s="30" t="str">
        <f>Wirtschaftskraft!C2</f>
        <v>Mecklenburg-
Vorpommern</v>
      </c>
      <c r="D2" s="30" t="str">
        <f>Wirtschaftskraft!D2</f>
        <v>Sachsen</v>
      </c>
      <c r="E2" s="30" t="str">
        <f>Wirtschaftskraft!E2</f>
        <v>Sachsen-Anhalt</v>
      </c>
      <c r="F2" s="30" t="str">
        <f>Wirtschaftskraft!F2</f>
        <v>Thüringen</v>
      </c>
      <c r="G2" s="30" t="str">
        <f>Wirtschaftskraft!G2</f>
        <v>Berlin</v>
      </c>
      <c r="H2" s="31" t="str">
        <f>Wirtschaftskraft!H2</f>
        <v>NBL m B</v>
      </c>
      <c r="I2" s="30" t="str">
        <f>Wirtschaftskraft!I2</f>
        <v>NBL o B</v>
      </c>
      <c r="J2" s="30" t="str">
        <f>Wirtschaftskraft!J2</f>
        <v>ABL m B</v>
      </c>
      <c r="K2" s="30" t="str">
        <f>Wirtschaftskraft!K2</f>
        <v>ABL o B</v>
      </c>
      <c r="L2" s="30" t="str">
        <f>Wirtschaftskraft!L2</f>
        <v>Baden-
Württemberg</v>
      </c>
      <c r="M2" s="30" t="str">
        <f>Wirtschaftskraft!M2</f>
        <v>Bayern</v>
      </c>
      <c r="N2" s="30" t="str">
        <f>Wirtschaftskraft!N2</f>
        <v>Bremen</v>
      </c>
      <c r="O2" s="30" t="str">
        <f>Wirtschaftskraft!O2</f>
        <v>Hamburg</v>
      </c>
      <c r="P2" s="30" t="str">
        <f>Wirtschaftskraft!P2</f>
        <v>Hessen</v>
      </c>
      <c r="Q2" s="30" t="str">
        <f>Wirtschaftskraft!Q2</f>
        <v>Nieder-
sachsen</v>
      </c>
      <c r="R2" s="30" t="str">
        <f>Wirtschaftskraft!R2</f>
        <v>Nordrhein-
Westfalen</v>
      </c>
      <c r="S2" s="30" t="str">
        <f>Wirtschaftskraft!S2</f>
        <v>Rheinland-Pfalz</v>
      </c>
      <c r="T2" s="30" t="str">
        <f>Wirtschaftskraft!T2</f>
        <v>Saarland</v>
      </c>
      <c r="U2" s="30" t="str">
        <f>Wirtschaftskraft!U2</f>
        <v>Schleswig-
Holstein</v>
      </c>
      <c r="V2" s="30" t="str">
        <f>Wirtschaftskraft!V2</f>
        <v>Deutschland</v>
      </c>
      <c r="X2" s="30" t="str">
        <f>Wirtschaftskraft!X2</f>
        <v>Min ABLoB</v>
      </c>
      <c r="Y2" s="30"/>
      <c r="Z2" s="30" t="str">
        <f>Wirtschaftskraft!Z2</f>
        <v>Max ABLoB</v>
      </c>
      <c r="AA2" s="30"/>
    </row>
    <row r="3" spans="1:27" x14ac:dyDescent="0.35">
      <c r="A3" s="4" t="s">
        <v>116</v>
      </c>
    </row>
    <row r="4" spans="1:27" x14ac:dyDescent="0.35">
      <c r="A4">
        <f>'[1]LStk insg'!A67</f>
        <v>2019</v>
      </c>
      <c r="B4" s="3">
        <f>'[1]LStk insg'!B67</f>
        <v>97.084978762633227</v>
      </c>
      <c r="C4" s="3">
        <f>'[1]LStk insg'!C67</f>
        <v>100.94922612842845</v>
      </c>
      <c r="D4" s="3">
        <f>'[1]LStk insg'!D67</f>
        <v>104.54795159998112</v>
      </c>
      <c r="E4" s="3">
        <f>'[1]LStk insg'!E67</f>
        <v>98.235484198452852</v>
      </c>
      <c r="F4" s="3">
        <f>'[1]LStk insg'!F67</f>
        <v>104.29995448998939</v>
      </c>
      <c r="G4" s="3">
        <f>'[1]LStk insg'!G67</f>
        <v>105.63186403691662</v>
      </c>
      <c r="H4" s="14">
        <f>'[1]LStk insg'!H67</f>
        <v>102.59993243873906</v>
      </c>
      <c r="I4" s="3">
        <f>'[1]LStk insg'!I67</f>
        <v>101.4954154009383</v>
      </c>
      <c r="J4" s="3">
        <f>'[1]LStk insg'!J67</f>
        <v>100.28426020856787</v>
      </c>
      <c r="K4" s="3">
        <f>'[1]LStk insg'!K67</f>
        <v>100</v>
      </c>
      <c r="L4" s="3">
        <f>'[1]LStk insg'!L67</f>
        <v>100.87699534155638</v>
      </c>
      <c r="M4" s="3">
        <f>'[1]LStk insg'!M67</f>
        <v>98.75674285383343</v>
      </c>
      <c r="N4" s="3">
        <f>'[1]LStk insg'!N67</f>
        <v>104.92465808941682</v>
      </c>
      <c r="O4" s="3">
        <f>'[1]LStk insg'!O67</f>
        <v>94.377815456408499</v>
      </c>
      <c r="P4" s="3">
        <f>'[1]LStk insg'!P67</f>
        <v>102.70254078895869</v>
      </c>
      <c r="Q4" s="3">
        <f>'[1]LStk insg'!Q67</f>
        <v>95.379215262774338</v>
      </c>
      <c r="R4" s="3">
        <f>'[1]LStk insg'!R67</f>
        <v>102.4459624711165</v>
      </c>
      <c r="S4" s="3">
        <f>'[1]LStk insg'!S67</f>
        <v>99.423092201166085</v>
      </c>
      <c r="T4" s="3">
        <f>'[1]LStk insg'!T67</f>
        <v>105.50648043321851</v>
      </c>
      <c r="U4" s="3">
        <f>'[1]LStk insg'!U67</f>
        <v>96.644556321614516</v>
      </c>
      <c r="V4" s="3">
        <f>'[1]LStk insg'!V67</f>
        <v>100.43055300827521</v>
      </c>
      <c r="X4" s="18" t="str">
        <f>HLOOKUP(Y4,$L4:$U101,ROW(L$100)-ROW(X4)+1,0)</f>
        <v>HH</v>
      </c>
      <c r="Y4" s="19">
        <f>MIN(L4:U4)</f>
        <v>94.377815456408499</v>
      </c>
      <c r="Z4" s="18" t="str">
        <f>HLOOKUP(AA4,$L4:$U101,ROW(N$100)-ROW(Z4)+1,0)</f>
        <v>SL</v>
      </c>
      <c r="AA4" s="19">
        <f>MAX(L4:U4)</f>
        <v>105.50648043321851</v>
      </c>
    </row>
    <row r="5" spans="1:27" x14ac:dyDescent="0.35">
      <c r="A5">
        <f>'[1]LStk insg'!A68</f>
        <v>2020</v>
      </c>
      <c r="B5" s="3">
        <f>'[1]LStk insg'!B68</f>
        <v>97.424305086822372</v>
      </c>
      <c r="C5" s="3">
        <f>'[1]LStk insg'!C68</f>
        <v>101.74871792249117</v>
      </c>
      <c r="D5" s="3">
        <f>'[1]LStk insg'!D68</f>
        <v>105.2150883330746</v>
      </c>
      <c r="E5" s="3">
        <f>'[1]LStk insg'!E68</f>
        <v>98.423254374876649</v>
      </c>
      <c r="F5" s="3">
        <f>'[1]LStk insg'!F68</f>
        <v>102.84701174175599</v>
      </c>
      <c r="G5" s="3">
        <f>'[1]LStk insg'!G68</f>
        <v>106.83539763237779</v>
      </c>
      <c r="H5" s="14">
        <f>'[1]LStk insg'!H68</f>
        <v>103.0802423819763</v>
      </c>
      <c r="I5" s="3">
        <f>'[1]LStk insg'!I68</f>
        <v>101.66822249848271</v>
      </c>
      <c r="J5" s="3">
        <f>'[1]LStk insg'!J68</f>
        <v>100.34688621438472</v>
      </c>
      <c r="K5" s="3">
        <f>'[1]LStk insg'!K68</f>
        <v>100</v>
      </c>
      <c r="L5" s="3">
        <f>'[1]LStk insg'!L68</f>
        <v>100.59272003853211</v>
      </c>
      <c r="M5" s="3">
        <f>'[1]LStk insg'!M68</f>
        <v>98.767944894756539</v>
      </c>
      <c r="N5" s="3">
        <f>'[1]LStk insg'!N68</f>
        <v>105.02195407212453</v>
      </c>
      <c r="O5" s="3">
        <f>'[1]LStk insg'!O68</f>
        <v>96.74703946910121</v>
      </c>
      <c r="P5" s="3">
        <f>'[1]LStk insg'!P68</f>
        <v>102.99999453601845</v>
      </c>
      <c r="Q5" s="3">
        <f>'[1]LStk insg'!Q68</f>
        <v>95.743236051799343</v>
      </c>
      <c r="R5" s="3">
        <f>'[1]LStk insg'!R68</f>
        <v>102.06428324011895</v>
      </c>
      <c r="S5" s="3">
        <f>'[1]LStk insg'!S68</f>
        <v>99.31943870420686</v>
      </c>
      <c r="T5" s="3">
        <f>'[1]LStk insg'!T68</f>
        <v>105.30646898050435</v>
      </c>
      <c r="U5" s="3">
        <f>'[1]LStk insg'!U68</f>
        <v>95.993573261649445</v>
      </c>
      <c r="V5" s="3">
        <f>'[1]LStk insg'!V68</f>
        <v>100.50659369868427</v>
      </c>
      <c r="X5" s="18" t="str">
        <f t="shared" ref="X5:X8" si="0">HLOOKUP(Y5,$L5:$U102,ROW(L$100)-ROW(X5)+1,0)</f>
        <v>NI</v>
      </c>
      <c r="Y5" s="19">
        <f t="shared" ref="Y5:Y8" si="1">MIN(L5:U5)</f>
        <v>95.743236051799343</v>
      </c>
      <c r="Z5" s="18" t="str">
        <f t="shared" ref="Z5:Z8" si="2">HLOOKUP(AA5,$L5:$U102,ROW(N$100)-ROW(Z5)+1,0)</f>
        <v>SL</v>
      </c>
      <c r="AA5" s="19">
        <f t="shared" ref="AA5:AA8" si="3">MAX(L5:U5)</f>
        <v>105.30646898050435</v>
      </c>
    </row>
    <row r="6" spans="1:27" x14ac:dyDescent="0.35">
      <c r="A6">
        <f>'[1]LStk insg'!A69</f>
        <v>2021</v>
      </c>
      <c r="B6" s="3">
        <f>'[1]LStk insg'!B69</f>
        <v>98.128332026592446</v>
      </c>
      <c r="C6" s="3">
        <f>'[1]LStk insg'!C69</f>
        <v>102.22591184914982</v>
      </c>
      <c r="D6" s="3">
        <f>'[1]LStk insg'!D69</f>
        <v>106.30087015648866</v>
      </c>
      <c r="E6" s="3">
        <f>'[1]LStk insg'!E69</f>
        <v>99.080075679871058</v>
      </c>
      <c r="F6" s="3">
        <f>'[1]LStk insg'!F69</f>
        <v>104.34733967538803</v>
      </c>
      <c r="G6" s="3">
        <f>'[1]LStk insg'!G69</f>
        <v>110.42818329978022</v>
      </c>
      <c r="H6" s="14">
        <f>'[1]LStk insg'!H69</f>
        <v>104.7849634559104</v>
      </c>
      <c r="I6" s="3">
        <f>'[1]LStk insg'!I69</f>
        <v>102.58241540206548</v>
      </c>
      <c r="J6" s="3">
        <f>'[1]LStk insg'!J69</f>
        <v>100.52918835237656</v>
      </c>
      <c r="K6" s="3">
        <f>'[1]LStk insg'!K69</f>
        <v>100</v>
      </c>
      <c r="L6" s="3">
        <f>'[1]LStk insg'!L69</f>
        <v>100.96392262062747</v>
      </c>
      <c r="M6" s="3">
        <f>'[1]LStk insg'!M69</f>
        <v>99.14569728333484</v>
      </c>
      <c r="N6" s="3">
        <f>'[1]LStk insg'!N69</f>
        <v>102.48379803807531</v>
      </c>
      <c r="O6" s="3">
        <f>'[1]LStk insg'!O69</f>
        <v>92.949872499139559</v>
      </c>
      <c r="P6" s="3">
        <f>'[1]LStk insg'!P69</f>
        <v>103.30629383914867</v>
      </c>
      <c r="Q6" s="3">
        <f>'[1]LStk insg'!Q69</f>
        <v>96.883131667413807</v>
      </c>
      <c r="R6" s="3">
        <f>'[1]LStk insg'!R69</f>
        <v>102.78918159533201</v>
      </c>
      <c r="S6" s="3">
        <f>'[1]LStk insg'!S69</f>
        <v>93.686751826338337</v>
      </c>
      <c r="T6" s="3">
        <f>'[1]LStk insg'!T69</f>
        <v>104.29852180729095</v>
      </c>
      <c r="U6" s="3">
        <f>'[1]LStk insg'!U69</f>
        <v>97.091055017072492</v>
      </c>
      <c r="V6" s="3">
        <f>'[1]LStk insg'!V69</f>
        <v>100.77076866846903</v>
      </c>
      <c r="X6" s="18" t="str">
        <f t="shared" si="0"/>
        <v>HH</v>
      </c>
      <c r="Y6" s="19">
        <f t="shared" si="1"/>
        <v>92.949872499139559</v>
      </c>
      <c r="Z6" s="18" t="str">
        <f t="shared" si="2"/>
        <v>SL</v>
      </c>
      <c r="AA6" s="19">
        <f t="shared" si="3"/>
        <v>104.29852180729095</v>
      </c>
    </row>
    <row r="7" spans="1:27" x14ac:dyDescent="0.35">
      <c r="A7">
        <f>'[1]LStk insg'!A70</f>
        <v>2022</v>
      </c>
      <c r="B7" s="3">
        <f>'[1]LStk insg'!B70</f>
        <v>96.170668471650458</v>
      </c>
      <c r="C7" s="3">
        <f>'[1]LStk insg'!C70</f>
        <v>100.12677279998013</v>
      </c>
      <c r="D7" s="3">
        <f>'[1]LStk insg'!D70</f>
        <v>105.45249557433023</v>
      </c>
      <c r="E7" s="3">
        <f>'[1]LStk insg'!E70</f>
        <v>95.79031657549487</v>
      </c>
      <c r="F7" s="3">
        <f>'[1]LStk insg'!F70</f>
        <v>104.98507191545092</v>
      </c>
      <c r="G7" s="3">
        <f>'[1]LStk insg'!G70</f>
        <v>112.07889851110757</v>
      </c>
      <c r="H7" s="14">
        <f>'[1]LStk insg'!H70</f>
        <v>104.25309697996461</v>
      </c>
      <c r="I7" s="3">
        <f>'[1]LStk insg'!I70</f>
        <v>101.14972209457214</v>
      </c>
      <c r="J7" s="3">
        <f>'[1]LStk insg'!J70</f>
        <v>100.61956382698405</v>
      </c>
      <c r="K7" s="3">
        <f>'[1]LStk insg'!K70</f>
        <v>100</v>
      </c>
      <c r="L7" s="3">
        <f>'[1]LStk insg'!L70</f>
        <v>100.89694703864002</v>
      </c>
      <c r="M7" s="3">
        <f>'[1]LStk insg'!M70</f>
        <v>99.303385581283749</v>
      </c>
      <c r="N7" s="3">
        <f>'[1]LStk insg'!N70</f>
        <v>103.17747911002706</v>
      </c>
      <c r="O7" s="3">
        <f>'[1]LStk insg'!O70</f>
        <v>90.791965430354765</v>
      </c>
      <c r="P7" s="3">
        <f>'[1]LStk insg'!P70</f>
        <v>103.49811541661545</v>
      </c>
      <c r="Q7" s="3">
        <f>'[1]LStk insg'!Q70</f>
        <v>96.179170782993893</v>
      </c>
      <c r="R7" s="3">
        <f>'[1]LStk insg'!R70</f>
        <v>102.73037564576491</v>
      </c>
      <c r="S7" s="3">
        <f>'[1]LStk insg'!S70</f>
        <v>96.429764192276039</v>
      </c>
      <c r="T7" s="3">
        <f>'[1]LStk insg'!T70</f>
        <v>105.23306870361395</v>
      </c>
      <c r="U7" s="3">
        <f>'[1]LStk insg'!U70</f>
        <v>96.998110894491305</v>
      </c>
      <c r="V7" s="3">
        <f>'[1]LStk insg'!V70</f>
        <v>100.69099739050691</v>
      </c>
      <c r="X7" s="18" t="str">
        <f t="shared" si="0"/>
        <v>HH</v>
      </c>
      <c r="Y7" s="19">
        <f t="shared" si="1"/>
        <v>90.791965430354765</v>
      </c>
      <c r="Z7" s="18" t="str">
        <f t="shared" si="2"/>
        <v>SL</v>
      </c>
      <c r="AA7" s="19">
        <f t="shared" si="3"/>
        <v>105.23306870361395</v>
      </c>
    </row>
    <row r="8" spans="1:27" x14ac:dyDescent="0.35">
      <c r="A8">
        <f>'[1]LStk insg'!A71</f>
        <v>2023</v>
      </c>
      <c r="B8" s="3">
        <f>'[1]LStk insg'!B71</f>
        <v>93.027475257942697</v>
      </c>
      <c r="C8" s="3">
        <f>'[1]LStk insg'!C71</f>
        <v>97.366474283328259</v>
      </c>
      <c r="D8" s="3">
        <f>'[1]LStk insg'!D71</f>
        <v>105.29236773962587</v>
      </c>
      <c r="E8" s="3">
        <f>'[1]LStk insg'!E71</f>
        <v>95.954200429234334</v>
      </c>
      <c r="F8" s="3">
        <f>'[1]LStk insg'!F71</f>
        <v>104.25081167424351</v>
      </c>
      <c r="G8" s="3">
        <f>'[1]LStk insg'!G71</f>
        <v>111.05587905065985</v>
      </c>
      <c r="H8" s="14">
        <f>'[1]LStk insg'!H71</f>
        <v>103.15093675480263</v>
      </c>
      <c r="I8" s="3">
        <f>'[1]LStk insg'!I71</f>
        <v>99.979071180043576</v>
      </c>
      <c r="J8" s="3">
        <f>'[1]LStk insg'!J71</f>
        <v>100.57573897164951</v>
      </c>
      <c r="K8" s="3">
        <f>'[1]LStk insg'!K71</f>
        <v>100</v>
      </c>
      <c r="L8" s="3">
        <f>'[1]LStk insg'!L71</f>
        <v>100.40625530073497</v>
      </c>
      <c r="M8" s="3">
        <f>'[1]LStk insg'!M71</f>
        <v>98.614909764721176</v>
      </c>
      <c r="N8" s="3">
        <f>'[1]LStk insg'!N71</f>
        <v>103.04361225072778</v>
      </c>
      <c r="O8" s="3">
        <f>'[1]LStk insg'!O71</f>
        <v>95.765350942048173</v>
      </c>
      <c r="P8" s="3">
        <f>'[1]LStk insg'!P71</f>
        <v>102.24481136053913</v>
      </c>
      <c r="Q8" s="3">
        <f>'[1]LStk insg'!Q71</f>
        <v>95.688736245036793</v>
      </c>
      <c r="R8" s="3">
        <f>'[1]LStk insg'!R71</f>
        <v>102.87387146665171</v>
      </c>
      <c r="S8" s="3">
        <f>'[1]LStk insg'!S71</f>
        <v>98.780152852316618</v>
      </c>
      <c r="T8" s="3">
        <f>'[1]LStk insg'!T71</f>
        <v>103.84775738054397</v>
      </c>
      <c r="U8" s="3">
        <f>'[1]LStk insg'!U71</f>
        <v>98.106793737860571</v>
      </c>
      <c r="V8" s="3">
        <f>'[1]LStk insg'!V71</f>
        <v>100.52221766400189</v>
      </c>
      <c r="X8" s="18" t="str">
        <f t="shared" si="0"/>
        <v>NI</v>
      </c>
      <c r="Y8" s="19">
        <f t="shared" si="1"/>
        <v>95.688736245036793</v>
      </c>
      <c r="Z8" s="18" t="str">
        <f t="shared" si="2"/>
        <v>SL</v>
      </c>
      <c r="AA8" s="19">
        <f t="shared" si="3"/>
        <v>103.84775738054397</v>
      </c>
    </row>
    <row r="9" spans="1:27" x14ac:dyDescent="0.35">
      <c r="B9" s="3"/>
      <c r="X9" s="11"/>
      <c r="Y9" s="11"/>
      <c r="Z9" s="11"/>
      <c r="AA9" s="11"/>
    </row>
    <row r="10" spans="1:27" x14ac:dyDescent="0.35">
      <c r="A10" s="4" t="s">
        <v>117</v>
      </c>
      <c r="X10" s="11"/>
      <c r="Y10" s="11"/>
      <c r="Z10" s="11"/>
      <c r="AA10" s="11"/>
    </row>
    <row r="11" spans="1:27" x14ac:dyDescent="0.35">
      <c r="A11" s="7">
        <f>'[1]LStk insg'!A122</f>
        <v>2019</v>
      </c>
      <c r="B11" s="3">
        <f>'[1]LStk insg'!B122</f>
        <v>98.431949647957197</v>
      </c>
      <c r="C11" s="3">
        <f>'[1]LStk insg'!C122</f>
        <v>101.58558438302308</v>
      </c>
      <c r="D11" s="3">
        <f>'[1]LStk insg'!D122</f>
        <v>106.15502711968084</v>
      </c>
      <c r="E11" s="3">
        <f>'[1]LStk insg'!E122</f>
        <v>98.811047415900106</v>
      </c>
      <c r="F11" s="3">
        <f>'[1]LStk insg'!F122</f>
        <v>105.24097286597789</v>
      </c>
      <c r="G11" s="3">
        <f>'[1]LStk insg'!G122</f>
        <v>106.00621004746947</v>
      </c>
      <c r="H11" s="14">
        <f>'[1]LStk insg'!H122</f>
        <v>103.50843689186935</v>
      </c>
      <c r="I11" s="3">
        <f>'[1]LStk insg'!I122</f>
        <v>102.61259249986988</v>
      </c>
      <c r="J11" s="3">
        <f>'[1]LStk insg'!J122</f>
        <v>100.29239929928768</v>
      </c>
      <c r="K11" s="3">
        <f>'[1]LStk insg'!K122</f>
        <v>100</v>
      </c>
      <c r="L11" s="3">
        <f>'[1]LStk insg'!L122</f>
        <v>100.83805492600986</v>
      </c>
      <c r="M11" s="3">
        <f>'[1]LStk insg'!M122</f>
        <v>99.432776248819806</v>
      </c>
      <c r="N11" s="3">
        <f>'[1]LStk insg'!N122</f>
        <v>103.3551082077945</v>
      </c>
      <c r="O11" s="3">
        <f>'[1]LStk insg'!O122</f>
        <v>93.69279157840684</v>
      </c>
      <c r="P11" s="3">
        <f>'[1]LStk insg'!P122</f>
        <v>102.49696667681192</v>
      </c>
      <c r="Q11" s="3">
        <f>'[1]LStk insg'!Q122</f>
        <v>95.184020015796065</v>
      </c>
      <c r="R11" s="3">
        <f>'[1]LStk insg'!R122</f>
        <v>102.11361958214253</v>
      </c>
      <c r="S11" s="3">
        <f>'[1]LStk insg'!S122</f>
        <v>99.506789930255479</v>
      </c>
      <c r="T11" s="3">
        <f>'[1]LStk insg'!T122</f>
        <v>104.83485310415442</v>
      </c>
      <c r="U11" s="3">
        <f>'[1]LStk insg'!U122</f>
        <v>97.140939857437999</v>
      </c>
      <c r="V11" s="3">
        <f>'[1]LStk insg'!V122</f>
        <v>100.53662847601257</v>
      </c>
      <c r="X11" s="18" t="str">
        <f t="shared" ref="X11:X15" si="4">HLOOKUP(Y11,$L11:$U108,ROW(L$100)-ROW(X11)+1,0)</f>
        <v>HH</v>
      </c>
      <c r="Y11" s="19">
        <f t="shared" ref="Y11:Y15" si="5">MIN(L11:U11)</f>
        <v>93.69279157840684</v>
      </c>
      <c r="Z11" s="18" t="str">
        <f t="shared" ref="Z11:Z15" si="6">HLOOKUP(AA11,$L11:$U108,ROW(N$100)-ROW(Z11)+1,0)</f>
        <v>SL</v>
      </c>
      <c r="AA11" s="19">
        <f t="shared" ref="AA11:AA15" si="7">MAX(L11:U11)</f>
        <v>104.83485310415442</v>
      </c>
    </row>
    <row r="12" spans="1:27" x14ac:dyDescent="0.35">
      <c r="A12" s="7">
        <f>'[1]LStk insg'!A123</f>
        <v>2020</v>
      </c>
      <c r="B12" s="3">
        <f>'[1]LStk insg'!B123</f>
        <v>98.853138220721675</v>
      </c>
      <c r="C12" s="3">
        <f>'[1]LStk insg'!C123</f>
        <v>102.44055632893834</v>
      </c>
      <c r="D12" s="3">
        <f>'[1]LStk insg'!D123</f>
        <v>106.84594751539412</v>
      </c>
      <c r="E12" s="3">
        <f>'[1]LStk insg'!E123</f>
        <v>99.297036341798091</v>
      </c>
      <c r="F12" s="3">
        <f>'[1]LStk insg'!F123</f>
        <v>103.79090471250862</v>
      </c>
      <c r="G12" s="3">
        <f>'[1]LStk insg'!G123</f>
        <v>107.15744468050741</v>
      </c>
      <c r="H12" s="14">
        <f>'[1]LStk insg'!H123</f>
        <v>104.02365955987321</v>
      </c>
      <c r="I12" s="3">
        <f>'[1]LStk insg'!I123</f>
        <v>102.89506452095584</v>
      </c>
      <c r="J12" s="3">
        <f>'[1]LStk insg'!J123</f>
        <v>100.37241871751634</v>
      </c>
      <c r="K12" s="3">
        <f>'[1]LStk insg'!K123</f>
        <v>100</v>
      </c>
      <c r="L12" s="3">
        <f>'[1]LStk insg'!L123</f>
        <v>100.5827894577878</v>
      </c>
      <c r="M12" s="3">
        <f>'[1]LStk insg'!M123</f>
        <v>99.435019215598857</v>
      </c>
      <c r="N12" s="3">
        <f>'[1]LStk insg'!N123</f>
        <v>103.55195997493267</v>
      </c>
      <c r="O12" s="3">
        <f>'[1]LStk insg'!O123</f>
        <v>95.695350604574287</v>
      </c>
      <c r="P12" s="3">
        <f>'[1]LStk insg'!P123</f>
        <v>102.9558776805229</v>
      </c>
      <c r="Q12" s="3">
        <f>'[1]LStk insg'!Q123</f>
        <v>95.581478648261424</v>
      </c>
      <c r="R12" s="3">
        <f>'[1]LStk insg'!R123</f>
        <v>101.78431220954263</v>
      </c>
      <c r="S12" s="3">
        <f>'[1]LStk insg'!S123</f>
        <v>99.403032097936318</v>
      </c>
      <c r="T12" s="3">
        <f>'[1]LStk insg'!T123</f>
        <v>104.7928807915973</v>
      </c>
      <c r="U12" s="3">
        <f>'[1]LStk insg'!U123</f>
        <v>96.494429840222907</v>
      </c>
      <c r="V12" s="3">
        <f>'[1]LStk insg'!V123</f>
        <v>100.66030345899364</v>
      </c>
      <c r="X12" s="18" t="str">
        <f t="shared" si="4"/>
        <v>NI</v>
      </c>
      <c r="Y12" s="19">
        <f t="shared" si="5"/>
        <v>95.581478648261424</v>
      </c>
      <c r="Z12" s="18" t="str">
        <f t="shared" si="6"/>
        <v>SL</v>
      </c>
      <c r="AA12" s="19">
        <f t="shared" si="7"/>
        <v>104.7928807915973</v>
      </c>
    </row>
    <row r="13" spans="1:27" x14ac:dyDescent="0.35">
      <c r="A13" s="7">
        <f>'[1]LStk insg'!A124</f>
        <v>2021</v>
      </c>
      <c r="B13" s="3">
        <f>'[1]LStk insg'!B124</f>
        <v>99.432342032935765</v>
      </c>
      <c r="C13" s="3">
        <f>'[1]LStk insg'!C124</f>
        <v>102.85965922145751</v>
      </c>
      <c r="D13" s="3">
        <f>'[1]LStk insg'!D124</f>
        <v>107.90058877650577</v>
      </c>
      <c r="E13" s="3">
        <f>'[1]LStk insg'!E124</f>
        <v>99.837888742205621</v>
      </c>
      <c r="F13" s="3">
        <f>'[1]LStk insg'!F124</f>
        <v>105.36160834871518</v>
      </c>
      <c r="G13" s="3">
        <f>'[1]LStk insg'!G124</f>
        <v>110.68212539212787</v>
      </c>
      <c r="H13" s="14">
        <f>'[1]LStk insg'!H124</f>
        <v>105.69958202784963</v>
      </c>
      <c r="I13" s="3">
        <f>'[1]LStk insg'!I124</f>
        <v>103.7590613442358</v>
      </c>
      <c r="J13" s="3">
        <f>'[1]LStk insg'!J124</f>
        <v>100.52138646083681</v>
      </c>
      <c r="K13" s="3">
        <f>'[1]LStk insg'!K124</f>
        <v>100</v>
      </c>
      <c r="L13" s="3">
        <f>'[1]LStk insg'!L124</f>
        <v>101.11123384080622</v>
      </c>
      <c r="M13" s="3">
        <f>'[1]LStk insg'!M124</f>
        <v>99.808868751457467</v>
      </c>
      <c r="N13" s="3">
        <f>'[1]LStk insg'!N124</f>
        <v>101.15082667759852</v>
      </c>
      <c r="O13" s="3">
        <f>'[1]LStk insg'!O124</f>
        <v>91.741812915625971</v>
      </c>
      <c r="P13" s="3">
        <f>'[1]LStk insg'!P124</f>
        <v>103.17478582385901</v>
      </c>
      <c r="Q13" s="3">
        <f>'[1]LStk insg'!Q124</f>
        <v>96.639542690138285</v>
      </c>
      <c r="R13" s="3">
        <f>'[1]LStk insg'!R124</f>
        <v>102.40827293969301</v>
      </c>
      <c r="S13" s="3">
        <f>'[1]LStk insg'!S124</f>
        <v>93.75630652888168</v>
      </c>
      <c r="T13" s="3">
        <f>'[1]LStk insg'!T124</f>
        <v>103.8059206019955</v>
      </c>
      <c r="U13" s="3">
        <f>'[1]LStk insg'!U124</f>
        <v>97.416057464780451</v>
      </c>
      <c r="V13" s="3">
        <f>'[1]LStk insg'!V124</f>
        <v>100.88395175820249</v>
      </c>
      <c r="X13" s="18" t="str">
        <f t="shared" si="4"/>
        <v>HH</v>
      </c>
      <c r="Y13" s="19">
        <f t="shared" si="5"/>
        <v>91.741812915625971</v>
      </c>
      <c r="Z13" s="18" t="str">
        <f t="shared" si="6"/>
        <v>SL</v>
      </c>
      <c r="AA13" s="19">
        <f t="shared" si="7"/>
        <v>103.8059206019955</v>
      </c>
    </row>
    <row r="14" spans="1:27" x14ac:dyDescent="0.35">
      <c r="A14" s="7">
        <f>'[1]LStk insg'!A125</f>
        <v>2022</v>
      </c>
      <c r="B14" s="3">
        <f>'[1]LStk insg'!B125</f>
        <v>97.621350317333182</v>
      </c>
      <c r="C14" s="3">
        <f>'[1]LStk insg'!C125</f>
        <v>100.99378610353706</v>
      </c>
      <c r="D14" s="3">
        <f>'[1]LStk insg'!D125</f>
        <v>107.16271170816627</v>
      </c>
      <c r="E14" s="3">
        <f>'[1]LStk insg'!E125</f>
        <v>96.679701214631734</v>
      </c>
      <c r="F14" s="3">
        <f>'[1]LStk insg'!F125</f>
        <v>106.11174768937526</v>
      </c>
      <c r="G14" s="3">
        <f>'[1]LStk insg'!G125</f>
        <v>112.72482087114044</v>
      </c>
      <c r="H14" s="14">
        <f>'[1]LStk insg'!H125</f>
        <v>105.35614520659387</v>
      </c>
      <c r="I14" s="3">
        <f>'[1]LStk insg'!I125</f>
        <v>102.45234115097131</v>
      </c>
      <c r="J14" s="3">
        <f>'[1]LStk insg'!J125</f>
        <v>100.66051993268805</v>
      </c>
      <c r="K14" s="3">
        <f>'[1]LStk insg'!K125</f>
        <v>100</v>
      </c>
      <c r="L14" s="3">
        <f>'[1]LStk insg'!L125</f>
        <v>100.92220031506336</v>
      </c>
      <c r="M14" s="3">
        <f>'[1]LStk insg'!M125</f>
        <v>100.07046748551605</v>
      </c>
      <c r="N14" s="3">
        <f>'[1]LStk insg'!N125</f>
        <v>101.7673087652002</v>
      </c>
      <c r="O14" s="3">
        <f>'[1]LStk insg'!O125</f>
        <v>90.16993591039811</v>
      </c>
      <c r="P14" s="3">
        <f>'[1]LStk insg'!P125</f>
        <v>103.32554130631053</v>
      </c>
      <c r="Q14" s="3">
        <f>'[1]LStk insg'!Q125</f>
        <v>95.939669454431282</v>
      </c>
      <c r="R14" s="3">
        <f>'[1]LStk insg'!R125</f>
        <v>102.31982910554338</v>
      </c>
      <c r="S14" s="3">
        <f>'[1]LStk insg'!S125</f>
        <v>96.370187221922237</v>
      </c>
      <c r="T14" s="3">
        <f>'[1]LStk insg'!T125</f>
        <v>104.61993006197329</v>
      </c>
      <c r="U14" s="3">
        <f>'[1]LStk insg'!U125</f>
        <v>97.386284454919419</v>
      </c>
      <c r="V14" s="3">
        <f>'[1]LStk insg'!V125</f>
        <v>100.87735091672101</v>
      </c>
      <c r="X14" s="18" t="str">
        <f t="shared" si="4"/>
        <v>HH</v>
      </c>
      <c r="Y14" s="19">
        <f t="shared" si="5"/>
        <v>90.16993591039811</v>
      </c>
      <c r="Z14" s="18" t="str">
        <f t="shared" si="6"/>
        <v>SL</v>
      </c>
      <c r="AA14" s="19">
        <f t="shared" si="7"/>
        <v>104.61993006197329</v>
      </c>
    </row>
    <row r="15" spans="1:27" x14ac:dyDescent="0.35">
      <c r="A15" s="7">
        <f>'[1]LStk insg'!A126</f>
        <v>2023</v>
      </c>
      <c r="B15" s="3">
        <f>'[1]LStk insg'!B126</f>
        <v>94.149664936202726</v>
      </c>
      <c r="C15" s="3">
        <f>'[1]LStk insg'!C126</f>
        <v>98.026315789473671</v>
      </c>
      <c r="D15" s="3">
        <f>'[1]LStk insg'!D126</f>
        <v>106.73671651788051</v>
      </c>
      <c r="E15" s="3">
        <f>'[1]LStk insg'!E126</f>
        <v>96.624746531350212</v>
      </c>
      <c r="F15" s="3">
        <f>'[1]LStk insg'!F126</f>
        <v>105.05395510678947</v>
      </c>
      <c r="G15" s="3">
        <f>'[1]LStk insg'!G126</f>
        <v>111.55009850830282</v>
      </c>
      <c r="H15" s="14">
        <f>'[1]LStk insg'!H126</f>
        <v>104</v>
      </c>
      <c r="I15" s="3">
        <f>'[1]LStk insg'!I126</f>
        <v>101.01612412534226</v>
      </c>
      <c r="J15" s="3">
        <f>'[1]LStk insg'!J126</f>
        <v>100.61998786980256</v>
      </c>
      <c r="K15" s="3">
        <f>'[1]LStk insg'!K126</f>
        <v>100</v>
      </c>
      <c r="L15" s="3">
        <f>'[1]LStk insg'!L126</f>
        <v>100.42981104533288</v>
      </c>
      <c r="M15" s="3">
        <f>'[1]LStk insg'!M126</f>
        <v>99.394630012107399</v>
      </c>
      <c r="N15" s="3">
        <f>'[1]LStk insg'!N126</f>
        <v>101.75845849078009</v>
      </c>
      <c r="O15" s="3">
        <f>'[1]LStk insg'!O126</f>
        <v>95.235255277002693</v>
      </c>
      <c r="P15" s="3">
        <f>'[1]LStk insg'!P126</f>
        <v>102.08401562412632</v>
      </c>
      <c r="Q15" s="3">
        <f>'[1]LStk insg'!Q126</f>
        <v>95.487834107109563</v>
      </c>
      <c r="R15" s="3">
        <f>'[1]LStk insg'!R126</f>
        <v>102.47274992214264</v>
      </c>
      <c r="S15" s="3">
        <f>'[1]LStk insg'!S126</f>
        <v>98.679478281248606</v>
      </c>
      <c r="T15" s="3">
        <f>'[1]LStk insg'!T126</f>
        <v>103.22357618183389</v>
      </c>
      <c r="U15" s="3">
        <f>'[1]LStk insg'!U126</f>
        <v>98.446261346317911</v>
      </c>
      <c r="V15" s="3">
        <f>'[1]LStk insg'!V126</f>
        <v>100.67825532391647</v>
      </c>
      <c r="X15" s="18" t="str">
        <f t="shared" si="4"/>
        <v>HH</v>
      </c>
      <c r="Y15" s="19">
        <f t="shared" si="5"/>
        <v>95.235255277002693</v>
      </c>
      <c r="Z15" s="18" t="str">
        <f t="shared" si="6"/>
        <v>SL</v>
      </c>
      <c r="AA15" s="19">
        <f t="shared" si="7"/>
        <v>103.22357618183389</v>
      </c>
    </row>
    <row r="16" spans="1:27" x14ac:dyDescent="0.35">
      <c r="X16" s="11"/>
      <c r="Y16" s="11"/>
      <c r="Z16" s="11"/>
      <c r="AA16" s="11"/>
    </row>
    <row r="17" spans="1:27" x14ac:dyDescent="0.35">
      <c r="A17" s="4" t="s">
        <v>118</v>
      </c>
      <c r="X17" s="11"/>
      <c r="Y17" s="11"/>
      <c r="Z17" s="11"/>
      <c r="AA17" s="11"/>
    </row>
    <row r="18" spans="1:27" x14ac:dyDescent="0.35">
      <c r="A18">
        <f>'[1]LStk VG'!A67</f>
        <v>2019</v>
      </c>
      <c r="B18" s="3">
        <f>'[1]LStk VG'!B67</f>
        <v>95.977232353637902</v>
      </c>
      <c r="C18" s="3">
        <f>'[1]LStk VG'!C67</f>
        <v>104.71599939202578</v>
      </c>
      <c r="D18" s="3">
        <f>'[1]LStk VG'!D67</f>
        <v>102.65299617289219</v>
      </c>
      <c r="E18" s="3">
        <f>'[1]LStk VG'!E67</f>
        <v>90.792035515462416</v>
      </c>
      <c r="F18" s="3">
        <f>'[1]LStk VG'!F67</f>
        <v>99.580941903971919</v>
      </c>
      <c r="G18" s="3">
        <f>'[1]LStk VG'!G67</f>
        <v>96.275998065977774</v>
      </c>
      <c r="H18" s="14">
        <f>'[1]LStk VG'!H67</f>
        <v>98.600979560791288</v>
      </c>
      <c r="I18" s="3">
        <f>'[1]LStk VG'!I67</f>
        <v>99.005550139743761</v>
      </c>
      <c r="J18" s="3">
        <f>'[1]LStk VG'!J67</f>
        <v>99.938421215817399</v>
      </c>
      <c r="K18" s="3">
        <f>'[1]LStk VG'!K67</f>
        <v>100</v>
      </c>
      <c r="L18" s="3">
        <f>'[1]LStk VG'!L67</f>
        <v>101.9654885223986</v>
      </c>
      <c r="M18" s="3">
        <f>'[1]LStk VG'!M67</f>
        <v>97.917426217888675</v>
      </c>
      <c r="N18" s="3">
        <f>'[1]LStk VG'!N67</f>
        <v>106.26101740958565</v>
      </c>
      <c r="O18" s="3">
        <f>'[1]LStk VG'!O67</f>
        <v>84.900768090849084</v>
      </c>
      <c r="P18" s="3">
        <f>'[1]LStk VG'!P67</f>
        <v>97.941885813404994</v>
      </c>
      <c r="Q18" s="3">
        <f>'[1]LStk VG'!Q67</f>
        <v>89.839116039905619</v>
      </c>
      <c r="R18" s="3">
        <f>'[1]LStk VG'!R67</f>
        <v>107.10029186743519</v>
      </c>
      <c r="S18" s="3">
        <f>'[1]LStk VG'!S67</f>
        <v>99.6932671515263</v>
      </c>
      <c r="T18" s="3">
        <f>'[1]LStk VG'!T67</f>
        <v>112.89572705058333</v>
      </c>
      <c r="U18" s="3">
        <f>'[1]LStk VG'!U67</f>
        <v>100.69093195881334</v>
      </c>
      <c r="V18" s="3">
        <f>'[1]LStk VG'!V67</f>
        <v>99.919823493591124</v>
      </c>
      <c r="X18" s="18" t="str">
        <f t="shared" ref="X18:X22" si="8">HLOOKUP(Y18,$L18:$U115,ROW(L$100)-ROW(X18)+1,0)</f>
        <v>HH</v>
      </c>
      <c r="Y18" s="19">
        <f t="shared" ref="Y18:Y22" si="9">MIN(L18:U18)</f>
        <v>84.900768090849084</v>
      </c>
      <c r="Z18" s="18" t="str">
        <f t="shared" ref="Z18:Z22" si="10">HLOOKUP(AA18,$L18:$U115,ROW(N$100)-ROW(Z18)+1,0)</f>
        <v>SL</v>
      </c>
      <c r="AA18" s="19">
        <f t="shared" ref="AA18:AA22" si="11">MAX(L18:U18)</f>
        <v>112.89572705058333</v>
      </c>
    </row>
    <row r="19" spans="1:27" x14ac:dyDescent="0.35">
      <c r="A19">
        <f>'[1]LStk VG'!A68</f>
        <v>2020</v>
      </c>
      <c r="B19" s="3">
        <f>'[1]LStk VG'!B68</f>
        <v>97.550440408533106</v>
      </c>
      <c r="C19" s="3">
        <f>'[1]LStk VG'!C68</f>
        <v>106.30618498604476</v>
      </c>
      <c r="D19" s="3">
        <f>'[1]LStk VG'!D68</f>
        <v>102.61275938384796</v>
      </c>
      <c r="E19" s="3">
        <f>'[1]LStk VG'!E68</f>
        <v>90.655524976984452</v>
      </c>
      <c r="F19" s="3">
        <f>'[1]LStk VG'!F68</f>
        <v>96.793244087906558</v>
      </c>
      <c r="G19" s="3">
        <f>'[1]LStk VG'!G68</f>
        <v>98.830484251010375</v>
      </c>
      <c r="H19" s="14">
        <f>'[1]LStk VG'!H68</f>
        <v>98.685295190730614</v>
      </c>
      <c r="I19" s="3">
        <f>'[1]LStk VG'!I68</f>
        <v>98.667540428827849</v>
      </c>
      <c r="J19" s="3">
        <f>'[1]LStk VG'!J68</f>
        <v>99.980949307536747</v>
      </c>
      <c r="K19" s="3">
        <f>'[1]LStk VG'!K68</f>
        <v>100</v>
      </c>
      <c r="L19" s="3">
        <f>'[1]LStk VG'!L68</f>
        <v>100.27781949076784</v>
      </c>
      <c r="M19" s="3">
        <f>'[1]LStk VG'!M68</f>
        <v>97.724875234160876</v>
      </c>
      <c r="N19" s="3">
        <f>'[1]LStk VG'!N68</f>
        <v>104.88306669774823</v>
      </c>
      <c r="O19" s="3">
        <f>'[1]LStk VG'!O68</f>
        <v>100.59717651032783</v>
      </c>
      <c r="P19" s="3">
        <f>'[1]LStk VG'!P68</f>
        <v>97.696614526359895</v>
      </c>
      <c r="Q19" s="3">
        <f>'[1]LStk VG'!Q68</f>
        <v>91.340478259883938</v>
      </c>
      <c r="R19" s="3">
        <f>'[1]LStk VG'!R68</f>
        <v>107.16399729992841</v>
      </c>
      <c r="S19" s="3">
        <f>'[1]LStk VG'!S68</f>
        <v>100.53058125019882</v>
      </c>
      <c r="T19" s="3">
        <f>'[1]LStk VG'!T68</f>
        <v>112.46983461362252</v>
      </c>
      <c r="U19" s="3">
        <f>'[1]LStk VG'!U68</f>
        <v>96.953598230854254</v>
      </c>
      <c r="V19" s="3">
        <f>'[1]LStk VG'!V68</f>
        <v>99.922879183578416</v>
      </c>
      <c r="X19" s="18" t="str">
        <f t="shared" si="8"/>
        <v>NI</v>
      </c>
      <c r="Y19" s="19">
        <f t="shared" si="9"/>
        <v>91.340478259883938</v>
      </c>
      <c r="Z19" s="18" t="str">
        <f t="shared" si="10"/>
        <v>SL</v>
      </c>
      <c r="AA19" s="19">
        <f t="shared" si="11"/>
        <v>112.46983461362252</v>
      </c>
    </row>
    <row r="20" spans="1:27" x14ac:dyDescent="0.35">
      <c r="A20">
        <f>'[1]LStk VG'!A69</f>
        <v>2021</v>
      </c>
      <c r="B20" s="3">
        <f>'[1]LStk VG'!B69</f>
        <v>93.757639757265807</v>
      </c>
      <c r="C20" s="3">
        <f>'[1]LStk VG'!C69</f>
        <v>101.84098141308668</v>
      </c>
      <c r="D20" s="3">
        <f>'[1]LStk VG'!D69</f>
        <v>105.31860159478626</v>
      </c>
      <c r="E20" s="3">
        <f>'[1]LStk VG'!E69</f>
        <v>90.580051254752391</v>
      </c>
      <c r="F20" s="3">
        <f>'[1]LStk VG'!F69</f>
        <v>97.807487245382561</v>
      </c>
      <c r="G20" s="3">
        <f>'[1]LStk VG'!G69</f>
        <v>103.66885201978839</v>
      </c>
      <c r="H20" s="14">
        <f>'[1]LStk VG'!H69</f>
        <v>99.523728280657181</v>
      </c>
      <c r="I20" s="3">
        <f>'[1]LStk VG'!I69</f>
        <v>98.900792906528608</v>
      </c>
      <c r="J20" s="3">
        <f>'[1]LStk VG'!J69</f>
        <v>100.05711249358203</v>
      </c>
      <c r="K20" s="3">
        <f>'[1]LStk VG'!K69</f>
        <v>100</v>
      </c>
      <c r="L20" s="3">
        <f>'[1]LStk VG'!L69</f>
        <v>99.681821020871936</v>
      </c>
      <c r="M20" s="3">
        <f>'[1]LStk VG'!M69</f>
        <v>99.001053636747841</v>
      </c>
      <c r="N20" s="3">
        <f>'[1]LStk VG'!N69</f>
        <v>87.489640705733535</v>
      </c>
      <c r="O20" s="3">
        <f>'[1]LStk VG'!O69</f>
        <v>87.649385241616429</v>
      </c>
      <c r="P20" s="3">
        <f>'[1]LStk VG'!P69</f>
        <v>97.682023242020193</v>
      </c>
      <c r="Q20" s="3">
        <f>'[1]LStk VG'!Q69</f>
        <v>95.537788145236703</v>
      </c>
      <c r="R20" s="3">
        <f>'[1]LStk VG'!R69</f>
        <v>108.17496614603999</v>
      </c>
      <c r="S20" s="3">
        <f>'[1]LStk VG'!S69</f>
        <v>92.813289253957279</v>
      </c>
      <c r="T20" s="3">
        <f>'[1]LStk VG'!T69</f>
        <v>104.0680027192717</v>
      </c>
      <c r="U20" s="3">
        <f>'[1]LStk VG'!U69</f>
        <v>103.37144398522288</v>
      </c>
      <c r="V20" s="3">
        <f>'[1]LStk VG'!V69</f>
        <v>100.00937160101786</v>
      </c>
      <c r="X20" s="18" t="str">
        <f t="shared" si="8"/>
        <v>HB</v>
      </c>
      <c r="Y20" s="19">
        <f t="shared" si="9"/>
        <v>87.489640705733535</v>
      </c>
      <c r="Z20" s="18" t="str">
        <f t="shared" si="10"/>
        <v>NW</v>
      </c>
      <c r="AA20" s="19">
        <f t="shared" si="11"/>
        <v>108.17496614603999</v>
      </c>
    </row>
    <row r="21" spans="1:27" x14ac:dyDescent="0.35">
      <c r="A21">
        <f>'[1]LStk VG'!A70</f>
        <v>2022</v>
      </c>
      <c r="B21" s="3">
        <f>'[1]LStk VG'!B70</f>
        <v>84.345896406777072</v>
      </c>
      <c r="C21" s="3">
        <f>'[1]LStk VG'!C70</f>
        <v>102.50497057712525</v>
      </c>
      <c r="D21" s="3">
        <f>'[1]LStk VG'!D70</f>
        <v>104.40456077157367</v>
      </c>
      <c r="E21" s="3">
        <f>'[1]LStk VG'!E70</f>
        <v>82.33919799863213</v>
      </c>
      <c r="F21" s="3">
        <f>'[1]LStk VG'!F70</f>
        <v>97.51867821423707</v>
      </c>
      <c r="G21" s="3">
        <f>'[1]LStk VG'!G70</f>
        <v>102.323298179983</v>
      </c>
      <c r="H21" s="14">
        <f>'[1]LStk VG'!H70</f>
        <v>96.113866589316515</v>
      </c>
      <c r="I21" s="3">
        <f>'[1]LStk VG'!I70</f>
        <v>95.205790355093427</v>
      </c>
      <c r="J21" s="3">
        <f>'[1]LStk VG'!J70</f>
        <v>100.03782868847057</v>
      </c>
      <c r="K21" s="3">
        <f>'[1]LStk VG'!K70</f>
        <v>100</v>
      </c>
      <c r="L21" s="3">
        <f>'[1]LStk VG'!L70</f>
        <v>98.69445531711321</v>
      </c>
      <c r="M21" s="3">
        <f>'[1]LStk VG'!M70</f>
        <v>99.522129278875497</v>
      </c>
      <c r="N21" s="3">
        <f>'[1]LStk VG'!N70</f>
        <v>85.683439556253333</v>
      </c>
      <c r="O21" s="3">
        <f>'[1]LStk VG'!O70</f>
        <v>76.760669578463094</v>
      </c>
      <c r="P21" s="3">
        <f>'[1]LStk VG'!P70</f>
        <v>100.63644159100542</v>
      </c>
      <c r="Q21" s="3">
        <f>'[1]LStk VG'!Q70</f>
        <v>96.860793787282191</v>
      </c>
      <c r="R21" s="3">
        <f>'[1]LStk VG'!R70</f>
        <v>108.05904986029584</v>
      </c>
      <c r="S21" s="3">
        <f>'[1]LStk VG'!S70</f>
        <v>93.703745910029284</v>
      </c>
      <c r="T21" s="3">
        <f>'[1]LStk VG'!T70</f>
        <v>105.77020222751172</v>
      </c>
      <c r="U21" s="3">
        <f>'[1]LStk VG'!U70</f>
        <v>105.20345393552442</v>
      </c>
      <c r="V21" s="3">
        <f>'[1]LStk VG'!V70</f>
        <v>99.624602828988174</v>
      </c>
      <c r="X21" s="18" t="str">
        <f t="shared" si="8"/>
        <v>HH</v>
      </c>
      <c r="Y21" s="19">
        <f t="shared" si="9"/>
        <v>76.760669578463094</v>
      </c>
      <c r="Z21" s="18" t="str">
        <f t="shared" si="10"/>
        <v>NW</v>
      </c>
      <c r="AA21" s="19">
        <f t="shared" si="11"/>
        <v>108.05904986029584</v>
      </c>
    </row>
    <row r="22" spans="1:27" x14ac:dyDescent="0.35">
      <c r="A22">
        <f>'[1]LStk VG'!A71</f>
        <v>2023</v>
      </c>
      <c r="B22" s="3">
        <f>'[1]LStk VG'!B71</f>
        <v>74.191105163592951</v>
      </c>
      <c r="C22" s="3">
        <f>'[1]LStk VG'!C71</f>
        <v>84.575184992085411</v>
      </c>
      <c r="D22" s="3">
        <f>'[1]LStk VG'!D71</f>
        <v>105.92782821207771</v>
      </c>
      <c r="E22" s="3">
        <f>'[1]LStk VG'!E71</f>
        <v>89.349020910159993</v>
      </c>
      <c r="F22" s="3">
        <f>'[1]LStk VG'!F71</f>
        <v>100.76549453361119</v>
      </c>
      <c r="G22" s="3">
        <f>'[1]LStk VG'!G71</f>
        <v>100.82415139858298</v>
      </c>
      <c r="H22" s="14">
        <f>'[1]LStk VG'!H71</f>
        <v>94.926495416555454</v>
      </c>
      <c r="I22" s="3">
        <f>'[1]LStk VG'!I71</f>
        <v>94.060616984598141</v>
      </c>
      <c r="J22" s="3">
        <f>'[1]LStk VG'!J71</f>
        <v>100.01311948476959</v>
      </c>
      <c r="K22" s="3">
        <f>'[1]LStk VG'!K71</f>
        <v>100</v>
      </c>
      <c r="L22" s="3">
        <f>'[1]LStk VG'!L71</f>
        <v>98.917666796745053</v>
      </c>
      <c r="M22" s="3">
        <f>'[1]LStk VG'!M71</f>
        <v>98.15997521347235</v>
      </c>
      <c r="N22" s="3">
        <f>'[1]LStk VG'!N71</f>
        <v>80.953161612664886</v>
      </c>
      <c r="O22" s="3">
        <f>'[1]LStk VG'!O71</f>
        <v>75.654389482927925</v>
      </c>
      <c r="P22" s="3">
        <f>'[1]LStk VG'!P71</f>
        <v>97.374982183365574</v>
      </c>
      <c r="Q22" s="3">
        <f>'[1]LStk VG'!Q71</f>
        <v>95.435291732121215</v>
      </c>
      <c r="R22" s="3">
        <f>'[1]LStk VG'!R71</f>
        <v>110.05084971101731</v>
      </c>
      <c r="S22" s="3">
        <f>'[1]LStk VG'!S71</f>
        <v>102.40968102521369</v>
      </c>
      <c r="T22" s="3">
        <f>'[1]LStk VG'!T71</f>
        <v>105.05241860540895</v>
      </c>
      <c r="U22" s="3">
        <f>'[1]LStk VG'!U71</f>
        <v>104.85469690842586</v>
      </c>
      <c r="V22" s="3">
        <f>'[1]LStk VG'!V71</f>
        <v>99.476943719049899</v>
      </c>
      <c r="X22" s="18" t="str">
        <f t="shared" si="8"/>
        <v>HH</v>
      </c>
      <c r="Y22" s="19">
        <f t="shared" si="9"/>
        <v>75.654389482927925</v>
      </c>
      <c r="Z22" s="18" t="str">
        <f t="shared" si="10"/>
        <v>NW</v>
      </c>
      <c r="AA22" s="19">
        <f t="shared" si="11"/>
        <v>110.05084971101731</v>
      </c>
    </row>
    <row r="23" spans="1:27" x14ac:dyDescent="0.35">
      <c r="X23" s="11"/>
      <c r="Y23" s="11"/>
      <c r="Z23" s="11"/>
      <c r="AA23" s="11"/>
    </row>
    <row r="24" spans="1:27" x14ac:dyDescent="0.35">
      <c r="A24" s="4" t="s">
        <v>119</v>
      </c>
      <c r="X24" s="11"/>
      <c r="Y24" s="11"/>
      <c r="Z24" s="11"/>
      <c r="AA24" s="11"/>
    </row>
    <row r="25" spans="1:27" x14ac:dyDescent="0.35">
      <c r="A25">
        <f>'[1]LStk VG'!A121</f>
        <v>2019</v>
      </c>
      <c r="B25" s="3">
        <f>'[1]LStk VG'!B121</f>
        <v>98.594607871922364</v>
      </c>
      <c r="C25" s="3">
        <f>'[1]LStk VG'!C121</f>
        <v>107.57590198602449</v>
      </c>
      <c r="D25" s="3">
        <f>'[1]LStk VG'!D121</f>
        <v>105.66918914216824</v>
      </c>
      <c r="E25" s="3">
        <f>'[1]LStk VG'!E121</f>
        <v>93.107298485447544</v>
      </c>
      <c r="F25" s="3">
        <f>'[1]LStk VG'!F121</f>
        <v>102.40981486426921</v>
      </c>
      <c r="G25" s="3">
        <f>'[1]LStk VG'!G121</f>
        <v>96.808586718462919</v>
      </c>
      <c r="H25" s="14">
        <f>'[1]LStk VG'!H121</f>
        <v>101.03771483643251</v>
      </c>
      <c r="I25" s="3">
        <f>'[1]LStk VG'!I121</f>
        <v>101.77431639727732</v>
      </c>
      <c r="J25" s="3">
        <f>'[1]LStk VG'!J121</f>
        <v>99.956056499040557</v>
      </c>
      <c r="K25" s="3">
        <f>'[1]LStk VG'!K121</f>
        <v>100</v>
      </c>
      <c r="L25" s="3">
        <f>'[1]LStk VG'!L121</f>
        <v>101.98756999331702</v>
      </c>
      <c r="M25" s="3">
        <f>'[1]LStk VG'!M121</f>
        <v>98.119701498627862</v>
      </c>
      <c r="N25" s="3">
        <f>'[1]LStk VG'!N121</f>
        <v>105.85170343727816</v>
      </c>
      <c r="O25" s="3">
        <f>'[1]LStk VG'!O121</f>
        <v>84.701831261089126</v>
      </c>
      <c r="P25" s="3">
        <f>'[1]LStk VG'!P121</f>
        <v>98.296873328182443</v>
      </c>
      <c r="Q25" s="3">
        <f>'[1]LStk VG'!Q121</f>
        <v>89.464693590201335</v>
      </c>
      <c r="R25" s="3">
        <f>'[1]LStk VG'!R121</f>
        <v>107.02270817504771</v>
      </c>
      <c r="S25" s="3">
        <f>'[1]LStk VG'!S121</f>
        <v>99.512872176813147</v>
      </c>
      <c r="T25" s="3">
        <f>'[1]LStk VG'!T121</f>
        <v>112.93087899828878</v>
      </c>
      <c r="U25" s="3">
        <f>'[1]LStk VG'!U121</f>
        <v>101.1403570815208</v>
      </c>
      <c r="V25" s="3">
        <f>'[1]LStk VG'!V121</f>
        <v>100.18279097546224</v>
      </c>
      <c r="X25" s="18" t="str">
        <f t="shared" ref="X25:X29" si="12">HLOOKUP(Y25,$L25:$U122,ROW(L$100)-ROW(X25)+1,0)</f>
        <v>HH</v>
      </c>
      <c r="Y25" s="19">
        <f t="shared" ref="Y25:Y29" si="13">MIN(L25:U25)</f>
        <v>84.701831261089126</v>
      </c>
      <c r="Z25" s="18" t="str">
        <f t="shared" ref="Z25:Z29" si="14">HLOOKUP(AA25,$L25:$U122,ROW(N$100)-ROW(Z25)+1,0)</f>
        <v>SL</v>
      </c>
      <c r="AA25" s="19">
        <f t="shared" ref="AA25:AA29" si="15">MAX(L25:U25)</f>
        <v>112.93087899828878</v>
      </c>
    </row>
    <row r="26" spans="1:27" x14ac:dyDescent="0.35">
      <c r="A26">
        <f>'[1]LStk VG'!A122</f>
        <v>2020</v>
      </c>
      <c r="B26" s="3">
        <f>'[1]LStk VG'!B122</f>
        <v>100.42892888454537</v>
      </c>
      <c r="C26" s="3">
        <f>'[1]LStk VG'!C122</f>
        <v>108.8456027991076</v>
      </c>
      <c r="D26" s="3">
        <f>'[1]LStk VG'!D122</f>
        <v>105.641157033037</v>
      </c>
      <c r="E26" s="3">
        <f>'[1]LStk VG'!E122</f>
        <v>93.192466189516736</v>
      </c>
      <c r="F26" s="3">
        <f>'[1]LStk VG'!F122</f>
        <v>99.373262568297434</v>
      </c>
      <c r="G26" s="3">
        <f>'[1]LStk VG'!G122</f>
        <v>99.476148176341354</v>
      </c>
      <c r="H26" s="14">
        <f>'[1]LStk VG'!H122</f>
        <v>101.13546189663852</v>
      </c>
      <c r="I26" s="3">
        <f>'[1]LStk VG'!I122</f>
        <v>101.44711166548042</v>
      </c>
      <c r="J26" s="3">
        <f>'[1]LStk VG'!J122</f>
        <v>99.990944243109922</v>
      </c>
      <c r="K26" s="3">
        <f>'[1]LStk VG'!K122</f>
        <v>100</v>
      </c>
      <c r="L26" s="3">
        <f>'[1]LStk VG'!L122</f>
        <v>100.15036965216035</v>
      </c>
      <c r="M26" s="3">
        <f>'[1]LStk VG'!M122</f>
        <v>97.895403902532891</v>
      </c>
      <c r="N26" s="3">
        <f>'[1]LStk VG'!N122</f>
        <v>104.36266149198082</v>
      </c>
      <c r="O26" s="3">
        <f>'[1]LStk VG'!O122</f>
        <v>99.890497903356689</v>
      </c>
      <c r="P26" s="3">
        <f>'[1]LStk VG'!P122</f>
        <v>98.185065741275324</v>
      </c>
      <c r="Q26" s="3">
        <f>'[1]LStk VG'!Q122</f>
        <v>90.878389914143952</v>
      </c>
      <c r="R26" s="3">
        <f>'[1]LStk VG'!R122</f>
        <v>107.12988957665017</v>
      </c>
      <c r="S26" s="3">
        <f>'[1]LStk VG'!S122</f>
        <v>100.50281922602157</v>
      </c>
      <c r="T26" s="3">
        <f>'[1]LStk VG'!T122</f>
        <v>112.32718542184423</v>
      </c>
      <c r="U26" s="3">
        <f>'[1]LStk VG'!U122</f>
        <v>97.570659240149141</v>
      </c>
      <c r="V26" s="3">
        <f>'[1]LStk VG'!V122</f>
        <v>100.19029000093246</v>
      </c>
      <c r="X26" s="18" t="str">
        <f t="shared" si="12"/>
        <v>NI</v>
      </c>
      <c r="Y26" s="19">
        <f t="shared" si="13"/>
        <v>90.878389914143952</v>
      </c>
      <c r="Z26" s="18" t="str">
        <f t="shared" si="14"/>
        <v>SL</v>
      </c>
      <c r="AA26" s="19">
        <f t="shared" si="15"/>
        <v>112.32718542184423</v>
      </c>
    </row>
    <row r="27" spans="1:27" x14ac:dyDescent="0.35">
      <c r="A27">
        <f>'[1]LStk VG'!A123</f>
        <v>2021</v>
      </c>
      <c r="B27" s="3">
        <f>'[1]LStk VG'!B123</f>
        <v>96.074539881633712</v>
      </c>
      <c r="C27" s="3">
        <f>'[1]LStk VG'!C123</f>
        <v>104.00231484264006</v>
      </c>
      <c r="D27" s="3">
        <f>'[1]LStk VG'!D123</f>
        <v>107.99566746034057</v>
      </c>
      <c r="E27" s="3">
        <f>'[1]LStk VG'!E123</f>
        <v>92.667991588272884</v>
      </c>
      <c r="F27" s="3">
        <f>'[1]LStk VG'!F123</f>
        <v>100.21650013518837</v>
      </c>
      <c r="G27" s="3">
        <f>'[1]LStk VG'!G123</f>
        <v>104.3359351615736</v>
      </c>
      <c r="H27" s="14">
        <f>'[1]LStk VG'!H123</f>
        <v>101.68585182169826</v>
      </c>
      <c r="I27" s="3">
        <f>'[1]LStk VG'!I123</f>
        <v>101.29667760640547</v>
      </c>
      <c r="J27" s="3">
        <f>'[1]LStk VG'!J123</f>
        <v>100.06184340182784</v>
      </c>
      <c r="K27" s="3">
        <f>'[1]LStk VG'!K123</f>
        <v>100</v>
      </c>
      <c r="L27" s="3">
        <f>'[1]LStk VG'!L123</f>
        <v>99.755213542403411</v>
      </c>
      <c r="M27" s="3">
        <f>'[1]LStk VG'!M123</f>
        <v>99.202621736269052</v>
      </c>
      <c r="N27" s="3">
        <f>'[1]LStk VG'!N123</f>
        <v>86.928248890404916</v>
      </c>
      <c r="O27" s="3">
        <f>'[1]LStk VG'!O123</f>
        <v>86.814037859808522</v>
      </c>
      <c r="P27" s="3">
        <f>'[1]LStk VG'!P123</f>
        <v>98.049490817392197</v>
      </c>
      <c r="Q27" s="3">
        <f>'[1]LStk VG'!Q123</f>
        <v>94.909565181037507</v>
      </c>
      <c r="R27" s="3">
        <f>'[1]LStk VG'!R123</f>
        <v>108.12251990289276</v>
      </c>
      <c r="S27" s="3">
        <f>'[1]LStk VG'!S123</f>
        <v>92.674699770321794</v>
      </c>
      <c r="T27" s="3">
        <f>'[1]LStk VG'!T123</f>
        <v>103.87641632574261</v>
      </c>
      <c r="U27" s="3">
        <f>'[1]LStk VG'!U123</f>
        <v>103.78458374802999</v>
      </c>
      <c r="V27" s="3">
        <f>'[1]LStk VG'!V123</f>
        <v>100.24984820101611</v>
      </c>
      <c r="X27" s="18" t="str">
        <f t="shared" si="12"/>
        <v>HH</v>
      </c>
      <c r="Y27" s="19">
        <f t="shared" si="13"/>
        <v>86.814037859808522</v>
      </c>
      <c r="Z27" s="18" t="str">
        <f t="shared" si="14"/>
        <v>NW</v>
      </c>
      <c r="AA27" s="19">
        <f t="shared" si="15"/>
        <v>108.12251990289276</v>
      </c>
    </row>
    <row r="28" spans="1:27" x14ac:dyDescent="0.35">
      <c r="A28">
        <f>'[1]LStk VG'!A124</f>
        <v>2022</v>
      </c>
      <c r="B28" s="3">
        <f>'[1]LStk VG'!B124</f>
        <v>86.28640582871391</v>
      </c>
      <c r="C28" s="3">
        <f>'[1]LStk VG'!C124</f>
        <v>105.04586033594991</v>
      </c>
      <c r="D28" s="3">
        <f>'[1]LStk VG'!D124</f>
        <v>106.9713516907664</v>
      </c>
      <c r="E28" s="3">
        <f>'[1]LStk VG'!E124</f>
        <v>84.160200495928521</v>
      </c>
      <c r="F28" s="3">
        <f>'[1]LStk VG'!F124</f>
        <v>99.923948170175024</v>
      </c>
      <c r="G28" s="3">
        <f>'[1]LStk VG'!G124</f>
        <v>103.10869004768435</v>
      </c>
      <c r="H28" s="14">
        <f>'[1]LStk VG'!H124</f>
        <v>98.18286049800848</v>
      </c>
      <c r="I28" s="3">
        <f>'[1]LStk VG'!I124</f>
        <v>97.483277545914376</v>
      </c>
      <c r="J28" s="3">
        <f>'[1]LStk VG'!J124</f>
        <v>100.05562246560483</v>
      </c>
      <c r="K28" s="3">
        <f>'[1]LStk VG'!K124</f>
        <v>100</v>
      </c>
      <c r="L28" s="3">
        <f>'[1]LStk VG'!L124</f>
        <v>98.735259837136681</v>
      </c>
      <c r="M28" s="3">
        <f>'[1]LStk VG'!M124</f>
        <v>99.752766728865694</v>
      </c>
      <c r="N28" s="3">
        <f>'[1]LStk VG'!N124</f>
        <v>85.376235293500883</v>
      </c>
      <c r="O28" s="3">
        <f>'[1]LStk VG'!O124</f>
        <v>76.638156261988058</v>
      </c>
      <c r="P28" s="3">
        <f>'[1]LStk VG'!P124</f>
        <v>100.93460901084457</v>
      </c>
      <c r="Q28" s="3">
        <f>'[1]LStk VG'!Q124</f>
        <v>96.402753376468212</v>
      </c>
      <c r="R28" s="3">
        <f>'[1]LStk VG'!R124</f>
        <v>107.95037826564231</v>
      </c>
      <c r="S28" s="3">
        <f>'[1]LStk VG'!S124</f>
        <v>93.501353011844728</v>
      </c>
      <c r="T28" s="3">
        <f>'[1]LStk VG'!T124</f>
        <v>105.70694018242826</v>
      </c>
      <c r="U28" s="3">
        <f>'[1]LStk VG'!U124</f>
        <v>105.6989574427285</v>
      </c>
      <c r="V28" s="3">
        <f>'[1]LStk VG'!V124</f>
        <v>99.88500118300216</v>
      </c>
      <c r="X28" s="18" t="str">
        <f t="shared" si="12"/>
        <v>HH</v>
      </c>
      <c r="Y28" s="19">
        <f t="shared" si="13"/>
        <v>76.638156261988058</v>
      </c>
      <c r="Z28" s="18" t="str">
        <f t="shared" si="14"/>
        <v>NW</v>
      </c>
      <c r="AA28" s="19">
        <f t="shared" si="15"/>
        <v>107.95037826564231</v>
      </c>
    </row>
    <row r="29" spans="1:27" x14ac:dyDescent="0.35">
      <c r="A29">
        <f>'[1]LStk VG'!A125</f>
        <v>2023</v>
      </c>
      <c r="B29" s="3">
        <f>'[1]LStk VG'!B125</f>
        <v>75.829305789668126</v>
      </c>
      <c r="C29" s="3">
        <f>'[1]LStk VG'!C125</f>
        <v>86.738163062599327</v>
      </c>
      <c r="D29" s="3">
        <f>'[1]LStk VG'!D125</f>
        <v>108.53896358769714</v>
      </c>
      <c r="E29" s="3">
        <f>'[1]LStk VG'!E125</f>
        <v>91.242443987284844</v>
      </c>
      <c r="F29" s="3">
        <f>'[1]LStk VG'!F125</f>
        <v>103.07059969654733</v>
      </c>
      <c r="G29" s="3">
        <f>'[1]LStk VG'!G125</f>
        <v>101.73277795098967</v>
      </c>
      <c r="H29" s="14">
        <f>'[1]LStk VG'!H125</f>
        <v>96.945158127218122</v>
      </c>
      <c r="I29" s="3">
        <f>'[1]LStk VG'!I125</f>
        <v>96.262811613823956</v>
      </c>
      <c r="J29" s="3">
        <f>'[1]LStk VG'!J125</f>
        <v>100.01306677120085</v>
      </c>
      <c r="K29" s="3">
        <f>'[1]LStk VG'!K125</f>
        <v>100</v>
      </c>
      <c r="L29" s="3">
        <f>'[1]LStk VG'!L125</f>
        <v>98.951002680936085</v>
      </c>
      <c r="M29" s="3">
        <f>'[1]LStk VG'!M125</f>
        <v>98.353718538228307</v>
      </c>
      <c r="N29" s="3">
        <f>'[1]LStk VG'!N125</f>
        <v>80.81905042240713</v>
      </c>
      <c r="O29" s="3">
        <f>'[1]LStk VG'!O125</f>
        <v>75.593478962484227</v>
      </c>
      <c r="P29" s="3">
        <f>'[1]LStk VG'!P125</f>
        <v>97.608626393634026</v>
      </c>
      <c r="Q29" s="3">
        <f>'[1]LStk VG'!Q125</f>
        <v>95.049718503073393</v>
      </c>
      <c r="R29" s="3">
        <f>'[1]LStk VG'!R125</f>
        <v>109.8739776883718</v>
      </c>
      <c r="S29" s="3">
        <f>'[1]LStk VG'!S125</f>
        <v>102.22132256555965</v>
      </c>
      <c r="T29" s="3">
        <f>'[1]LStk VG'!T125</f>
        <v>104.97864566502389</v>
      </c>
      <c r="U29" s="3">
        <f>'[1]LStk VG'!U125</f>
        <v>105.30967777117561</v>
      </c>
      <c r="V29" s="3">
        <f>'[1]LStk VG'!V125</f>
        <v>99.729518528711282</v>
      </c>
      <c r="X29" s="18" t="str">
        <f t="shared" si="12"/>
        <v>HH</v>
      </c>
      <c r="Y29" s="19">
        <f t="shared" si="13"/>
        <v>75.593478962484227</v>
      </c>
      <c r="Z29" s="18" t="str">
        <f t="shared" si="14"/>
        <v>NW</v>
      </c>
      <c r="AA29" s="19">
        <f t="shared" si="15"/>
        <v>109.8739776883718</v>
      </c>
    </row>
    <row r="30" spans="1:27" x14ac:dyDescent="0.35">
      <c r="X30" s="11"/>
      <c r="Y30" s="11"/>
      <c r="Z30" s="11"/>
      <c r="AA30" s="11"/>
    </row>
    <row r="31" spans="1:27" x14ac:dyDescent="0.35">
      <c r="X31" s="11"/>
      <c r="Y31" s="11"/>
      <c r="Z31" s="11"/>
      <c r="AA31" s="11"/>
    </row>
    <row r="32" spans="1:27" x14ac:dyDescent="0.35">
      <c r="X32" s="11"/>
      <c r="Y32" s="11"/>
      <c r="Z32" s="11"/>
      <c r="AA32" s="11"/>
    </row>
    <row r="33" spans="24:27" x14ac:dyDescent="0.35">
      <c r="X33" s="11"/>
      <c r="Y33" s="11"/>
      <c r="Z33" s="11"/>
      <c r="AA33" s="11"/>
    </row>
    <row r="34" spans="24:27" x14ac:dyDescent="0.35">
      <c r="X34" s="11"/>
      <c r="Y34" s="11"/>
      <c r="Z34" s="11"/>
      <c r="AA34" s="11"/>
    </row>
    <row r="35" spans="24:27" x14ac:dyDescent="0.35">
      <c r="X35" s="11"/>
      <c r="Y35" s="11"/>
      <c r="Z35" s="11"/>
      <c r="AA35" s="11"/>
    </row>
    <row r="36" spans="24:27" x14ac:dyDescent="0.35">
      <c r="X36" s="11"/>
      <c r="Y36" s="11"/>
      <c r="Z36" s="11"/>
      <c r="AA36" s="11"/>
    </row>
    <row r="37" spans="24:27" x14ac:dyDescent="0.35">
      <c r="X37" s="11"/>
      <c r="Y37" s="11"/>
      <c r="Z37" s="11"/>
      <c r="AA37" s="11"/>
    </row>
    <row r="38" spans="24:27" x14ac:dyDescent="0.35">
      <c r="X38" s="11"/>
      <c r="Y38" s="11"/>
      <c r="Z38" s="11"/>
      <c r="AA38"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A17E-BDCD-486D-9CD7-E776AAC421C8}">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123</v>
      </c>
    </row>
    <row r="2" spans="1:27" s="25" customFormat="1" ht="26" x14ac:dyDescent="0.3">
      <c r="A2" s="30" t="str">
        <f>Wirtschaftskraft!A2</f>
        <v>Jahr</v>
      </c>
      <c r="B2" s="30" t="str">
        <f>Wirtschaftskraft!B2</f>
        <v>Branden-
burg</v>
      </c>
      <c r="C2" s="30" t="str">
        <f>Wirtschaftskraft!C2</f>
        <v>Mecklenburg-
Vorpommern</v>
      </c>
      <c r="D2" s="30" t="str">
        <f>Wirtschaftskraft!D2</f>
        <v>Sachsen</v>
      </c>
      <c r="E2" s="30" t="str">
        <f>Wirtschaftskraft!E2</f>
        <v>Sachsen-Anhalt</v>
      </c>
      <c r="F2" s="30" t="str">
        <f>Wirtschaftskraft!F2</f>
        <v>Thüringen</v>
      </c>
      <c r="G2" s="30" t="str">
        <f>Wirtschaftskraft!G2</f>
        <v>Berlin</v>
      </c>
      <c r="H2" s="31" t="str">
        <f>Wirtschaftskraft!H2</f>
        <v>NBL m B</v>
      </c>
      <c r="I2" s="30" t="str">
        <f>Wirtschaftskraft!I2</f>
        <v>NBL o B</v>
      </c>
      <c r="J2" s="30" t="str">
        <f>Wirtschaftskraft!J2</f>
        <v>ABL m B</v>
      </c>
      <c r="K2" s="30" t="str">
        <f>Wirtschaftskraft!K2</f>
        <v>ABL o B</v>
      </c>
      <c r="L2" s="30" t="str">
        <f>Wirtschaftskraft!L2</f>
        <v>Baden-
Württemberg</v>
      </c>
      <c r="M2" s="30" t="str">
        <f>Wirtschaftskraft!M2</f>
        <v>Bayern</v>
      </c>
      <c r="N2" s="30" t="str">
        <f>Wirtschaftskraft!N2</f>
        <v>Bremen</v>
      </c>
      <c r="O2" s="30" t="str">
        <f>Wirtschaftskraft!O2</f>
        <v>Hamburg</v>
      </c>
      <c r="P2" s="30" t="str">
        <f>Wirtschaftskraft!P2</f>
        <v>Hessen</v>
      </c>
      <c r="Q2" s="30" t="str">
        <f>Wirtschaftskraft!Q2</f>
        <v>Nieder-
sachsen</v>
      </c>
      <c r="R2" s="30" t="str">
        <f>Wirtschaftskraft!R2</f>
        <v>Nordrhein-
Westfalen</v>
      </c>
      <c r="S2" s="30" t="str">
        <f>Wirtschaftskraft!S2</f>
        <v>Rheinland-Pfalz</v>
      </c>
      <c r="T2" s="30" t="str">
        <f>Wirtschaftskraft!T2</f>
        <v>Saarland</v>
      </c>
      <c r="U2" s="30" t="str">
        <f>Wirtschaftskraft!U2</f>
        <v>Schleswig-
Holstein</v>
      </c>
      <c r="V2" s="30" t="str">
        <f>Wirtschaftskraft!V2</f>
        <v>Deutschland</v>
      </c>
      <c r="X2" s="30" t="str">
        <f>Wirtschaftskraft!X2</f>
        <v>Min ABLoB</v>
      </c>
      <c r="Y2" s="30"/>
      <c r="Z2" s="30" t="str">
        <f>Wirtschaftskraft!Z2</f>
        <v>Max ABLoB</v>
      </c>
      <c r="AA2" s="30"/>
    </row>
    <row r="3" spans="1:27" x14ac:dyDescent="0.35">
      <c r="A3" s="4" t="s">
        <v>120</v>
      </c>
    </row>
    <row r="4" spans="1:27" x14ac:dyDescent="0.35">
      <c r="A4">
        <f>'[1]AN, Selbst'!A103</f>
        <v>2019</v>
      </c>
      <c r="B4" s="3">
        <f>'[1]AN, Selbst'!B103</f>
        <v>113.63352919271918</v>
      </c>
      <c r="C4" s="3">
        <f>'[1]AN, Selbst'!C103</f>
        <v>93.019290149772146</v>
      </c>
      <c r="D4" s="3">
        <f>'[1]AN, Selbst'!D103</f>
        <v>96.56399790953175</v>
      </c>
      <c r="E4" s="3">
        <f>'[1]AN, Selbst'!E103</f>
        <v>83.146489896528195</v>
      </c>
      <c r="F4" s="3">
        <f>'[1]AN, Selbst'!F103</f>
        <v>94.267665801319779</v>
      </c>
      <c r="G4" s="3">
        <f>'[1]AN, Selbst'!G103</f>
        <v>116.8555627039442</v>
      </c>
      <c r="H4" s="14">
        <f>'[1]AN, Selbst'!H103</f>
        <v>101.849668658577</v>
      </c>
      <c r="I4" s="3">
        <f>'[1]AN, Selbst'!I103</f>
        <v>96.681477344317486</v>
      </c>
      <c r="J4" s="3">
        <f>'[1]AN, Selbst'!J103</f>
        <v>91.119832440441371</v>
      </c>
      <c r="K4" s="3">
        <f>'[1]AN, Selbst'!K103</f>
        <v>89.685955882845278</v>
      </c>
      <c r="L4" s="3">
        <f>'[1]AN, Selbst'!L103</f>
        <v>86.968407008780304</v>
      </c>
      <c r="M4" s="3">
        <f>'[1]AN, Selbst'!M103</f>
        <v>99.552079010588301</v>
      </c>
      <c r="N4" s="3">
        <f>'[1]AN, Selbst'!N103</f>
        <v>67.68012805457829</v>
      </c>
      <c r="O4" s="3">
        <f>'[1]AN, Selbst'!O103</f>
        <v>89.752423089875947</v>
      </c>
      <c r="P4" s="3">
        <f>'[1]AN, Selbst'!P103</f>
        <v>88.551493234861397</v>
      </c>
      <c r="Q4" s="3">
        <f>'[1]AN, Selbst'!Q103</f>
        <v>87.531319263756444</v>
      </c>
      <c r="R4" s="3">
        <f>'[1]AN, Selbst'!R103</f>
        <v>83.530093108210451</v>
      </c>
      <c r="S4" s="3">
        <f>'[1]AN, Selbst'!S103</f>
        <v>92.488976083159173</v>
      </c>
      <c r="T4" s="3">
        <f>'[1]AN, Selbst'!T103</f>
        <v>79.082657616830858</v>
      </c>
      <c r="U4" s="3">
        <f>'[1]AN, Selbst'!U103</f>
        <v>105.65374277660233</v>
      </c>
      <c r="V4" s="3">
        <f>'[1]AN, Selbst'!V103</f>
        <v>91.858821450658183</v>
      </c>
      <c r="X4" s="18" t="str">
        <f>HLOOKUP(Y4,$L4:$U101,ROW(L$100)-ROW(X4)+1,0)</f>
        <v>HB</v>
      </c>
      <c r="Y4" s="19">
        <f>MIN(L4:U4)</f>
        <v>67.68012805457829</v>
      </c>
      <c r="Z4" s="18" t="str">
        <f>HLOOKUP(AA4,$L4:$U101,ROW(N$100)-ROW(Z4)+1,0)</f>
        <v>SH</v>
      </c>
      <c r="AA4" s="19">
        <f>MAX(L4:U4)</f>
        <v>105.65374277660233</v>
      </c>
    </row>
    <row r="5" spans="1:27" x14ac:dyDescent="0.35">
      <c r="A5">
        <f>'[1]AN, Selbst'!A104</f>
        <v>2020</v>
      </c>
      <c r="B5" s="3">
        <f>'[1]AN, Selbst'!B104</f>
        <v>112.12684474498057</v>
      </c>
      <c r="C5" s="3">
        <f>'[1]AN, Selbst'!C104</f>
        <v>92.282682595825023</v>
      </c>
      <c r="D5" s="3">
        <f>'[1]AN, Selbst'!D104</f>
        <v>94.710380621491083</v>
      </c>
      <c r="E5" s="3">
        <f>'[1]AN, Selbst'!E104</f>
        <v>81.939276146557361</v>
      </c>
      <c r="F5" s="3">
        <f>'[1]AN, Selbst'!F104</f>
        <v>93.747076616046698</v>
      </c>
      <c r="G5" s="3">
        <f>'[1]AN, Selbst'!G104</f>
        <v>114.39875332116976</v>
      </c>
      <c r="H5" s="14">
        <f>'[1]AN, Selbst'!H104</f>
        <v>100.28589788577679</v>
      </c>
      <c r="I5" s="3">
        <f>'[1]AN, Selbst'!I104</f>
        <v>95.389624072648488</v>
      </c>
      <c r="J5" s="3">
        <f>'[1]AN, Selbst'!J104</f>
        <v>89.500771255668838</v>
      </c>
      <c r="K5" s="3">
        <f>'[1]AN, Selbst'!K104</f>
        <v>88.106290355828463</v>
      </c>
      <c r="L5" s="3">
        <f>'[1]AN, Selbst'!L104</f>
        <v>85.570909374465614</v>
      </c>
      <c r="M5" s="3">
        <f>'[1]AN, Selbst'!M104</f>
        <v>97.274447466675426</v>
      </c>
      <c r="N5" s="3">
        <f>'[1]AN, Selbst'!N104</f>
        <v>67.678190766907463</v>
      </c>
      <c r="O5" s="3">
        <f>'[1]AN, Selbst'!O104</f>
        <v>88.717507161750021</v>
      </c>
      <c r="P5" s="3">
        <f>'[1]AN, Selbst'!P104</f>
        <v>87.627803983004142</v>
      </c>
      <c r="Q5" s="3">
        <f>'[1]AN, Selbst'!Q104</f>
        <v>85.984455498938345</v>
      </c>
      <c r="R5" s="3">
        <f>'[1]AN, Selbst'!R104</f>
        <v>81.866351791129603</v>
      </c>
      <c r="S5" s="3">
        <f>'[1]AN, Selbst'!S104</f>
        <v>90.787179366685109</v>
      </c>
      <c r="T5" s="3">
        <f>'[1]AN, Selbst'!T104</f>
        <v>79.159206923909764</v>
      </c>
      <c r="U5" s="3">
        <f>'[1]AN, Selbst'!U104</f>
        <v>104.24942844558167</v>
      </c>
      <c r="V5" s="3">
        <f>'[1]AN, Selbst'!V104</f>
        <v>90.281643103640221</v>
      </c>
      <c r="X5" s="18" t="str">
        <f t="shared" ref="X5:X8" si="0">HLOOKUP(Y5,$L5:$U102,ROW(L$100)-ROW(X5)+1,0)</f>
        <v>HB</v>
      </c>
      <c r="Y5" s="19">
        <f t="shared" ref="Y5:Y8" si="1">MIN(L5:U5)</f>
        <v>67.678190766907463</v>
      </c>
      <c r="Z5" s="18" t="str">
        <f t="shared" ref="Z5:Z8" si="2">HLOOKUP(AA5,$L5:$U102,ROW(N$100)-ROW(Z5)+1,0)</f>
        <v>SH</v>
      </c>
      <c r="AA5" s="19">
        <f t="shared" ref="AA5:AA8" si="3">MAX(L5:U5)</f>
        <v>104.24942844558167</v>
      </c>
    </row>
    <row r="6" spans="1:27" x14ac:dyDescent="0.35">
      <c r="A6">
        <f>'[1]AN, Selbst'!A105</f>
        <v>2021</v>
      </c>
      <c r="B6" s="3">
        <f>'[1]AN, Selbst'!B105</f>
        <v>108.3071436138282</v>
      </c>
      <c r="C6" s="3">
        <f>'[1]AN, Selbst'!C105</f>
        <v>90.218713232526909</v>
      </c>
      <c r="D6" s="3">
        <f>'[1]AN, Selbst'!D105</f>
        <v>92.375569937936547</v>
      </c>
      <c r="E6" s="3">
        <f>'[1]AN, Selbst'!E105</f>
        <v>79.904496056585415</v>
      </c>
      <c r="F6" s="3">
        <f>'[1]AN, Selbst'!F105</f>
        <v>91.886061127158968</v>
      </c>
      <c r="G6" s="3">
        <f>'[1]AN, Selbst'!G105</f>
        <v>110.53494835612375</v>
      </c>
      <c r="H6" s="14">
        <f>'[1]AN, Selbst'!H105</f>
        <v>97.52691432206295</v>
      </c>
      <c r="I6" s="3">
        <f>'[1]AN, Selbst'!I105</f>
        <v>92.968204007650428</v>
      </c>
      <c r="J6" s="3">
        <f>'[1]AN, Selbst'!J105</f>
        <v>87.200907325172892</v>
      </c>
      <c r="K6" s="3">
        <f>'[1]AN, Selbst'!K105</f>
        <v>85.882234433181608</v>
      </c>
      <c r="L6" s="3">
        <f>'[1]AN, Selbst'!L105</f>
        <v>83.544220296494004</v>
      </c>
      <c r="M6" s="3">
        <f>'[1]AN, Selbst'!M105</f>
        <v>94.844549850689702</v>
      </c>
      <c r="N6" s="3">
        <f>'[1]AN, Selbst'!N105</f>
        <v>66.203374297405219</v>
      </c>
      <c r="O6" s="3">
        <f>'[1]AN, Selbst'!O105</f>
        <v>86.89150109162712</v>
      </c>
      <c r="P6" s="3">
        <f>'[1]AN, Selbst'!P105</f>
        <v>85.620830702266289</v>
      </c>
      <c r="Q6" s="3">
        <f>'[1]AN, Selbst'!Q105</f>
        <v>83.536271622367494</v>
      </c>
      <c r="R6" s="3">
        <f>'[1]AN, Selbst'!R105</f>
        <v>79.769519408269872</v>
      </c>
      <c r="S6" s="3">
        <f>'[1]AN, Selbst'!S105</f>
        <v>88.199405805793162</v>
      </c>
      <c r="T6" s="3">
        <f>'[1]AN, Selbst'!T105</f>
        <v>77.741583152892531</v>
      </c>
      <c r="U6" s="3">
        <f>'[1]AN, Selbst'!U105</f>
        <v>101.10258246104296</v>
      </c>
      <c r="V6" s="3">
        <f>'[1]AN, Selbst'!V105</f>
        <v>87.964609638982751</v>
      </c>
      <c r="X6" s="18" t="str">
        <f t="shared" si="0"/>
        <v>HB</v>
      </c>
      <c r="Y6" s="19">
        <f t="shared" si="1"/>
        <v>66.203374297405219</v>
      </c>
      <c r="Z6" s="18" t="str">
        <f t="shared" si="2"/>
        <v>SH</v>
      </c>
      <c r="AA6" s="19">
        <f t="shared" si="3"/>
        <v>101.10258246104296</v>
      </c>
    </row>
    <row r="7" spans="1:27" x14ac:dyDescent="0.35">
      <c r="A7">
        <f>'[1]AN, Selbst'!A106</f>
        <v>2022</v>
      </c>
      <c r="B7" s="3">
        <f>'[1]AN, Selbst'!B106</f>
        <v>105.97507126488175</v>
      </c>
      <c r="C7" s="3">
        <f>'[1]AN, Selbst'!C106</f>
        <v>88.80982078382452</v>
      </c>
      <c r="D7" s="3">
        <f>'[1]AN, Selbst'!D106</f>
        <v>90.33498753915282</v>
      </c>
      <c r="E7" s="3">
        <f>'[1]AN, Selbst'!E106</f>
        <v>78.649460212336351</v>
      </c>
      <c r="F7" s="3">
        <f>'[1]AN, Selbst'!F106</f>
        <v>89.949578585487501</v>
      </c>
      <c r="G7" s="3">
        <f>'[1]AN, Selbst'!G106</f>
        <v>105.63822087873694</v>
      </c>
      <c r="H7" s="14">
        <f>'[1]AN, Selbst'!H106</f>
        <v>94.96410234152269</v>
      </c>
      <c r="I7" s="3">
        <f>'[1]AN, Selbst'!I106</f>
        <v>91.123197255558622</v>
      </c>
      <c r="J7" s="3">
        <f>'[1]AN, Selbst'!J106</f>
        <v>84.914487504473414</v>
      </c>
      <c r="K7" s="3">
        <f>'[1]AN, Selbst'!K106</f>
        <v>83.719861729320357</v>
      </c>
      <c r="L7" s="3">
        <f>'[1]AN, Selbst'!L106</f>
        <v>81.467124264669678</v>
      </c>
      <c r="M7" s="3">
        <f>'[1]AN, Selbst'!M106</f>
        <v>92.443171069448724</v>
      </c>
      <c r="N7" s="3">
        <f>'[1]AN, Selbst'!N106</f>
        <v>64.381837764299092</v>
      </c>
      <c r="O7" s="3">
        <f>'[1]AN, Selbst'!O106</f>
        <v>83.677888305954269</v>
      </c>
      <c r="P7" s="3">
        <f>'[1]AN, Selbst'!P106</f>
        <v>83.636717237208273</v>
      </c>
      <c r="Q7" s="3">
        <f>'[1]AN, Selbst'!Q106</f>
        <v>81.794050949235483</v>
      </c>
      <c r="R7" s="3">
        <f>'[1]AN, Selbst'!R106</f>
        <v>77.681232587254812</v>
      </c>
      <c r="S7" s="3">
        <f>'[1]AN, Selbst'!S106</f>
        <v>85.902697924294557</v>
      </c>
      <c r="T7" s="3">
        <f>'[1]AN, Selbst'!T106</f>
        <v>76.187311155166924</v>
      </c>
      <c r="U7" s="3">
        <f>'[1]AN, Selbst'!U106</f>
        <v>98.42327848697235</v>
      </c>
      <c r="V7" s="3">
        <f>'[1]AN, Selbst'!V106</f>
        <v>85.731204491622066</v>
      </c>
      <c r="X7" s="18" t="str">
        <f t="shared" si="0"/>
        <v>HB</v>
      </c>
      <c r="Y7" s="19">
        <f t="shared" si="1"/>
        <v>64.381837764299092</v>
      </c>
      <c r="Z7" s="18" t="str">
        <f t="shared" si="2"/>
        <v>SH</v>
      </c>
      <c r="AA7" s="19">
        <f t="shared" si="3"/>
        <v>98.42327848697235</v>
      </c>
    </row>
    <row r="8" spans="1:27" x14ac:dyDescent="0.35">
      <c r="A8">
        <f>'[1]AN, Selbst'!A107</f>
        <v>2023</v>
      </c>
      <c r="B8" s="3">
        <f>'[1]AN, Selbst'!B107</f>
        <v>104.75629940421098</v>
      </c>
      <c r="C8" s="3">
        <f>'[1]AN, Selbst'!C107</f>
        <v>87.810621308391518</v>
      </c>
      <c r="D8" s="3">
        <f>'[1]AN, Selbst'!D107</f>
        <v>89.058584170955768</v>
      </c>
      <c r="E8" s="3">
        <f>'[1]AN, Selbst'!E107</f>
        <v>77.733187474691292</v>
      </c>
      <c r="F8" s="3">
        <f>'[1]AN, Selbst'!F107</f>
        <v>88.915697958386261</v>
      </c>
      <c r="G8" s="3">
        <f>'[1]AN, Selbst'!G107</f>
        <v>102.92640607339413</v>
      </c>
      <c r="H8" s="14">
        <f>'[1]AN, Selbst'!H107</f>
        <v>93.462770962042171</v>
      </c>
      <c r="I8" s="3">
        <f>'[1]AN, Selbst'!I107</f>
        <v>90.00667468784134</v>
      </c>
      <c r="J8" s="3">
        <f>'[1]AN, Selbst'!J107</f>
        <v>83.613527697149351</v>
      </c>
      <c r="K8" s="3">
        <f>'[1]AN, Selbst'!K107</f>
        <v>82.491530073621206</v>
      </c>
      <c r="L8" s="3">
        <f>'[1]AN, Selbst'!L107</f>
        <v>80.11808913856315</v>
      </c>
      <c r="M8" s="3">
        <f>'[1]AN, Selbst'!M107</f>
        <v>91.059533296487984</v>
      </c>
      <c r="N8" s="3">
        <f>'[1]AN, Selbst'!N107</f>
        <v>63.602739602901401</v>
      </c>
      <c r="O8" s="3">
        <f>'[1]AN, Selbst'!O107</f>
        <v>81.458033971633697</v>
      </c>
      <c r="P8" s="3">
        <f>'[1]AN, Selbst'!P107</f>
        <v>82.286288244764251</v>
      </c>
      <c r="Q8" s="3">
        <f>'[1]AN, Selbst'!Q107</f>
        <v>80.913540356094515</v>
      </c>
      <c r="R8" s="3">
        <f>'[1]AN, Selbst'!R107</f>
        <v>76.640195525759239</v>
      </c>
      <c r="S8" s="3">
        <f>'[1]AN, Selbst'!S107</f>
        <v>84.907914791432461</v>
      </c>
      <c r="T8" s="3">
        <f>'[1]AN, Selbst'!T107</f>
        <v>75.116573363439699</v>
      </c>
      <c r="U8" s="3">
        <f>'[1]AN, Selbst'!U107</f>
        <v>96.848712589617321</v>
      </c>
      <c r="V8" s="3">
        <f>'[1]AN, Selbst'!V107</f>
        <v>84.449088890340278</v>
      </c>
      <c r="X8" s="18" t="str">
        <f t="shared" si="0"/>
        <v>HB</v>
      </c>
      <c r="Y8" s="19">
        <f t="shared" si="1"/>
        <v>63.602739602901401</v>
      </c>
      <c r="Z8" s="18" t="str">
        <f t="shared" si="2"/>
        <v>SH</v>
      </c>
      <c r="AA8" s="19">
        <f t="shared" si="3"/>
        <v>96.848712589617321</v>
      </c>
    </row>
    <row r="9" spans="1:27" x14ac:dyDescent="0.35">
      <c r="X9" s="11"/>
      <c r="Y9" s="11"/>
      <c r="Z9" s="11"/>
      <c r="AA9" s="11"/>
    </row>
    <row r="10" spans="1:27" x14ac:dyDescent="0.35">
      <c r="A10" s="4" t="s">
        <v>121</v>
      </c>
      <c r="X10" s="11"/>
      <c r="Y10" s="11"/>
      <c r="Z10" s="11"/>
      <c r="AA10" s="11"/>
    </row>
    <row r="11" spans="1:27" x14ac:dyDescent="0.35">
      <c r="A11">
        <f>'[1]AN, Selbst'!A139</f>
        <v>2019</v>
      </c>
      <c r="B11" s="3">
        <f>'[1]AN, Selbst'!B139</f>
        <v>51.043245573432493</v>
      </c>
      <c r="C11" s="3">
        <f>'[1]AN, Selbst'!C139</f>
        <v>44.075885057371245</v>
      </c>
      <c r="D11" s="3">
        <f>'[1]AN, Selbst'!D139</f>
        <v>49.106321200190237</v>
      </c>
      <c r="E11" s="3">
        <f>'[1]AN, Selbst'!E139</f>
        <v>37.967306700000719</v>
      </c>
      <c r="F11" s="3">
        <f>'[1]AN, Selbst'!F139</f>
        <v>46.089300562793589</v>
      </c>
      <c r="G11" s="3">
        <f>'[1]AN, Selbst'!G139</f>
        <v>66.204121833368447</v>
      </c>
      <c r="H11" s="14">
        <f>'[1]AN, Selbst'!H139</f>
        <v>50.855739804178874</v>
      </c>
      <c r="I11" s="3">
        <f>'[1]AN, Selbst'!I139</f>
        <v>46.379752770605499</v>
      </c>
      <c r="J11" s="3">
        <f>'[1]AN, Selbst'!J139</f>
        <v>50.705173883134151</v>
      </c>
      <c r="K11" s="3">
        <f>'[1]AN, Selbst'!K139</f>
        <v>49.85784710768678</v>
      </c>
      <c r="L11" s="3">
        <f>'[1]AN, Selbst'!L139</f>
        <v>49.996373465894848</v>
      </c>
      <c r="M11" s="3">
        <f>'[1]AN, Selbst'!M139</f>
        <v>58.76161547956611</v>
      </c>
      <c r="N11" s="3">
        <f>'[1]AN, Selbst'!N139</f>
        <v>43.515996328951751</v>
      </c>
      <c r="O11" s="3">
        <f>'[1]AN, Selbst'!O139</f>
        <v>63.005634914782171</v>
      </c>
      <c r="P11" s="3">
        <f>'[1]AN, Selbst'!P139</f>
        <v>49.821210796016281</v>
      </c>
      <c r="Q11" s="3">
        <f>'[1]AN, Selbst'!Q139</f>
        <v>45.483691344096471</v>
      </c>
      <c r="R11" s="3">
        <f>'[1]AN, Selbst'!R139</f>
        <v>44.941631898798292</v>
      </c>
      <c r="S11" s="3">
        <f>'[1]AN, Selbst'!S139</f>
        <v>46.274319736957338</v>
      </c>
      <c r="T11" s="3">
        <f>'[1]AN, Selbst'!T139</f>
        <v>42.801745325670716</v>
      </c>
      <c r="U11" s="3">
        <f>'[1]AN, Selbst'!U139</f>
        <v>52.235278216342607</v>
      </c>
      <c r="V11" s="3">
        <f>'[1]AN, Selbst'!V139</f>
        <v>50.052371460660098</v>
      </c>
      <c r="X11" s="18" t="str">
        <f>HLOOKUP(Y11,$L11:$U108,ROW(L$100)-ROW(X11)+1,0)</f>
        <v>SL</v>
      </c>
      <c r="Y11" s="19">
        <f>MIN(L11:U11)</f>
        <v>42.801745325670716</v>
      </c>
      <c r="Z11" s="18" t="str">
        <f>HLOOKUP(AA11,$L11:$U108,ROW(N$100)-ROW(Z11)+1,0)</f>
        <v>HH</v>
      </c>
      <c r="AA11" s="19">
        <f>MAX(L11:U11)</f>
        <v>63.005634914782171</v>
      </c>
    </row>
    <row r="12" spans="1:27" x14ac:dyDescent="0.35">
      <c r="A12">
        <f>'[1]AN, Selbst'!A140</f>
        <v>2020</v>
      </c>
      <c r="B12" s="3">
        <f>'[1]AN, Selbst'!B140</f>
        <v>49.853907528333878</v>
      </c>
      <c r="C12" s="3">
        <f>'[1]AN, Selbst'!C140</f>
        <v>43.348187213567847</v>
      </c>
      <c r="D12" s="3">
        <f>'[1]AN, Selbst'!D140</f>
        <v>47.91416120632131</v>
      </c>
      <c r="E12" s="3">
        <f>'[1]AN, Selbst'!E140</f>
        <v>37.230777247497755</v>
      </c>
      <c r="F12" s="3">
        <f>'[1]AN, Selbst'!F140</f>
        <v>45.233984449936273</v>
      </c>
      <c r="G12" s="3">
        <f>'[1]AN, Selbst'!G140</f>
        <v>64.465377073680202</v>
      </c>
      <c r="H12" s="14">
        <f>'[1]AN, Selbst'!H140</f>
        <v>49.716763818443376</v>
      </c>
      <c r="I12" s="3">
        <f>'[1]AN, Selbst'!I140</f>
        <v>45.395521430994279</v>
      </c>
      <c r="J12" s="3">
        <f>'[1]AN, Selbst'!J140</f>
        <v>49.357090433747324</v>
      </c>
      <c r="K12" s="3">
        <f>'[1]AN, Selbst'!K140</f>
        <v>48.529983562496376</v>
      </c>
      <c r="L12" s="3">
        <f>'[1]AN, Selbst'!L140</f>
        <v>48.632738767753011</v>
      </c>
      <c r="M12" s="3">
        <f>'[1]AN, Selbst'!M140</f>
        <v>56.909824968056249</v>
      </c>
      <c r="N12" s="3">
        <f>'[1]AN, Selbst'!N140</f>
        <v>43.191521245368506</v>
      </c>
      <c r="O12" s="3">
        <f>'[1]AN, Selbst'!O140</f>
        <v>61.993138962497866</v>
      </c>
      <c r="P12" s="3">
        <f>'[1]AN, Selbst'!P140</f>
        <v>48.815879269076447</v>
      </c>
      <c r="Q12" s="3">
        <f>'[1]AN, Selbst'!Q140</f>
        <v>44.233960928997448</v>
      </c>
      <c r="R12" s="3">
        <f>'[1]AN, Selbst'!R140</f>
        <v>43.710509067707918</v>
      </c>
      <c r="S12" s="3">
        <f>'[1]AN, Selbst'!S140</f>
        <v>44.806497423066148</v>
      </c>
      <c r="T12" s="3">
        <f>'[1]AN, Selbst'!T140</f>
        <v>42.220776729965074</v>
      </c>
      <c r="U12" s="3">
        <f>'[1]AN, Selbst'!U140</f>
        <v>51.287369415999009</v>
      </c>
      <c r="V12" s="3">
        <f>'[1]AN, Selbst'!V140</f>
        <v>48.760911291047762</v>
      </c>
      <c r="X12" s="18" t="str">
        <f t="shared" ref="X12:X15" si="4">HLOOKUP(Y12,$L12:$U109,ROW(L$100)-ROW(X12)+1,0)</f>
        <v>SL</v>
      </c>
      <c r="Y12" s="19">
        <f t="shared" ref="Y12:Y15" si="5">MIN(L12:U12)</f>
        <v>42.220776729965074</v>
      </c>
      <c r="Z12" s="18" t="str">
        <f t="shared" ref="Z12:Z15" si="6">HLOOKUP(AA12,$L12:$U109,ROW(N$100)-ROW(Z12)+1,0)</f>
        <v>HH</v>
      </c>
      <c r="AA12" s="19">
        <f t="shared" ref="AA12:AA15" si="7">MAX(L12:U12)</f>
        <v>61.993138962497866</v>
      </c>
    </row>
    <row r="13" spans="1:27" x14ac:dyDescent="0.35">
      <c r="A13">
        <f>'[1]AN, Selbst'!A141</f>
        <v>2021</v>
      </c>
      <c r="B13" s="3">
        <f>'[1]AN, Selbst'!B141</f>
        <v>48.406964769754637</v>
      </c>
      <c r="C13" s="3">
        <f>'[1]AN, Selbst'!C141</f>
        <v>42.410552171459749</v>
      </c>
      <c r="D13" s="3">
        <f>'[1]AN, Selbst'!D141</f>
        <v>46.868472177091654</v>
      </c>
      <c r="E13" s="3">
        <f>'[1]AN, Selbst'!E141</f>
        <v>36.482818835578826</v>
      </c>
      <c r="F13" s="3">
        <f>'[1]AN, Selbst'!F141</f>
        <v>44.27230379986284</v>
      </c>
      <c r="G13" s="3">
        <f>'[1]AN, Selbst'!G141</f>
        <v>62.861026811740231</v>
      </c>
      <c r="H13" s="14">
        <f>'[1]AN, Selbst'!H141</f>
        <v>48.561041088388109</v>
      </c>
      <c r="I13" s="3">
        <f>'[1]AN, Selbst'!I141</f>
        <v>44.356603418137439</v>
      </c>
      <c r="J13" s="3">
        <f>'[1]AN, Selbst'!J141</f>
        <v>48.128347615427167</v>
      </c>
      <c r="K13" s="3">
        <f>'[1]AN, Selbst'!K141</f>
        <v>47.321663211485166</v>
      </c>
      <c r="L13" s="3">
        <f>'[1]AN, Selbst'!L141</f>
        <v>47.405294460251092</v>
      </c>
      <c r="M13" s="3">
        <f>'[1]AN, Selbst'!M141</f>
        <v>55.416136657844568</v>
      </c>
      <c r="N13" s="3">
        <f>'[1]AN, Selbst'!N141</f>
        <v>42.387036946942168</v>
      </c>
      <c r="O13" s="3">
        <f>'[1]AN, Selbst'!O141</f>
        <v>60.604670714064909</v>
      </c>
      <c r="P13" s="3">
        <f>'[1]AN, Selbst'!P141</f>
        <v>47.760548553038504</v>
      </c>
      <c r="Q13" s="3">
        <f>'[1]AN, Selbst'!Q141</f>
        <v>42.921185254165032</v>
      </c>
      <c r="R13" s="3">
        <f>'[1]AN, Selbst'!R141</f>
        <v>42.73442334793355</v>
      </c>
      <c r="S13" s="3">
        <f>'[1]AN, Selbst'!S141</f>
        <v>43.519975195237564</v>
      </c>
      <c r="T13" s="3">
        <f>'[1]AN, Selbst'!T141</f>
        <v>41.265498337011934</v>
      </c>
      <c r="U13" s="3">
        <f>'[1]AN, Selbst'!U141</f>
        <v>49.919079425601083</v>
      </c>
      <c r="V13" s="3">
        <f>'[1]AN, Selbst'!V141</f>
        <v>47.562335928271239</v>
      </c>
      <c r="X13" s="18" t="str">
        <f t="shared" si="4"/>
        <v>SL</v>
      </c>
      <c r="Y13" s="19">
        <f t="shared" si="5"/>
        <v>41.265498337011934</v>
      </c>
      <c r="Z13" s="18" t="str">
        <f t="shared" si="6"/>
        <v>HH</v>
      </c>
      <c r="AA13" s="19">
        <f t="shared" si="7"/>
        <v>60.604670714064909</v>
      </c>
    </row>
    <row r="14" spans="1:27" x14ac:dyDescent="0.35">
      <c r="A14">
        <f>'[1]AN, Selbst'!A142</f>
        <v>2022</v>
      </c>
      <c r="B14" s="3">
        <f>'[1]AN, Selbst'!B142</f>
        <v>47.483429870138998</v>
      </c>
      <c r="C14" s="3">
        <f>'[1]AN, Selbst'!C142</f>
        <v>41.760275693632821</v>
      </c>
      <c r="D14" s="3">
        <f>'[1]AN, Selbst'!D142</f>
        <v>46.043167591609155</v>
      </c>
      <c r="E14" s="3">
        <f>'[1]AN, Selbst'!E142</f>
        <v>35.9218861056371</v>
      </c>
      <c r="F14" s="3">
        <f>'[1]AN, Selbst'!F142</f>
        <v>43.52375398693485</v>
      </c>
      <c r="G14" s="3">
        <f>'[1]AN, Selbst'!G142</f>
        <v>61.348167912598385</v>
      </c>
      <c r="H14" s="14">
        <f>'[1]AN, Selbst'!H142</f>
        <v>47.657911669157556</v>
      </c>
      <c r="I14" s="3">
        <f>'[1]AN, Selbst'!I142</f>
        <v>43.599251446933238</v>
      </c>
      <c r="J14" s="3">
        <f>'[1]AN, Selbst'!J142</f>
        <v>47.18417957064252</v>
      </c>
      <c r="K14" s="3">
        <f>'[1]AN, Selbst'!K142</f>
        <v>46.404880634119728</v>
      </c>
      <c r="L14" s="3">
        <f>'[1]AN, Selbst'!L142</f>
        <v>46.435020910604351</v>
      </c>
      <c r="M14" s="3">
        <f>'[1]AN, Selbst'!M142</f>
        <v>54.339532972892499</v>
      </c>
      <c r="N14" s="3">
        <f>'[1]AN, Selbst'!N142</f>
        <v>41.715148737115527</v>
      </c>
      <c r="O14" s="3">
        <f>'[1]AN, Selbst'!O142</f>
        <v>59.071162272447495</v>
      </c>
      <c r="P14" s="3">
        <f>'[1]AN, Selbst'!P142</f>
        <v>46.915833660324481</v>
      </c>
      <c r="Q14" s="3">
        <f>'[1]AN, Selbst'!Q142</f>
        <v>42.183240044054443</v>
      </c>
      <c r="R14" s="3">
        <f>'[1]AN, Selbst'!R142</f>
        <v>41.915046561490598</v>
      </c>
      <c r="S14" s="3">
        <f>'[1]AN, Selbst'!S142</f>
        <v>42.605311920341016</v>
      </c>
      <c r="T14" s="3">
        <f>'[1]AN, Selbst'!T142</f>
        <v>40.394650367035368</v>
      </c>
      <c r="U14" s="3">
        <f>'[1]AN, Selbst'!U142</f>
        <v>48.888256483610299</v>
      </c>
      <c r="V14" s="3">
        <f>'[1]AN, Selbst'!V142</f>
        <v>46.647896924496635</v>
      </c>
      <c r="X14" s="18" t="str">
        <f t="shared" si="4"/>
        <v>SL</v>
      </c>
      <c r="Y14" s="19">
        <f t="shared" si="5"/>
        <v>40.394650367035368</v>
      </c>
      <c r="Z14" s="18" t="str">
        <f t="shared" si="6"/>
        <v>HH</v>
      </c>
      <c r="AA14" s="19">
        <f t="shared" si="7"/>
        <v>59.071162272447495</v>
      </c>
    </row>
    <row r="15" spans="1:27" x14ac:dyDescent="0.35">
      <c r="A15">
        <f>'[1]AN, Selbst'!A143</f>
        <v>2023</v>
      </c>
      <c r="B15" s="3">
        <f>'[1]AN, Selbst'!B143</f>
        <v>46.67536147326539</v>
      </c>
      <c r="C15" s="3">
        <f>'[1]AN, Selbst'!C143</f>
        <v>40.958192589592777</v>
      </c>
      <c r="D15" s="3">
        <f>'[1]AN, Selbst'!D143</f>
        <v>45.25628551369951</v>
      </c>
      <c r="E15" s="3">
        <f>'[1]AN, Selbst'!E143</f>
        <v>35.356520400477223</v>
      </c>
      <c r="F15" s="3">
        <f>'[1]AN, Selbst'!F143</f>
        <v>42.825606440849263</v>
      </c>
      <c r="G15" s="3">
        <f>'[1]AN, Selbst'!G143</f>
        <v>59.805329351505989</v>
      </c>
      <c r="H15" s="14">
        <f>'[1]AN, Selbst'!H143</f>
        <v>46.769003111099202</v>
      </c>
      <c r="I15" s="3">
        <f>'[1]AN, Selbst'!I143</f>
        <v>42.866746761917817</v>
      </c>
      <c r="J15" s="3">
        <f>'[1]AN, Selbst'!J143</f>
        <v>46.414177677342202</v>
      </c>
      <c r="K15" s="3">
        <f>'[1]AN, Selbst'!K143</f>
        <v>45.672869616111264</v>
      </c>
      <c r="L15" s="3">
        <f>'[1]AN, Selbst'!L143</f>
        <v>45.635201976416944</v>
      </c>
      <c r="M15" s="3">
        <f>'[1]AN, Selbst'!M143</f>
        <v>53.53001961320993</v>
      </c>
      <c r="N15" s="3">
        <f>'[1]AN, Selbst'!N143</f>
        <v>41.089089507584177</v>
      </c>
      <c r="O15" s="3">
        <f>'[1]AN, Selbst'!O143</f>
        <v>57.738964730676663</v>
      </c>
      <c r="P15" s="3">
        <f>'[1]AN, Selbst'!P143</f>
        <v>46.134319263598982</v>
      </c>
      <c r="Q15" s="3">
        <f>'[1]AN, Selbst'!Q143</f>
        <v>41.64388137923158</v>
      </c>
      <c r="R15" s="3">
        <f>'[1]AN, Selbst'!R143</f>
        <v>41.262956109844581</v>
      </c>
      <c r="S15" s="3">
        <f>'[1]AN, Selbst'!S143</f>
        <v>41.932694395037501</v>
      </c>
      <c r="T15" s="3">
        <f>'[1]AN, Selbst'!T143</f>
        <v>39.61064711648978</v>
      </c>
      <c r="U15" s="3">
        <f>'[1]AN, Selbst'!U143</f>
        <v>48.022616046069807</v>
      </c>
      <c r="V15" s="3">
        <f>'[1]AN, Selbst'!V143</f>
        <v>45.885233684658786</v>
      </c>
      <c r="X15" s="18" t="str">
        <f t="shared" si="4"/>
        <v>SL</v>
      </c>
      <c r="Y15" s="19">
        <f t="shared" si="5"/>
        <v>39.61064711648978</v>
      </c>
      <c r="Z15" s="18" t="str">
        <f t="shared" si="6"/>
        <v>HH</v>
      </c>
      <c r="AA15" s="19">
        <f t="shared" si="7"/>
        <v>57.738964730676663</v>
      </c>
    </row>
    <row r="16" spans="1:27" x14ac:dyDescent="0.35">
      <c r="X16" s="11"/>
      <c r="Y16" s="11"/>
      <c r="Z16" s="11"/>
      <c r="AA16" s="11"/>
    </row>
    <row r="17" spans="1:27" x14ac:dyDescent="0.35">
      <c r="A17" s="4" t="s">
        <v>122</v>
      </c>
      <c r="X17" s="11"/>
      <c r="Y17" s="11"/>
      <c r="Z17" s="11"/>
      <c r="AA17" s="11"/>
    </row>
    <row r="18" spans="1:27" x14ac:dyDescent="0.35">
      <c r="A18">
        <f>'[1]AN, Selbst'!A175</f>
        <v>2019</v>
      </c>
      <c r="B18" s="3">
        <f>'[1]AN, Selbst'!B175</f>
        <v>88.299314958806193</v>
      </c>
      <c r="C18" s="3">
        <f>'[1]AN, Selbst'!C175</f>
        <v>76.296816716140412</v>
      </c>
      <c r="D18" s="3">
        <f>'[1]AN, Selbst'!D175</f>
        <v>87.673693641985722</v>
      </c>
      <c r="E18" s="3">
        <f>'[1]AN, Selbst'!E175</f>
        <v>67.17667803061353</v>
      </c>
      <c r="F18" s="3">
        <f>'[1]AN, Selbst'!F175</f>
        <v>81.197609329350101</v>
      </c>
      <c r="G18" s="3">
        <f>'[1]AN, Selbst'!G175</f>
        <v>105.45146978057271</v>
      </c>
      <c r="H18" s="14">
        <f>'[1]AN, Selbst'!H175</f>
        <v>87.439097658165693</v>
      </c>
      <c r="I18" s="3">
        <f>'[1]AN, Selbst'!I175</f>
        <v>81.634466217072557</v>
      </c>
      <c r="J18" s="3">
        <f>'[1]AN, Selbst'!J175</f>
        <v>83.935000644052764</v>
      </c>
      <c r="K18" s="3">
        <f>'[1]AN, Selbst'!K175</f>
        <v>82.709888009849649</v>
      </c>
      <c r="L18" s="3">
        <f>'[1]AN, Selbst'!L175</f>
        <v>82.380809680779649</v>
      </c>
      <c r="M18" s="3">
        <f>'[1]AN, Selbst'!M175</f>
        <v>96.168548679659452</v>
      </c>
      <c r="N18" s="3">
        <f>'[1]AN, Selbst'!N175</f>
        <v>72.026382010148097</v>
      </c>
      <c r="O18" s="3">
        <f>'[1]AN, Selbst'!O175</f>
        <v>99.664799102471221</v>
      </c>
      <c r="P18" s="3">
        <f>'[1]AN, Selbst'!P175</f>
        <v>82.305019546866518</v>
      </c>
      <c r="Q18" s="3">
        <f>'[1]AN, Selbst'!Q175</f>
        <v>76.957537528250839</v>
      </c>
      <c r="R18" s="3">
        <f>'[1]AN, Selbst'!R175</f>
        <v>74.895779909612287</v>
      </c>
      <c r="S18" s="3">
        <f>'[1]AN, Selbst'!S175</f>
        <v>77.376921818776665</v>
      </c>
      <c r="T18" s="3">
        <f>'[1]AN, Selbst'!T175</f>
        <v>72.375824784760653</v>
      </c>
      <c r="U18" s="3">
        <f>'[1]AN, Selbst'!U175</f>
        <v>89.19387856632747</v>
      </c>
      <c r="V18" s="3">
        <f>'[1]AN, Selbst'!V175</f>
        <v>83.605506883061068</v>
      </c>
      <c r="X18" s="18" t="str">
        <f>HLOOKUP(Y18,$L18:$U115,ROW(L$100)-ROW(X18)+1,0)</f>
        <v>HB</v>
      </c>
      <c r="Y18" s="19">
        <f>MIN(L18:U18)</f>
        <v>72.026382010148097</v>
      </c>
      <c r="Z18" s="18" t="str">
        <f>HLOOKUP(AA18,$L18:$U115,ROW(N$100)-ROW(Z18)+1,0)</f>
        <v>HH</v>
      </c>
      <c r="AA18" s="19">
        <f>MAX(L18:U18)</f>
        <v>99.664799102471221</v>
      </c>
    </row>
    <row r="19" spans="1:27" x14ac:dyDescent="0.35">
      <c r="A19">
        <f>'[1]AN, Selbst'!A176</f>
        <v>2020</v>
      </c>
      <c r="B19" s="3">
        <f>'[1]AN, Selbst'!B176</f>
        <v>86.941726161345585</v>
      </c>
      <c r="C19" s="3">
        <f>'[1]AN, Selbst'!C176</f>
        <v>75.672644523937151</v>
      </c>
      <c r="D19" s="3">
        <f>'[1]AN, Selbst'!D176</f>
        <v>86.108972763220507</v>
      </c>
      <c r="E19" s="3">
        <f>'[1]AN, Selbst'!E176</f>
        <v>66.502501263491212</v>
      </c>
      <c r="F19" s="3">
        <f>'[1]AN, Selbst'!F176</f>
        <v>80.532126127151813</v>
      </c>
      <c r="G19" s="3">
        <f>'[1]AN, Selbst'!G176</f>
        <v>103.31969613525297</v>
      </c>
      <c r="H19" s="14">
        <f>'[1]AN, Selbst'!H176</f>
        <v>86.139439584999039</v>
      </c>
      <c r="I19" s="3">
        <f>'[1]AN, Selbst'!I176</f>
        <v>80.56544799305361</v>
      </c>
      <c r="J19" s="3">
        <f>'[1]AN, Selbst'!J176</f>
        <v>82.049713559534226</v>
      </c>
      <c r="K19" s="3">
        <f>'[1]AN, Selbst'!K176</f>
        <v>80.83947689883901</v>
      </c>
      <c r="L19" s="3">
        <f>'[1]AN, Selbst'!L176</f>
        <v>80.515597364598676</v>
      </c>
      <c r="M19" s="3">
        <f>'[1]AN, Selbst'!M176</f>
        <v>93.576531530866006</v>
      </c>
      <c r="N19" s="3">
        <f>'[1]AN, Selbst'!N176</f>
        <v>71.662754332209602</v>
      </c>
      <c r="O19" s="3">
        <f>'[1]AN, Selbst'!O176</f>
        <v>98.064181805121891</v>
      </c>
      <c r="P19" s="3">
        <f>'[1]AN, Selbst'!P176</f>
        <v>80.991685403630427</v>
      </c>
      <c r="Q19" s="3">
        <f>'[1]AN, Selbst'!Q176</f>
        <v>75.069944566305509</v>
      </c>
      <c r="R19" s="3">
        <f>'[1]AN, Selbst'!R176</f>
        <v>73.160303115333377</v>
      </c>
      <c r="S19" s="3">
        <f>'[1]AN, Selbst'!S176</f>
        <v>75.33061345110373</v>
      </c>
      <c r="T19" s="3">
        <f>'[1]AN, Selbst'!T176</f>
        <v>71.799969282328277</v>
      </c>
      <c r="U19" s="3">
        <f>'[1]AN, Selbst'!U176</f>
        <v>87.680436741001344</v>
      </c>
      <c r="V19" s="3">
        <f>'[1]AN, Selbst'!V176</f>
        <v>81.838476035585188</v>
      </c>
      <c r="X19" s="18" t="str">
        <f t="shared" ref="X19:X22" si="8">HLOOKUP(Y19,$L19:$U116,ROW(L$100)-ROW(X19)+1,0)</f>
        <v>HB</v>
      </c>
      <c r="Y19" s="19">
        <f t="shared" ref="Y19:Y22" si="9">MIN(L19:U19)</f>
        <v>71.662754332209602</v>
      </c>
      <c r="Z19" s="18" t="str">
        <f t="shared" ref="Z19:Z22" si="10">HLOOKUP(AA19,$L19:$U116,ROW(N$100)-ROW(Z19)+1,0)</f>
        <v>HH</v>
      </c>
      <c r="AA19" s="19">
        <f t="shared" ref="AA19:AA22" si="11">MAX(L19:U19)</f>
        <v>98.064181805121891</v>
      </c>
    </row>
    <row r="20" spans="1:27" x14ac:dyDescent="0.35">
      <c r="A20">
        <f>'[1]AN, Selbst'!A177</f>
        <v>2021</v>
      </c>
      <c r="B20" s="3">
        <f>'[1]AN, Selbst'!B177</f>
        <v>85.101571680070393</v>
      </c>
      <c r="C20" s="3">
        <f>'[1]AN, Selbst'!C177</f>
        <v>74.74760293905274</v>
      </c>
      <c r="D20" s="3">
        <f>'[1]AN, Selbst'!D177</f>
        <v>84.57478021544712</v>
      </c>
      <c r="E20" s="3">
        <f>'[1]AN, Selbst'!E177</f>
        <v>65.565981609894479</v>
      </c>
      <c r="F20" s="3">
        <f>'[1]AN, Selbst'!F177</f>
        <v>79.294266124011628</v>
      </c>
      <c r="G20" s="3">
        <f>'[1]AN, Selbst'!G177</f>
        <v>100.62314669457518</v>
      </c>
      <c r="H20" s="14">
        <f>'[1]AN, Selbst'!H177</f>
        <v>84.503707750461984</v>
      </c>
      <c r="I20" s="3">
        <f>'[1]AN, Selbst'!I177</f>
        <v>79.216079953470683</v>
      </c>
      <c r="J20" s="3">
        <f>'[1]AN, Selbst'!J177</f>
        <v>80.310164441798577</v>
      </c>
      <c r="K20" s="3">
        <f>'[1]AN, Selbst'!K177</f>
        <v>79.148022271185667</v>
      </c>
      <c r="L20" s="3">
        <f>'[1]AN, Selbst'!L177</f>
        <v>78.843716282041953</v>
      </c>
      <c r="M20" s="3">
        <f>'[1]AN, Selbst'!M177</f>
        <v>91.465523285954376</v>
      </c>
      <c r="N20" s="3">
        <f>'[1]AN, Selbst'!N177</f>
        <v>70.813701174111984</v>
      </c>
      <c r="O20" s="3">
        <f>'[1]AN, Selbst'!O177</f>
        <v>96.121439617818226</v>
      </c>
      <c r="P20" s="3">
        <f>'[1]AN, Selbst'!P177</f>
        <v>79.666914282185743</v>
      </c>
      <c r="Q20" s="3">
        <f>'[1]AN, Selbst'!Q177</f>
        <v>73.074379859838288</v>
      </c>
      <c r="R20" s="3">
        <f>'[1]AN, Selbst'!R177</f>
        <v>71.805595511712056</v>
      </c>
      <c r="S20" s="3">
        <f>'[1]AN, Selbst'!S177</f>
        <v>73.582104684430874</v>
      </c>
      <c r="T20" s="3">
        <f>'[1]AN, Selbst'!T177</f>
        <v>70.618194223967521</v>
      </c>
      <c r="U20" s="3">
        <f>'[1]AN, Selbst'!U177</f>
        <v>85.461265183160648</v>
      </c>
      <c r="V20" s="3">
        <f>'[1]AN, Selbst'!V177</f>
        <v>80.155230113572486</v>
      </c>
      <c r="X20" s="18" t="str">
        <f t="shared" si="8"/>
        <v>SL</v>
      </c>
      <c r="Y20" s="19">
        <f t="shared" si="9"/>
        <v>70.618194223967521</v>
      </c>
      <c r="Z20" s="18" t="str">
        <f t="shared" si="10"/>
        <v>HH</v>
      </c>
      <c r="AA20" s="19">
        <f t="shared" si="11"/>
        <v>96.121439617818226</v>
      </c>
    </row>
    <row r="21" spans="1:27" x14ac:dyDescent="0.35">
      <c r="A21">
        <f>'[1]AN, Selbst'!A178</f>
        <v>2022</v>
      </c>
      <c r="B21" s="3">
        <f>'[1]AN, Selbst'!B178</f>
        <v>84.410986005239465</v>
      </c>
      <c r="C21" s="3">
        <f>'[1]AN, Selbst'!C178</f>
        <v>76.697088340777114</v>
      </c>
      <c r="D21" s="3">
        <f>'[1]AN, Selbst'!D178</f>
        <v>83.481840360039001</v>
      </c>
      <c r="E21" s="3">
        <f>'[1]AN, Selbst'!E178</f>
        <v>65.548717905752227</v>
      </c>
      <c r="F21" s="3">
        <f>'[1]AN, Selbst'!F178</f>
        <v>78.186005284385544</v>
      </c>
      <c r="G21" s="3">
        <f>'[1]AN, Selbst'!G178</f>
        <v>100.54459154751933</v>
      </c>
      <c r="H21" s="14">
        <f>'[1]AN, Selbst'!H178</f>
        <v>84.176882339381734</v>
      </c>
      <c r="I21" s="3">
        <f>'[1]AN, Selbst'!I178</f>
        <v>78.824073385011147</v>
      </c>
      <c r="J21" s="3">
        <f>'[1]AN, Selbst'!J178</f>
        <v>79.65827009487603</v>
      </c>
      <c r="K21" s="3">
        <f>'[1]AN, Selbst'!K178</f>
        <v>78.472562669010799</v>
      </c>
      <c r="L21" s="3">
        <f>'[1]AN, Selbst'!L178</f>
        <v>77.999535468926666</v>
      </c>
      <c r="M21" s="3">
        <f>'[1]AN, Selbst'!M178</f>
        <v>91.405783768993942</v>
      </c>
      <c r="N21" s="3">
        <f>'[1]AN, Selbst'!N178</f>
        <v>68.044947913047039</v>
      </c>
      <c r="O21" s="3">
        <f>'[1]AN, Selbst'!O178</f>
        <v>95.81509337559379</v>
      </c>
      <c r="P21" s="3">
        <f>'[1]AN, Selbst'!P178</f>
        <v>79.752057810299576</v>
      </c>
      <c r="Q21" s="3">
        <f>'[1]AN, Selbst'!Q178</f>
        <v>73.009732518464745</v>
      </c>
      <c r="R21" s="3">
        <f>'[1]AN, Selbst'!R178</f>
        <v>70.675170685540948</v>
      </c>
      <c r="S21" s="3">
        <f>'[1]AN, Selbst'!S178</f>
        <v>72.867222578575991</v>
      </c>
      <c r="T21" s="3">
        <f>'[1]AN, Selbst'!T178</f>
        <v>67.532106954334125</v>
      </c>
      <c r="U21" s="3">
        <f>'[1]AN, Selbst'!U178</f>
        <v>84.06885385239481</v>
      </c>
      <c r="V21" s="3">
        <f>'[1]AN, Selbst'!V178</f>
        <v>79.540574941414349</v>
      </c>
      <c r="X21" s="18" t="str">
        <f t="shared" si="8"/>
        <v>SL</v>
      </c>
      <c r="Y21" s="19">
        <f t="shared" si="9"/>
        <v>67.532106954334125</v>
      </c>
      <c r="Z21" s="18" t="str">
        <f t="shared" si="10"/>
        <v>HH</v>
      </c>
      <c r="AA21" s="19">
        <f t="shared" si="11"/>
        <v>95.81509337559379</v>
      </c>
    </row>
    <row r="22" spans="1:27" x14ac:dyDescent="0.35">
      <c r="A22">
        <f>'[1]AN, Selbst'!A179</f>
        <v>2023</v>
      </c>
      <c r="B22" s="3">
        <f>'[1]AN, Selbst'!B179</f>
        <v>83.866331347253521</v>
      </c>
      <c r="C22" s="3">
        <f>'[1]AN, Selbst'!C179</f>
        <v>76.20977639758641</v>
      </c>
      <c r="D22" s="3">
        <f>'[1]AN, Selbst'!D179</f>
        <v>82.625379201349986</v>
      </c>
      <c r="E22" s="3">
        <f>'[1]AN, Selbst'!E179</f>
        <v>65.199758697779089</v>
      </c>
      <c r="F22" s="3">
        <f>'[1]AN, Selbst'!F179</f>
        <v>77.798699295116776</v>
      </c>
      <c r="G22" s="3">
        <f>'[1]AN, Selbst'!G179</f>
        <v>98.618405325168382</v>
      </c>
      <c r="H22" s="14">
        <f>'[1]AN, Selbst'!H179</f>
        <v>83.330740542423413</v>
      </c>
      <c r="I22" s="3">
        <f>'[1]AN, Selbst'!I179</f>
        <v>78.264038490145069</v>
      </c>
      <c r="J22" s="3">
        <f>'[1]AN, Selbst'!J179</f>
        <v>79.002974704845542</v>
      </c>
      <c r="K22" s="3">
        <f>'[1]AN, Selbst'!K179</f>
        <v>77.880106488973524</v>
      </c>
      <c r="L22" s="3">
        <f>'[1]AN, Selbst'!L179</f>
        <v>77.31983607622351</v>
      </c>
      <c r="M22" s="3">
        <f>'[1]AN, Selbst'!M179</f>
        <v>90.811029913655673</v>
      </c>
      <c r="N22" s="3">
        <f>'[1]AN, Selbst'!N179</f>
        <v>67.235494069831816</v>
      </c>
      <c r="O22" s="3">
        <f>'[1]AN, Selbst'!O179</f>
        <v>94.02816751855417</v>
      </c>
      <c r="P22" s="3">
        <f>'[1]AN, Selbst'!P179</f>
        <v>79.125406997397178</v>
      </c>
      <c r="Q22" s="3">
        <f>'[1]AN, Selbst'!Q179</f>
        <v>72.735743470833725</v>
      </c>
      <c r="R22" s="3">
        <f>'[1]AN, Selbst'!R179</f>
        <v>70.143404339068496</v>
      </c>
      <c r="S22" s="3">
        <f>'[1]AN, Selbst'!S179</f>
        <v>72.431293792710193</v>
      </c>
      <c r="T22" s="3">
        <f>'[1]AN, Selbst'!T179</f>
        <v>67.023398156962926</v>
      </c>
      <c r="U22" s="3">
        <f>'[1]AN, Selbst'!U179</f>
        <v>83.005152607686568</v>
      </c>
      <c r="V22" s="3">
        <f>'[1]AN, Selbst'!V179</f>
        <v>78.89920737111828</v>
      </c>
      <c r="X22" s="18" t="str">
        <f t="shared" si="8"/>
        <v>SL</v>
      </c>
      <c r="Y22" s="19">
        <f t="shared" si="9"/>
        <v>67.023398156962926</v>
      </c>
      <c r="Z22" s="18" t="str">
        <f t="shared" si="10"/>
        <v>HH</v>
      </c>
      <c r="AA22" s="19">
        <f t="shared" si="11"/>
        <v>94.02816751855417</v>
      </c>
    </row>
    <row r="23" spans="1:27" x14ac:dyDescent="0.35">
      <c r="X23" s="11"/>
      <c r="Y23" s="11"/>
      <c r="Z23" s="11"/>
      <c r="AA23" s="11"/>
    </row>
    <row r="24" spans="1:27" x14ac:dyDescent="0.35">
      <c r="A24" s="4" t="s">
        <v>613</v>
      </c>
      <c r="X24" s="11"/>
      <c r="Y24" s="11"/>
      <c r="Z24" s="11"/>
      <c r="AA24" s="11"/>
    </row>
    <row r="25" spans="1:27" x14ac:dyDescent="0.35">
      <c r="A25">
        <f>[1]Unternehmensgewinne!A66</f>
        <v>2019</v>
      </c>
      <c r="B25" s="3">
        <f>[1]Unternehmensgewinne!B66</f>
        <v>74.553427700394437</v>
      </c>
      <c r="C25" s="3">
        <f>[1]Unternehmensgewinne!C66</f>
        <v>93.501465713313891</v>
      </c>
      <c r="D25" s="3">
        <f>[1]Unternehmensgewinne!D66</f>
        <v>67.214989563386624</v>
      </c>
      <c r="E25" s="3">
        <f>[1]Unternehmensgewinne!E66</f>
        <v>89.791432911082282</v>
      </c>
      <c r="F25" s="3">
        <f>[1]Unternehmensgewinne!F66</f>
        <v>71.150653040017303</v>
      </c>
      <c r="G25" s="3">
        <f>[1]Unternehmensgewinne!G66</f>
        <v>63.800497919595124</v>
      </c>
      <c r="H25" s="3">
        <f>[1]Unternehmensgewinne!H66</f>
        <v>72.380529382216608</v>
      </c>
      <c r="I25" s="3">
        <f>[1]Unternehmensgewinne!I66</f>
        <v>75.952202455083494</v>
      </c>
      <c r="J25" s="3">
        <f>[1]Unternehmensgewinne!J66</f>
        <v>97.549992090782467</v>
      </c>
      <c r="K25" s="3">
        <f>[1]Unternehmensgewinne!K66</f>
        <v>100</v>
      </c>
      <c r="L25" s="3">
        <f>[1]Unternehmensgewinne!L66</f>
        <v>102.76778171246413</v>
      </c>
      <c r="M25" s="3">
        <f>[1]Unternehmensgewinne!M66</f>
        <v>98.766546657954308</v>
      </c>
      <c r="N25" s="3">
        <f>[1]Unternehmensgewinne!N66</f>
        <v>95.24809729231913</v>
      </c>
      <c r="O25" s="3">
        <f>[1]Unternehmensgewinne!O66</f>
        <v>94.676331419412449</v>
      </c>
      <c r="P25" s="3">
        <f>[1]Unternehmensgewinne!P66</f>
        <v>92.42240886094676</v>
      </c>
      <c r="Q25" s="3">
        <f>[1]Unternehmensgewinne!Q66</f>
        <v>107.81607836695102</v>
      </c>
      <c r="R25" s="3">
        <f>[1]Unternehmensgewinne!R66</f>
        <v>100.64686461843844</v>
      </c>
      <c r="S25" s="3">
        <f>[1]Unternehmensgewinne!S66</f>
        <v>95.953762379320835</v>
      </c>
      <c r="T25" s="3">
        <f>[1]Unternehmensgewinne!T66</f>
        <v>84.990636260876116</v>
      </c>
      <c r="U25" s="3">
        <f>[1]Unternehmensgewinne!U66</f>
        <v>103.85810826159107</v>
      </c>
      <c r="V25" s="3">
        <f>[1]Unternehmensgewinne!V66</f>
        <v>94.529577906819966</v>
      </c>
      <c r="X25" s="18" t="str">
        <f t="shared" ref="X25:X28" si="12">HLOOKUP(Y25,$L25:$U122,ROW(L$100)-ROW(X25)+1,0)</f>
        <v>SL</v>
      </c>
      <c r="Y25" s="19">
        <f t="shared" ref="Y25:Y28" si="13">MIN(L25:U25)</f>
        <v>84.990636260876116</v>
      </c>
      <c r="Z25" s="18" t="str">
        <f t="shared" ref="Z25:Z28" si="14">HLOOKUP(AA25,$L25:$U122,ROW(N$100)-ROW(Z25)+1,0)</f>
        <v>NI</v>
      </c>
      <c r="AA25" s="19">
        <f t="shared" ref="AA25:AA28" si="15">MAX(L25:U25)</f>
        <v>107.81607836695102</v>
      </c>
    </row>
    <row r="26" spans="1:27" x14ac:dyDescent="0.35">
      <c r="A26">
        <f>[1]Unternehmensgewinne!A67</f>
        <v>2020</v>
      </c>
      <c r="B26" s="3">
        <f>[1]Unternehmensgewinne!B67</f>
        <v>74.296659785623504</v>
      </c>
      <c r="C26" s="3">
        <f>[1]Unternehmensgewinne!C67</f>
        <v>96.286862767328302</v>
      </c>
      <c r="D26" s="3">
        <f>[1]Unternehmensgewinne!D67</f>
        <v>67.14834520098313</v>
      </c>
      <c r="E26" s="3">
        <f>[1]Unternehmensgewinne!E67</f>
        <v>93.234281897640244</v>
      </c>
      <c r="F26" s="3">
        <f>[1]Unternehmensgewinne!F67</f>
        <v>72.41626099080554</v>
      </c>
      <c r="G26" s="3">
        <f>[1]Unternehmensgewinne!G67</f>
        <v>64.122049869831571</v>
      </c>
      <c r="H26" s="3">
        <f>[1]Unternehmensgewinne!H67</f>
        <v>73.176208866389089</v>
      </c>
      <c r="I26" s="3">
        <f>[1]Unternehmensgewinne!I67</f>
        <v>76.943412315235094</v>
      </c>
      <c r="J26" s="3">
        <f>[1]Unternehmensgewinne!J67</f>
        <v>97.567776753382404</v>
      </c>
      <c r="K26" s="3">
        <f>[1]Unternehmensgewinne!K67</f>
        <v>100</v>
      </c>
      <c r="L26" s="3">
        <f>[1]Unternehmensgewinne!L67</f>
        <v>103.69345191299335</v>
      </c>
      <c r="M26" s="3">
        <f>[1]Unternehmensgewinne!M67</f>
        <v>98.661514545011215</v>
      </c>
      <c r="N26" s="3">
        <f>[1]Unternehmensgewinne!N67</f>
        <v>94.785703599128098</v>
      </c>
      <c r="O26" s="3">
        <f>[1]Unternehmensgewinne!O67</f>
        <v>94.676521777703869</v>
      </c>
      <c r="P26" s="3">
        <f>[1]Unternehmensgewinne!P67</f>
        <v>92.22352181932186</v>
      </c>
      <c r="Q26" s="3">
        <f>[1]Unternehmensgewinne!Q67</f>
        <v>106.59901599024964</v>
      </c>
      <c r="R26" s="3">
        <f>[1]Unternehmensgewinne!R67</f>
        <v>100.67684280209252</v>
      </c>
      <c r="S26" s="3">
        <f>[1]Unternehmensgewinne!S67</f>
        <v>96.898162749407291</v>
      </c>
      <c r="T26" s="3">
        <f>[1]Unternehmensgewinne!T67</f>
        <v>84.621307008916972</v>
      </c>
      <c r="U26" s="3">
        <f>[1]Unternehmensgewinne!U67</f>
        <v>103.36490023306699</v>
      </c>
      <c r="V26" s="3">
        <f>[1]Unternehmensgewinne!V67</f>
        <v>94.678218938329579</v>
      </c>
      <c r="X26" s="18" t="str">
        <f t="shared" si="12"/>
        <v>SL</v>
      </c>
      <c r="Y26" s="19">
        <f t="shared" si="13"/>
        <v>84.621307008916972</v>
      </c>
      <c r="Z26" s="18" t="str">
        <f t="shared" si="14"/>
        <v>NI</v>
      </c>
      <c r="AA26" s="19">
        <f t="shared" si="15"/>
        <v>106.59901599024964</v>
      </c>
    </row>
    <row r="27" spans="1:27" x14ac:dyDescent="0.35">
      <c r="A27">
        <f>[1]Unternehmensgewinne!A68</f>
        <v>2021</v>
      </c>
      <c r="B27" s="3">
        <f>[1]Unternehmensgewinne!B68</f>
        <v>73.077772476675122</v>
      </c>
      <c r="C27" s="3">
        <f>[1]Unternehmensgewinne!C68</f>
        <v>98.232499005585169</v>
      </c>
      <c r="D27" s="3">
        <f>[1]Unternehmensgewinne!D68</f>
        <v>68.892979946519205</v>
      </c>
      <c r="E27" s="3">
        <f>[1]Unternehmensgewinne!E68</f>
        <v>95.841459954490887</v>
      </c>
      <c r="F27" s="3">
        <f>[1]Unternehmensgewinne!F68</f>
        <v>74.032086550685918</v>
      </c>
      <c r="G27" s="3">
        <f>[1]Unternehmensgewinne!G68</f>
        <v>64.913361988072509</v>
      </c>
      <c r="H27" s="3">
        <f>[1]Unternehmensgewinne!H68</f>
        <v>74.270787977771718</v>
      </c>
      <c r="I27" s="3">
        <f>[1]Unternehmensgewinne!I68</f>
        <v>78.169776021407785</v>
      </c>
      <c r="J27" s="3">
        <f>[1]Unternehmensgewinne!J68</f>
        <v>97.621009501140577</v>
      </c>
      <c r="K27" s="3">
        <f>[1]Unternehmensgewinne!K68</f>
        <v>100</v>
      </c>
      <c r="L27" s="3">
        <f>[1]Unternehmensgewinne!L68</f>
        <v>104.12309617162559</v>
      </c>
      <c r="M27" s="3">
        <f>[1]Unternehmensgewinne!M68</f>
        <v>99.301282730178428</v>
      </c>
      <c r="N27" s="3">
        <f>[1]Unternehmensgewinne!N68</f>
        <v>94.95302804094004</v>
      </c>
      <c r="O27" s="3">
        <f>[1]Unternehmensgewinne!O68</f>
        <v>95.758266925925966</v>
      </c>
      <c r="P27" s="3">
        <f>[1]Unternehmensgewinne!P68</f>
        <v>92.398738353798279</v>
      </c>
      <c r="Q27" s="3">
        <f>[1]Unternehmensgewinne!Q68</f>
        <v>103.86394276567978</v>
      </c>
      <c r="R27" s="3">
        <f>[1]Unternehmensgewinne!R68</f>
        <v>101.08605319726125</v>
      </c>
      <c r="S27" s="3">
        <f>[1]Unternehmensgewinne!S68</f>
        <v>96.876489095954724</v>
      </c>
      <c r="T27" s="3">
        <f>[1]Unternehmensgewinne!T68</f>
        <v>84.010523126408501</v>
      </c>
      <c r="U27" s="3">
        <f>[1]Unternehmensgewinne!U68</f>
        <v>101.98437554333812</v>
      </c>
      <c r="V27" s="3">
        <f>[1]Unternehmensgewinne!V68</f>
        <v>94.89877526606044</v>
      </c>
      <c r="X27" s="18" t="str">
        <f t="shared" si="12"/>
        <v>SL</v>
      </c>
      <c r="Y27" s="19">
        <f t="shared" si="13"/>
        <v>84.010523126408501</v>
      </c>
      <c r="Z27" s="18" t="str">
        <f t="shared" si="14"/>
        <v>BW</v>
      </c>
      <c r="AA27" s="19">
        <f t="shared" si="15"/>
        <v>104.12309617162559</v>
      </c>
    </row>
    <row r="28" spans="1:27" x14ac:dyDescent="0.35">
      <c r="A28">
        <f>[1]Unternehmensgewinne!A69</f>
        <v>2022</v>
      </c>
      <c r="B28" s="3">
        <f>[1]Unternehmensgewinne!B69</f>
        <v>75.803757804819298</v>
      </c>
      <c r="C28" s="3">
        <f>[1]Unternehmensgewinne!C69</f>
        <v>115.00429710027559</v>
      </c>
      <c r="D28" s="3">
        <f>[1]Unternehmensgewinne!D69</f>
        <v>72.03950327467669</v>
      </c>
      <c r="E28" s="3">
        <f>[1]Unternehmensgewinne!E69</f>
        <v>106.15784911428825</v>
      </c>
      <c r="F28" s="3">
        <f>[1]Unternehmensgewinne!F69</f>
        <v>79.096781322067628</v>
      </c>
      <c r="G28" s="3">
        <f>[1]Unternehmensgewinne!G69</f>
        <v>63.094438826311695</v>
      </c>
      <c r="H28" s="3">
        <f>[1]Unternehmensgewinne!H69</f>
        <v>78.03455938642773</v>
      </c>
      <c r="I28" s="3">
        <f>[1]Unternehmensgewinne!I69</f>
        <v>84.266851268600291</v>
      </c>
      <c r="J28" s="3">
        <f>[1]Unternehmensgewinne!J69</f>
        <v>97.49761031653594</v>
      </c>
      <c r="K28" s="3">
        <f>[1]Unternehmensgewinne!K69</f>
        <v>100</v>
      </c>
      <c r="L28" s="3">
        <f>[1]Unternehmensgewinne!L69</f>
        <v>102.11223908858922</v>
      </c>
      <c r="M28" s="3">
        <f>[1]Unternehmensgewinne!M69</f>
        <v>100.01697930411262</v>
      </c>
      <c r="N28" s="3">
        <f>[1]Unternehmensgewinne!N69</f>
        <v>90.484760683572347</v>
      </c>
      <c r="O28" s="3">
        <f>[1]Unternehmensgewinne!O69</f>
        <v>93.663471419272597</v>
      </c>
      <c r="P28" s="3">
        <f>[1]Unternehmensgewinne!P69</f>
        <v>89.628582451007233</v>
      </c>
      <c r="Q28" s="3">
        <f>[1]Unternehmensgewinne!Q69</f>
        <v>111.4458430058947</v>
      </c>
      <c r="R28" s="3">
        <f>[1]Unternehmensgewinne!R69</f>
        <v>99.825545722292361</v>
      </c>
      <c r="S28" s="3">
        <f>[1]Unternehmensgewinne!S69</f>
        <v>94.523224988778281</v>
      </c>
      <c r="T28" s="3">
        <f>[1]Unternehmensgewinne!T69</f>
        <v>80.207686038961398</v>
      </c>
      <c r="U28" s="3">
        <f>[1]Unternehmensgewinne!U69</f>
        <v>106.47216428945244</v>
      </c>
      <c r="V28" s="3">
        <f>[1]Unternehmensgewinne!V69</f>
        <v>95.647725935636231</v>
      </c>
      <c r="X28" s="18" t="str">
        <f t="shared" si="12"/>
        <v>SL</v>
      </c>
      <c r="Y28" s="19">
        <f t="shared" si="13"/>
        <v>80.207686038961398</v>
      </c>
      <c r="Z28" s="18" t="str">
        <f t="shared" si="14"/>
        <v>NI</v>
      </c>
      <c r="AA28" s="19">
        <f t="shared" si="15"/>
        <v>111.4458430058947</v>
      </c>
    </row>
    <row r="29" spans="1:27" x14ac:dyDescent="0.35">
      <c r="X29" s="11"/>
      <c r="Y29" s="11"/>
      <c r="Z29" s="11"/>
      <c r="AA29" s="11"/>
    </row>
    <row r="30" spans="1:27" x14ac:dyDescent="0.35">
      <c r="X30" s="11"/>
      <c r="Y30" s="11"/>
      <c r="Z30" s="11"/>
      <c r="AA30" s="11"/>
    </row>
    <row r="31" spans="1:27" x14ac:dyDescent="0.35">
      <c r="X31" s="11"/>
      <c r="Y31" s="11"/>
      <c r="Z31" s="11"/>
      <c r="AA31" s="11"/>
    </row>
    <row r="32" spans="1:27" x14ac:dyDescent="0.35">
      <c r="X32" s="11"/>
      <c r="Y32" s="11"/>
      <c r="Z32" s="11"/>
      <c r="AA32" s="11"/>
    </row>
    <row r="33" spans="24:27" x14ac:dyDescent="0.35">
      <c r="X33" s="11"/>
      <c r="Y33" s="11"/>
      <c r="Z33" s="11"/>
      <c r="AA33" s="11"/>
    </row>
    <row r="34" spans="24:27" x14ac:dyDescent="0.35">
      <c r="X34" s="11"/>
      <c r="Y34" s="11"/>
      <c r="Z34" s="11"/>
      <c r="AA34" s="11"/>
    </row>
    <row r="35" spans="24:27" x14ac:dyDescent="0.35">
      <c r="X35" s="11"/>
      <c r="Y35" s="11"/>
      <c r="Z35" s="11"/>
      <c r="AA35" s="11"/>
    </row>
    <row r="36" spans="24:27" x14ac:dyDescent="0.35">
      <c r="X36" s="11"/>
      <c r="Y36" s="11"/>
      <c r="Z36" s="11"/>
      <c r="AA36" s="11"/>
    </row>
    <row r="37" spans="24:27" x14ac:dyDescent="0.35">
      <c r="X37" s="11"/>
      <c r="Y37" s="11"/>
      <c r="Z37" s="11"/>
      <c r="AA37" s="11"/>
    </row>
    <row r="38" spans="24:27" x14ac:dyDescent="0.35">
      <c r="X38" s="11"/>
      <c r="Y38" s="11"/>
      <c r="Z38" s="11"/>
      <c r="AA38" s="11"/>
    </row>
    <row r="39" spans="24:27" x14ac:dyDescent="0.35">
      <c r="X39" s="11"/>
      <c r="Y39" s="11"/>
      <c r="Z39" s="11"/>
      <c r="AA39" s="11"/>
    </row>
    <row r="40" spans="24:27" x14ac:dyDescent="0.35">
      <c r="X40" s="11"/>
      <c r="Y40" s="11"/>
      <c r="Z40" s="11"/>
      <c r="AA40"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69E5-C49D-4803-AE42-2D2730FC69ED}">
  <dimension ref="A1:AA100"/>
  <sheetViews>
    <sheetView workbookViewId="0">
      <pane xSplit="1" ySplit="2" topLeftCell="B3" activePane="bottomRight" state="frozen"/>
      <selection pane="topRight" activeCell="B1" sqref="B1"/>
      <selection pane="bottomLeft" activeCell="A3" sqref="A3"/>
      <selection pane="bottomRight" activeCell="A8" sqref="A8"/>
    </sheetView>
  </sheetViews>
  <sheetFormatPr baseColWidth="10" defaultRowHeight="14.5" x14ac:dyDescent="0.35"/>
  <cols>
    <col min="1" max="1" width="30.54296875" customWidth="1"/>
    <col min="2" max="2" width="12.36328125" bestFit="1" customWidth="1"/>
    <col min="8" max="8" width="10.90625" style="4"/>
  </cols>
  <sheetData>
    <row r="1" spans="1:27" x14ac:dyDescent="0.35">
      <c r="A1" s="4" t="s">
        <v>131</v>
      </c>
    </row>
    <row r="2" spans="1:27" s="25" customFormat="1" ht="26" x14ac:dyDescent="0.3">
      <c r="A2" s="30" t="str">
        <f>Selbständige!A2</f>
        <v>Jahr</v>
      </c>
      <c r="B2" s="30" t="str">
        <f>Selbständige!B2</f>
        <v>Branden-
burg</v>
      </c>
      <c r="C2" s="30" t="str">
        <f>Selbständige!C2</f>
        <v>Mecklenburg-
Vorpommern</v>
      </c>
      <c r="D2" s="30" t="str">
        <f>Selbständige!D2</f>
        <v>Sachsen</v>
      </c>
      <c r="E2" s="30" t="str">
        <f>Selbständige!E2</f>
        <v>Sachsen-Anhalt</v>
      </c>
      <c r="F2" s="30" t="str">
        <f>Selbständige!F2</f>
        <v>Thüringen</v>
      </c>
      <c r="G2" s="30" t="str">
        <f>Selbständige!G2</f>
        <v>Berlin</v>
      </c>
      <c r="H2" s="31" t="str">
        <f>Selbständige!H2</f>
        <v>NBL m B</v>
      </c>
      <c r="I2" s="30" t="str">
        <f>Selbständige!I2</f>
        <v>NBL o B</v>
      </c>
      <c r="J2" s="30" t="str">
        <f>Selbständige!J2</f>
        <v>ABL m B</v>
      </c>
      <c r="K2" s="30" t="str">
        <f>Selbständige!K2</f>
        <v>ABL o B</v>
      </c>
      <c r="L2" s="30" t="str">
        <f>Selbständige!L2</f>
        <v>Baden-
Württemberg</v>
      </c>
      <c r="M2" s="30" t="str">
        <f>Selbständige!M2</f>
        <v>Bayern</v>
      </c>
      <c r="N2" s="30" t="str">
        <f>Selbständige!N2</f>
        <v>Bremen</v>
      </c>
      <c r="O2" s="30" t="str">
        <f>Selbständige!O2</f>
        <v>Hamburg</v>
      </c>
      <c r="P2" s="30" t="str">
        <f>Selbständige!P2</f>
        <v>Hessen</v>
      </c>
      <c r="Q2" s="30" t="str">
        <f>Selbständige!Q2</f>
        <v>Nieder-
sachsen</v>
      </c>
      <c r="R2" s="30" t="str">
        <f>Selbständige!R2</f>
        <v>Nordrhein-
Westfalen</v>
      </c>
      <c r="S2" s="30" t="str">
        <f>Selbständige!S2</f>
        <v>Rheinland-Pfalz</v>
      </c>
      <c r="T2" s="30" t="str">
        <f>Selbständige!T2</f>
        <v>Saarland</v>
      </c>
      <c r="U2" s="30" t="str">
        <f>Selbständige!U2</f>
        <v>Schleswig-
Holstein</v>
      </c>
      <c r="V2" s="30" t="str">
        <f>Selbständige!V2</f>
        <v>Deutschland</v>
      </c>
      <c r="X2" s="30" t="str">
        <f>Selbständige!X2</f>
        <v>Min ABLoB</v>
      </c>
      <c r="Y2" s="30"/>
      <c r="Z2" s="30" t="str">
        <f>Selbständige!Z2</f>
        <v>Max ABLoB</v>
      </c>
      <c r="AA2" s="30"/>
    </row>
    <row r="3" spans="1:27" x14ac:dyDescent="0.35">
      <c r="A3">
        <v>2023</v>
      </c>
    </row>
    <row r="4" spans="1:27" x14ac:dyDescent="0.35">
      <c r="A4" s="4" t="s">
        <v>132</v>
      </c>
    </row>
    <row r="5" spans="1:27" x14ac:dyDescent="0.35">
      <c r="A5" t="str">
        <f>[1]Industrie!A5</f>
        <v xml:space="preserve">Beschäftigte je Betrieb </v>
      </c>
      <c r="B5" s="3">
        <f>[1]Industrie!B5</f>
        <v>88.20930232558139</v>
      </c>
      <c r="C5" s="3">
        <f>[1]Industrie!C5</f>
        <v>77.600502512562812</v>
      </c>
      <c r="D5" s="3">
        <f>[1]Industrie!D5</f>
        <v>94.82573994013967</v>
      </c>
      <c r="E5" s="3">
        <f>[1]Industrie!E5</f>
        <v>93.439218523878438</v>
      </c>
      <c r="F5" s="3">
        <f>[1]Industrie!F5</f>
        <v>103.39536302623551</v>
      </c>
      <c r="G5" s="3">
        <f>[1]Industrie!G5</f>
        <v>113.18617021276596</v>
      </c>
      <c r="H5" s="14">
        <f>[1]Industrie!H5</f>
        <v>95.310820045558089</v>
      </c>
      <c r="I5" s="3">
        <f>[1]Industrie!I5</f>
        <v>93.6363976083707</v>
      </c>
      <c r="J5" s="3">
        <f>[1]Industrie!J5</f>
        <v>143.24586111897835</v>
      </c>
      <c r="K5" s="3">
        <f>[1]Industrie!K5</f>
        <v>143.8393677632788</v>
      </c>
      <c r="L5" s="3">
        <f>[1]Industrie!L5</f>
        <v>153.85554903112154</v>
      </c>
      <c r="M5" s="3">
        <f>[1]Industrie!M5</f>
        <v>164.27360475188715</v>
      </c>
      <c r="N5" s="3">
        <f>[1]Industrie!N5</f>
        <v>167.12068965517241</v>
      </c>
      <c r="O5" s="3">
        <f>[1]Industrie!O5</f>
        <v>209.93318485523386</v>
      </c>
      <c r="P5" s="3">
        <f>[1]Industrie!P5</f>
        <v>147.19503816793892</v>
      </c>
      <c r="Q5" s="3">
        <f>[1]Industrie!Q5</f>
        <v>149.39984247834076</v>
      </c>
      <c r="R5" s="3">
        <f>[1]Industrie!R5</f>
        <v>118.37080488508511</v>
      </c>
      <c r="S5" s="3">
        <f>[1]Industrie!S5</f>
        <v>135.03184713375796</v>
      </c>
      <c r="T5" s="3">
        <f>[1]Industrie!T5</f>
        <v>195.37990196078431</v>
      </c>
      <c r="U5" s="3">
        <f>[1]Industrie!U5</f>
        <v>103.14264036418817</v>
      </c>
      <c r="V5" s="3">
        <f>[1]Industrie!V5</f>
        <v>134.7480956749952</v>
      </c>
      <c r="X5" s="18" t="str">
        <f>HLOOKUP(Y5,$L5:$U102,ROW(L$100)-ROW(X5)+1,0)</f>
        <v>SH</v>
      </c>
      <c r="Y5" s="19">
        <f>MIN(L5:U5)</f>
        <v>103.14264036418817</v>
      </c>
      <c r="Z5" s="18" t="str">
        <f>HLOOKUP(AA5,$L5:$U102,ROW(N$100)-ROW(Z5)+1,0)</f>
        <v>HH</v>
      </c>
      <c r="AA5" s="19">
        <f>MAX(L5:U5)</f>
        <v>209.93318485523386</v>
      </c>
    </row>
    <row r="6" spans="1:27" x14ac:dyDescent="0.35">
      <c r="A6" t="str">
        <f>[1]Industrie!A6</f>
        <v>Umsatz je Betrieb (Tsd. Euro)</v>
      </c>
      <c r="B6" s="3">
        <f>[1]Industrie!B6</f>
        <v>34229.45930232558</v>
      </c>
      <c r="C6" s="3">
        <f>[1]Industrie!C6</f>
        <v>26368.345477386934</v>
      </c>
      <c r="D6" s="3">
        <f>[1]Industrie!D6</f>
        <v>28550.07083471899</v>
      </c>
      <c r="E6" s="3">
        <f>[1]Industrie!E6</f>
        <v>38325.816208393633</v>
      </c>
      <c r="F6" s="3">
        <f>[1]Industrie!F6</f>
        <v>25724.445393532642</v>
      </c>
      <c r="G6" s="3">
        <f>[1]Industrie!G6</f>
        <v>49234.952127659577</v>
      </c>
      <c r="H6" s="14">
        <f>[1]Industrie!H6</f>
        <v>31913.993507972664</v>
      </c>
      <c r="I6" s="3">
        <f>[1]Industrie!I6</f>
        <v>30291.502117588439</v>
      </c>
      <c r="J6" s="3">
        <f>[1]Industrie!J6</f>
        <v>54722.724580962436</v>
      </c>
      <c r="K6" s="3">
        <f>[1]Industrie!K6</f>
        <v>54831.076640323467</v>
      </c>
      <c r="L6" s="3">
        <f>[1]Industrie!L6</f>
        <v>52592.187081620672</v>
      </c>
      <c r="M6" s="3">
        <f>[1]Industrie!M6</f>
        <v>62193.132285608219</v>
      </c>
      <c r="N6" s="3">
        <f>[1]Industrie!N6</f>
        <v>130688.82068965517</v>
      </c>
      <c r="O6" s="3">
        <f>[1]Industrie!O6</f>
        <v>281620.56124721601</v>
      </c>
      <c r="P6" s="3">
        <f>[1]Industrie!P6</f>
        <v>51695.910687022901</v>
      </c>
      <c r="Q6" s="3">
        <f>[1]Industrie!Q6</f>
        <v>65054.660278288262</v>
      </c>
      <c r="R6" s="3">
        <f>[1]Industrie!R6</f>
        <v>38656.533320511589</v>
      </c>
      <c r="S6" s="3">
        <f>[1]Industrie!S6</f>
        <v>50919.547770700636</v>
      </c>
      <c r="T6" s="3">
        <f>[1]Industrie!T6</f>
        <v>73727.286764705888</v>
      </c>
      <c r="U6" s="3">
        <f>[1]Industrie!U6</f>
        <v>35182.833839150226</v>
      </c>
      <c r="V6" s="3">
        <f>[1]Industrie!V6</f>
        <v>50537.821516205433</v>
      </c>
      <c r="X6" s="18" t="str">
        <f t="shared" ref="X6:X8" si="0">HLOOKUP(Y6,$L6:$U103,ROW(L$100)-ROW(X6)+1,0)</f>
        <v>SH</v>
      </c>
      <c r="Y6" s="19">
        <f t="shared" ref="Y6:Y8" si="1">MIN(L6:U6)</f>
        <v>35182.833839150226</v>
      </c>
      <c r="Z6" s="18" t="str">
        <f t="shared" ref="Z6:Z8" si="2">HLOOKUP(AA6,$L6:$U103,ROW(N$100)-ROW(Z6)+1,0)</f>
        <v>HH</v>
      </c>
      <c r="AA6" s="19">
        <f t="shared" ref="AA6:AA8" si="3">MAX(L6:U6)</f>
        <v>281620.56124721601</v>
      </c>
    </row>
    <row r="7" spans="1:27" x14ac:dyDescent="0.35">
      <c r="A7" t="str">
        <f>[1]Industrie!A7</f>
        <v>Umsatz je Beschäftigten (Tsd. Euro)</v>
      </c>
      <c r="B7" s="3">
        <f>[1]Industrie!B7</f>
        <v>388.04818085947801</v>
      </c>
      <c r="C7" s="3">
        <f>[1]Industrie!C7</f>
        <v>339.79606605148132</v>
      </c>
      <c r="D7" s="3">
        <f>[1]Industrie!D7</f>
        <v>301.07933618806135</v>
      </c>
      <c r="E7" s="3">
        <f>[1]Industrie!E7</f>
        <v>410.16841550959089</v>
      </c>
      <c r="F7" s="3">
        <f>[1]Industrie!F7</f>
        <v>248.79689611424189</v>
      </c>
      <c r="G7" s="3">
        <f>[1]Industrie!G7</f>
        <v>434.99088303021756</v>
      </c>
      <c r="H7" s="14">
        <f>[1]Industrie!H7</f>
        <v>334.84124355154995</v>
      </c>
      <c r="I7" s="3">
        <f>[1]Industrie!I7</f>
        <v>323.50136155687079</v>
      </c>
      <c r="J7" s="3">
        <f>[1]Industrie!J7</f>
        <v>382.01958614015643</v>
      </c>
      <c r="K7" s="3">
        <f>[1]Industrie!K7</f>
        <v>381.19659098168995</v>
      </c>
      <c r="L7" s="3">
        <f>[1]Industrie!L7</f>
        <v>341.82834101734244</v>
      </c>
      <c r="M7" s="3">
        <f>[1]Industrie!M7</f>
        <v>378.59479847381721</v>
      </c>
      <c r="N7" s="3">
        <f>[1]Industrie!N7</f>
        <v>782.00264108119256</v>
      </c>
      <c r="O7" s="3">
        <f>[1]Industrie!O7</f>
        <v>1341.4771058773606</v>
      </c>
      <c r="P7" s="3">
        <f>[1]Industrie!P7</f>
        <v>351.20688394429158</v>
      </c>
      <c r="Q7" s="3">
        <f>[1]Industrie!Q7</f>
        <v>435.4399522725036</v>
      </c>
      <c r="R7" s="3">
        <f>[1]Industrie!R7</f>
        <v>326.57151700573058</v>
      </c>
      <c r="S7" s="3">
        <f>[1]Industrie!S7</f>
        <v>377.09287735849057</v>
      </c>
      <c r="T7" s="3">
        <f>[1]Industrie!T7</f>
        <v>377.35348428777519</v>
      </c>
      <c r="U7" s="3">
        <f>[1]Industrie!U7</f>
        <v>341.10852422356595</v>
      </c>
      <c r="V7" s="3">
        <f>[1]Industrie!V7</f>
        <v>375.05406857919394</v>
      </c>
      <c r="X7" s="18" t="str">
        <f t="shared" si="0"/>
        <v>NW</v>
      </c>
      <c r="Y7" s="19">
        <f t="shared" si="1"/>
        <v>326.57151700573058</v>
      </c>
      <c r="Z7" s="18" t="str">
        <f t="shared" si="2"/>
        <v>HH</v>
      </c>
      <c r="AA7" s="19">
        <f t="shared" si="3"/>
        <v>1341.4771058773606</v>
      </c>
    </row>
    <row r="8" spans="1:27" x14ac:dyDescent="0.35">
      <c r="A8" t="str">
        <f>[1]Industrie!A8</f>
        <v>Anteil Auslandsumsatz an Gesamtumsatz</v>
      </c>
      <c r="B8" s="3">
        <f>[1]Industrie!B8</f>
        <v>43.715884704139924</v>
      </c>
      <c r="C8" s="3">
        <f>[1]Industrie!C8</f>
        <v>44.916950872312775</v>
      </c>
      <c r="D8" s="3">
        <f>[1]Industrie!D8</f>
        <v>38.408899012689133</v>
      </c>
      <c r="E8" s="3">
        <f>[1]Industrie!E8</f>
        <v>31.508878158287807</v>
      </c>
      <c r="F8" s="3">
        <f>[1]Industrie!F8</f>
        <v>34.524680137732311</v>
      </c>
      <c r="G8" s="3">
        <f>[1]Industrie!G8</f>
        <v>47.805129140332433</v>
      </c>
      <c r="H8" s="14">
        <f>[1]Industrie!H8</f>
        <v>39.029758737627617</v>
      </c>
      <c r="I8" s="3">
        <f>[1]Industrie!I8</f>
        <v>37.693690487825485</v>
      </c>
      <c r="J8" s="3">
        <f>[1]Industrie!J8</f>
        <v>51.283308566734007</v>
      </c>
      <c r="K8" s="3">
        <f>[1]Industrie!K8</f>
        <v>51.344973718252184</v>
      </c>
      <c r="L8" s="3">
        <f>[1]Industrie!L8</f>
        <v>58.349789873095538</v>
      </c>
      <c r="M8" s="3">
        <f>[1]Industrie!M8</f>
        <v>58.097693740362757</v>
      </c>
      <c r="N8" s="3">
        <f>[1]Industrie!N8</f>
        <v>64.454773035753959</v>
      </c>
      <c r="O8" s="3">
        <f>[1]Industrie!O8</f>
        <v>25.842051356090245</v>
      </c>
      <c r="P8" s="3">
        <f>[1]Industrie!P8</f>
        <v>53.727508501233501</v>
      </c>
      <c r="Q8" s="3">
        <f>[1]Industrie!Q8</f>
        <v>46.642972661707532</v>
      </c>
      <c r="R8" s="3">
        <f>[1]Industrie!R8</f>
        <v>45.01766328152673</v>
      </c>
      <c r="S8" s="3">
        <f>[1]Industrie!S8</f>
        <v>52.999508600544779</v>
      </c>
      <c r="T8" s="3">
        <f>[1]Industrie!T8</f>
        <v>50.475422257828626</v>
      </c>
      <c r="U8" s="3">
        <f>[1]Industrie!U8</f>
        <v>38.926158011557874</v>
      </c>
      <c r="V8" s="3">
        <f>[1]Industrie!V8</f>
        <v>49.888059416398512</v>
      </c>
      <c r="X8" s="18" t="str">
        <f t="shared" si="0"/>
        <v>HH</v>
      </c>
      <c r="Y8" s="19">
        <f t="shared" si="1"/>
        <v>25.842051356090245</v>
      </c>
      <c r="Z8" s="18" t="str">
        <f t="shared" si="2"/>
        <v>HB</v>
      </c>
      <c r="AA8" s="19">
        <f t="shared" si="3"/>
        <v>64.454773035753959</v>
      </c>
    </row>
    <row r="9" spans="1:27" x14ac:dyDescent="0.35">
      <c r="B9" s="3"/>
      <c r="C9" s="3"/>
      <c r="D9" s="3"/>
      <c r="E9" s="3"/>
      <c r="F9" s="3"/>
      <c r="G9" s="3"/>
      <c r="H9" s="14"/>
      <c r="I9" s="3"/>
      <c r="J9" s="3"/>
      <c r="K9" s="3"/>
      <c r="L9" s="3"/>
      <c r="M9" s="3"/>
      <c r="N9" s="3"/>
      <c r="O9" s="3"/>
      <c r="P9" s="3"/>
      <c r="Q9" s="3"/>
      <c r="R9" s="3"/>
      <c r="S9" s="3"/>
      <c r="T9" s="3"/>
      <c r="U9" s="3"/>
      <c r="V9" s="3"/>
      <c r="X9" s="11"/>
      <c r="Y9" s="11"/>
      <c r="Z9" s="11"/>
      <c r="AA9" s="11"/>
    </row>
    <row r="10" spans="1:27" x14ac:dyDescent="0.35">
      <c r="B10" s="3"/>
      <c r="C10" s="3"/>
      <c r="D10" s="3"/>
      <c r="E10" s="3"/>
      <c r="F10" s="3"/>
      <c r="G10" s="3"/>
      <c r="H10" s="14"/>
      <c r="I10" s="3"/>
      <c r="J10" s="3"/>
      <c r="K10" s="3"/>
      <c r="L10" s="3"/>
      <c r="M10" s="3"/>
      <c r="N10" s="3"/>
      <c r="O10" s="3"/>
      <c r="P10" s="3"/>
      <c r="Q10" s="3"/>
      <c r="R10" s="3"/>
      <c r="S10" s="3"/>
      <c r="T10" s="3"/>
      <c r="U10" s="3"/>
      <c r="V10" s="3"/>
      <c r="X10" s="11"/>
      <c r="Y10" s="11"/>
      <c r="Z10" s="11"/>
      <c r="AA10" s="11"/>
    </row>
    <row r="11" spans="1:27" x14ac:dyDescent="0.35">
      <c r="A11" s="4" t="str">
        <f>[1]Industrie!A10</f>
        <v>ABLoB=100</v>
      </c>
      <c r="B11" s="3"/>
      <c r="C11" s="3"/>
      <c r="D11" s="3"/>
      <c r="E11" s="3"/>
      <c r="F11" s="3"/>
      <c r="G11" s="3"/>
      <c r="H11" s="14"/>
      <c r="I11" s="3"/>
      <c r="J11" s="3"/>
      <c r="K11" s="3"/>
      <c r="L11" s="3"/>
      <c r="M11" s="3"/>
      <c r="N11" s="3"/>
      <c r="O11" s="3"/>
      <c r="P11" s="3"/>
      <c r="Q11" s="3"/>
      <c r="R11" s="3"/>
      <c r="S11" s="3"/>
      <c r="T11" s="3"/>
      <c r="U11" s="3"/>
      <c r="V11" s="3"/>
      <c r="X11" s="11"/>
      <c r="Y11" s="11"/>
      <c r="Z11" s="11"/>
      <c r="AA11" s="11"/>
    </row>
    <row r="12" spans="1:27" x14ac:dyDescent="0.35">
      <c r="A12" t="str">
        <f>[1]Industrie!A11</f>
        <v xml:space="preserve">Beschäftigte je Betrieb </v>
      </c>
      <c r="B12" s="3">
        <f>[1]Industrie!B11</f>
        <v>61.324867939318494</v>
      </c>
      <c r="C12" s="3">
        <f>[1]Industrie!C11</f>
        <v>53.949418520993866</v>
      </c>
      <c r="D12" s="3">
        <f>[1]Industrie!D11</f>
        <v>65.924747455924248</v>
      </c>
      <c r="E12" s="3">
        <f>[1]Industrie!E11</f>
        <v>64.960810087579389</v>
      </c>
      <c r="F12" s="3">
        <f>[1]Industrie!F11</f>
        <v>71.882520504676222</v>
      </c>
      <c r="G12" s="3">
        <f>[1]Industrie!G11</f>
        <v>78.689285119106046</v>
      </c>
      <c r="H12" s="14">
        <f>[1]Industrie!H11</f>
        <v>66.261984829086742</v>
      </c>
      <c r="I12" s="3">
        <f>[1]Industrie!I11</f>
        <v>65.097892923494499</v>
      </c>
      <c r="J12" s="3">
        <f>[1]Industrie!J11</f>
        <v>99.587382332438224</v>
      </c>
      <c r="K12" s="3">
        <f>[1]Industrie!K11</f>
        <v>100</v>
      </c>
      <c r="L12" s="3">
        <f>[1]Industrie!L11</f>
        <v>106.96344917500382</v>
      </c>
      <c r="M12" s="3">
        <f>[1]Industrie!M11</f>
        <v>114.2062894924828</v>
      </c>
      <c r="N12" s="3">
        <f>[1]Industrie!N11</f>
        <v>116.18563975490245</v>
      </c>
      <c r="O12" s="3">
        <f>[1]Industrie!O11</f>
        <v>145.94974110337293</v>
      </c>
      <c r="P12" s="3">
        <f>[1]Industrie!P11</f>
        <v>102.33292905610003</v>
      </c>
      <c r="Q12" s="3">
        <f>[1]Industrie!Q11</f>
        <v>103.86575302820644</v>
      </c>
      <c r="R12" s="3">
        <f>[1]Industrie!R11</f>
        <v>82.293746646531332</v>
      </c>
      <c r="S12" s="3">
        <f>[1]Industrie!S11</f>
        <v>93.876835829801706</v>
      </c>
      <c r="T12" s="3">
        <f>[1]Industrie!T11</f>
        <v>135.83200830132088</v>
      </c>
      <c r="U12" s="3">
        <f>[1]Industrie!U11</f>
        <v>71.706822664803013</v>
      </c>
      <c r="V12" s="3">
        <f>[1]Industrie!V11</f>
        <v>93.679566151009922</v>
      </c>
      <c r="X12" s="18" t="str">
        <f>HLOOKUP(Y12,$L12:$U109,ROW(L$100)-ROW(X12)+1,0)</f>
        <v>SH</v>
      </c>
      <c r="Y12" s="19">
        <f>MIN(L12:U12)</f>
        <v>71.706822664803013</v>
      </c>
      <c r="Z12" s="18" t="str">
        <f>HLOOKUP(AA12,$L12:$U109,ROW(N$100)-ROW(Z12)+1,0)</f>
        <v>HH</v>
      </c>
      <c r="AA12" s="19">
        <f>MAX(L12:U12)</f>
        <v>145.94974110337293</v>
      </c>
    </row>
    <row r="13" spans="1:27" x14ac:dyDescent="0.35">
      <c r="A13" t="str">
        <f>[1]Industrie!A12</f>
        <v>Umsatz je Betrieb (Tsd. Euro)</v>
      </c>
      <c r="B13" s="3">
        <f>[1]Industrie!B12</f>
        <v>62.427115058967864</v>
      </c>
      <c r="C13" s="3">
        <f>[1]Industrie!C12</f>
        <v>48.090147217709969</v>
      </c>
      <c r="D13" s="3">
        <f>[1]Industrie!D12</f>
        <v>52.069141414091632</v>
      </c>
      <c r="E13" s="3">
        <f>[1]Industrie!E12</f>
        <v>69.897982233324129</v>
      </c>
      <c r="F13" s="3">
        <f>[1]Industrie!F12</f>
        <v>46.915813020192566</v>
      </c>
      <c r="G13" s="3">
        <f>[1]Industrie!G12</f>
        <v>89.793881762758559</v>
      </c>
      <c r="H13" s="14">
        <f>[1]Industrie!H12</f>
        <v>58.204207291641453</v>
      </c>
      <c r="I13" s="3">
        <f>[1]Industrie!I12</f>
        <v>55.245134645617533</v>
      </c>
      <c r="J13" s="3">
        <f>[1]Industrie!J12</f>
        <v>99.802389327366697</v>
      </c>
      <c r="K13" s="3">
        <f>[1]Industrie!K12</f>
        <v>100</v>
      </c>
      <c r="L13" s="3">
        <f>[1]Industrie!L12</f>
        <v>95.916750689778922</v>
      </c>
      <c r="M13" s="3">
        <f>[1]Industrie!M12</f>
        <v>113.42679388474856</v>
      </c>
      <c r="N13" s="3">
        <f>[1]Industrie!N12</f>
        <v>238.34808414749412</v>
      </c>
      <c r="O13" s="3">
        <f>[1]Industrie!O12</f>
        <v>513.61486679272809</v>
      </c>
      <c r="P13" s="3">
        <f>[1]Industrie!P12</f>
        <v>94.282136800146418</v>
      </c>
      <c r="Q13" s="3">
        <f>[1]Industrie!Q12</f>
        <v>118.64560075124669</v>
      </c>
      <c r="R13" s="3">
        <f>[1]Industrie!R12</f>
        <v>70.501138567983332</v>
      </c>
      <c r="S13" s="3">
        <f>[1]Industrie!S12</f>
        <v>92.86621910548763</v>
      </c>
      <c r="T13" s="3">
        <f>[1]Industrie!T12</f>
        <v>134.46259180416297</v>
      </c>
      <c r="U13" s="3">
        <f>[1]Industrie!U12</f>
        <v>64.16586358487865</v>
      </c>
      <c r="V13" s="3">
        <f>[1]Industrie!V12</f>
        <v>92.170033150578845</v>
      </c>
      <c r="X13" s="18" t="str">
        <f t="shared" ref="X13:X15" si="4">HLOOKUP(Y13,$L13:$U110,ROW(L$100)-ROW(X13)+1,0)</f>
        <v>SH</v>
      </c>
      <c r="Y13" s="19">
        <f t="shared" ref="Y13:Y15" si="5">MIN(L13:U13)</f>
        <v>64.16586358487865</v>
      </c>
      <c r="Z13" s="18" t="str">
        <f t="shared" ref="Z13:Z15" si="6">HLOOKUP(AA13,$L13:$U110,ROW(N$100)-ROW(Z13)+1,0)</f>
        <v>HH</v>
      </c>
      <c r="AA13" s="19">
        <f t="shared" ref="AA13:AA15" si="7">MAX(L13:U13)</f>
        <v>513.61486679272809</v>
      </c>
    </row>
    <row r="14" spans="1:27" x14ac:dyDescent="0.35">
      <c r="A14" t="str">
        <f>[1]Industrie!A13</f>
        <v>Umsatz je Beschäftigten (Tsd. Euro)</v>
      </c>
      <c r="B14" s="3">
        <f>[1]Industrie!B13</f>
        <v>101.7973901235956</v>
      </c>
      <c r="C14" s="3">
        <f>[1]Industrie!C13</f>
        <v>89.139324456288946</v>
      </c>
      <c r="D14" s="3">
        <f>[1]Industrie!D13</f>
        <v>78.982693788707863</v>
      </c>
      <c r="E14" s="3">
        <f>[1]Industrie!E13</f>
        <v>107.60023179989363</v>
      </c>
      <c r="F14" s="3">
        <f>[1]Industrie!F13</f>
        <v>65.267345511542715</v>
      </c>
      <c r="G14" s="3">
        <f>[1]Industrie!G13</f>
        <v>114.11195517514781</v>
      </c>
      <c r="H14" s="14">
        <f>[1]Industrie!H13</f>
        <v>87.83951679348398</v>
      </c>
      <c r="I14" s="3">
        <f>[1]Industrie!I13</f>
        <v>84.864704777071196</v>
      </c>
      <c r="J14" s="3">
        <f>[1]Industrie!J13</f>
        <v>100.21589782750864</v>
      </c>
      <c r="K14" s="3">
        <f>[1]Industrie!K13</f>
        <v>100</v>
      </c>
      <c r="L14" s="3">
        <f>[1]Industrie!L13</f>
        <v>89.672454870867796</v>
      </c>
      <c r="M14" s="3">
        <f>[1]Industrie!M13</f>
        <v>99.317467005365287</v>
      </c>
      <c r="N14" s="3">
        <f>[1]Industrie!N13</f>
        <v>205.14418533159301</v>
      </c>
      <c r="O14" s="3">
        <f>[1]Industrie!O13</f>
        <v>351.91214654429996</v>
      </c>
      <c r="P14" s="3">
        <f>[1]Industrie!P13</f>
        <v>92.132745216801041</v>
      </c>
      <c r="Q14" s="3">
        <f>[1]Industrie!Q13</f>
        <v>114.22976033209571</v>
      </c>
      <c r="R14" s="3">
        <f>[1]Industrie!R13</f>
        <v>85.67010427997684</v>
      </c>
      <c r="S14" s="3">
        <f>[1]Industrie!S13</f>
        <v>98.923465287915832</v>
      </c>
      <c r="T14" s="3">
        <f>[1]Industrie!T13</f>
        <v>98.991830781062944</v>
      </c>
      <c r="U14" s="3">
        <f>[1]Industrie!U13</f>
        <v>89.483624012773618</v>
      </c>
      <c r="V14" s="3">
        <f>[1]Industrie!V13</f>
        <v>98.388620846089609</v>
      </c>
      <c r="X14" s="18" t="str">
        <f t="shared" si="4"/>
        <v>NW</v>
      </c>
      <c r="Y14" s="19">
        <f t="shared" si="5"/>
        <v>85.67010427997684</v>
      </c>
      <c r="Z14" s="18" t="str">
        <f t="shared" si="6"/>
        <v>HH</v>
      </c>
      <c r="AA14" s="19">
        <f t="shared" si="7"/>
        <v>351.91214654429996</v>
      </c>
    </row>
    <row r="15" spans="1:27" x14ac:dyDescent="0.35">
      <c r="A15" t="str">
        <f>[1]Industrie!A14</f>
        <v>Anteil Auslandsumsatz an Gesamtumsatz</v>
      </c>
      <c r="B15" s="3">
        <f>[1]Industrie!B14</f>
        <v>85.141507607004073</v>
      </c>
      <c r="C15" s="3">
        <f>[1]Industrie!C14</f>
        <v>87.480716454911018</v>
      </c>
      <c r="D15" s="3">
        <f>[1]Industrie!D14</f>
        <v>74.805567577952587</v>
      </c>
      <c r="E15" s="3">
        <f>[1]Industrie!E14</f>
        <v>61.367015846941577</v>
      </c>
      <c r="F15" s="3">
        <f>[1]Industrie!F14</f>
        <v>67.240622864433234</v>
      </c>
      <c r="G15" s="3">
        <f>[1]Industrie!G14</f>
        <v>93.105762216679437</v>
      </c>
      <c r="H15" s="14">
        <f>[1]Industrie!H14</f>
        <v>76.014760377125796</v>
      </c>
      <c r="I15" s="3">
        <f>[1]Industrie!I14</f>
        <v>73.412620083640391</v>
      </c>
      <c r="J15" s="3">
        <f>[1]Industrie!J14</f>
        <v>99.879900315352074</v>
      </c>
      <c r="K15" s="3">
        <f>[1]Industrie!K14</f>
        <v>100</v>
      </c>
      <c r="L15" s="3">
        <f>[1]Industrie!L14</f>
        <v>113.64265213822335</v>
      </c>
      <c r="M15" s="3">
        <f>[1]Industrie!M14</f>
        <v>113.15166711188735</v>
      </c>
      <c r="N15" s="3">
        <f>[1]Industrie!N14</f>
        <v>125.53278026674981</v>
      </c>
      <c r="O15" s="3">
        <f>[1]Industrie!O14</f>
        <v>50.330245561901762</v>
      </c>
      <c r="P15" s="3">
        <f>[1]Industrie!P14</f>
        <v>104.64024929889948</v>
      </c>
      <c r="Q15" s="3">
        <f>[1]Industrie!Q14</f>
        <v>90.842334281158315</v>
      </c>
      <c r="R15" s="3">
        <f>[1]Industrie!R14</f>
        <v>87.676864981087306</v>
      </c>
      <c r="S15" s="3">
        <f>[1]Industrie!S14</f>
        <v>103.22238918919622</v>
      </c>
      <c r="T15" s="3">
        <f>[1]Industrie!T14</f>
        <v>98.306452613657783</v>
      </c>
      <c r="U15" s="3">
        <f>[1]Industrie!U14</f>
        <v>75.812986535272771</v>
      </c>
      <c r="V15" s="3">
        <f>[1]Industrie!V14</f>
        <v>97.162498690040692</v>
      </c>
      <c r="X15" s="18" t="str">
        <f t="shared" si="4"/>
        <v>HH</v>
      </c>
      <c r="Y15" s="19">
        <f t="shared" si="5"/>
        <v>50.330245561901762</v>
      </c>
      <c r="Z15" s="18" t="str">
        <f t="shared" si="6"/>
        <v>HB</v>
      </c>
      <c r="AA15" s="19">
        <f t="shared" si="7"/>
        <v>125.53278026674981</v>
      </c>
    </row>
    <row r="16" spans="1:27" x14ac:dyDescent="0.35">
      <c r="X16" s="11"/>
      <c r="Y16" s="11"/>
      <c r="Z16" s="11"/>
      <c r="AA16" s="11"/>
    </row>
    <row r="17" spans="1:27" x14ac:dyDescent="0.35">
      <c r="A17" t="s">
        <v>249</v>
      </c>
      <c r="X17" s="11"/>
      <c r="Y17" s="11"/>
      <c r="Z17" s="11"/>
      <c r="AA17" s="11"/>
    </row>
    <row r="18" spans="1:27" x14ac:dyDescent="0.35">
      <c r="X18" s="11"/>
      <c r="Y18" s="11"/>
      <c r="Z18" s="11"/>
      <c r="AA18" s="11"/>
    </row>
    <row r="19" spans="1:27" x14ac:dyDescent="0.35">
      <c r="X19" s="11"/>
      <c r="Y19" s="11"/>
      <c r="Z19" s="11"/>
      <c r="AA19" s="11"/>
    </row>
    <row r="20" spans="1:27" x14ac:dyDescent="0.35">
      <c r="X20" s="11"/>
      <c r="Y20" s="11"/>
      <c r="Z20" s="11"/>
      <c r="AA20" s="11"/>
    </row>
    <row r="21" spans="1:27" x14ac:dyDescent="0.35">
      <c r="X21" s="11"/>
      <c r="Y21" s="11"/>
      <c r="Z21" s="11"/>
      <c r="AA21" s="11"/>
    </row>
    <row r="22" spans="1:27" x14ac:dyDescent="0.35">
      <c r="X22" s="11"/>
      <c r="Y22" s="11"/>
      <c r="Z22" s="11"/>
      <c r="AA22" s="11"/>
    </row>
    <row r="23" spans="1:27" x14ac:dyDescent="0.35">
      <c r="X23" s="11"/>
      <c r="Y23" s="11"/>
      <c r="Z23" s="11"/>
      <c r="AA23"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8CD0-50F9-4D8F-86FD-AF201A00D4B5}">
  <dimension ref="A1:AA16"/>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RowHeight="14.5" x14ac:dyDescent="0.35"/>
  <cols>
    <col min="2" max="2" width="21" bestFit="1" customWidth="1"/>
    <col min="3" max="3" width="23.26953125" bestFit="1" customWidth="1"/>
    <col min="4" max="4" width="19.453125" bestFit="1" customWidth="1"/>
    <col min="5" max="5" width="19.90625" bestFit="1" customWidth="1"/>
    <col min="6" max="6" width="19.453125" bestFit="1" customWidth="1"/>
    <col min="7" max="7" width="27.26953125" bestFit="1" customWidth="1"/>
    <col min="8" max="8" width="18.81640625" style="4" bestFit="1" customWidth="1"/>
    <col min="9" max="9" width="18.81640625" bestFit="1" customWidth="1"/>
    <col min="10" max="11" width="19.453125" bestFit="1" customWidth="1"/>
    <col min="12" max="22" width="21" bestFit="1" customWidth="1"/>
  </cols>
  <sheetData>
    <row r="1" spans="1:27" x14ac:dyDescent="0.35">
      <c r="A1" s="4" t="s">
        <v>146</v>
      </c>
    </row>
    <row r="2" spans="1:27" s="25" customFormat="1" ht="26" x14ac:dyDescent="0.3">
      <c r="A2" s="30" t="s">
        <v>142</v>
      </c>
      <c r="B2" s="30" t="s">
        <v>144</v>
      </c>
      <c r="C2" s="30" t="s">
        <v>2</v>
      </c>
      <c r="D2" s="30" t="s">
        <v>3</v>
      </c>
      <c r="E2" s="30" t="s">
        <v>4</v>
      </c>
      <c r="F2" s="30" t="s">
        <v>5</v>
      </c>
      <c r="G2" s="30" t="s">
        <v>6</v>
      </c>
      <c r="H2" s="31" t="s">
        <v>7</v>
      </c>
      <c r="I2" s="30" t="s">
        <v>8</v>
      </c>
      <c r="J2" s="30" t="s">
        <v>9</v>
      </c>
      <c r="K2" s="30" t="s">
        <v>10</v>
      </c>
      <c r="L2" s="30" t="s">
        <v>11</v>
      </c>
      <c r="M2" s="30" t="s">
        <v>12</v>
      </c>
      <c r="N2" s="30" t="s">
        <v>13</v>
      </c>
      <c r="O2" s="30" t="s">
        <v>14</v>
      </c>
      <c r="P2" s="30" t="s">
        <v>15</v>
      </c>
      <c r="Q2" s="30" t="s">
        <v>145</v>
      </c>
      <c r="R2" s="30" t="s">
        <v>17</v>
      </c>
      <c r="S2" s="30" t="s">
        <v>18</v>
      </c>
      <c r="T2" s="30" t="s">
        <v>19</v>
      </c>
      <c r="U2" s="30" t="s">
        <v>20</v>
      </c>
      <c r="V2" s="30" t="s">
        <v>21</v>
      </c>
      <c r="X2" s="30"/>
      <c r="Y2" s="30"/>
      <c r="Z2" s="30"/>
      <c r="AA2" s="30"/>
    </row>
    <row r="4" spans="1:27" x14ac:dyDescent="0.35">
      <c r="A4">
        <f>[1]Industrie!A17</f>
        <v>1</v>
      </c>
      <c r="B4" t="str">
        <f>[1]Industrie!B17</f>
        <v>Automobilbau (24,9%)</v>
      </c>
      <c r="C4" t="str">
        <f>[1]Industrie!C17</f>
        <v>Lebensmittel (27,5%)</v>
      </c>
      <c r="D4" t="str">
        <f>[1]Industrie!D17</f>
        <v>Automobilbau (28,6%)</v>
      </c>
      <c r="E4" t="str">
        <f>[1]Industrie!E17</f>
        <v>Chemie (19,0%)</v>
      </c>
      <c r="F4" t="str">
        <f>[1]Industrie!F17</f>
        <v>Metallwaren (13,4%)</v>
      </c>
      <c r="G4" t="str">
        <f>[1]Industrie!G17</f>
        <v>Pharmazie (19,9%)</v>
      </c>
      <c r="H4" s="4" t="str">
        <f>[1]Industrie!H17</f>
        <v>Automobilbau (14,8%)</v>
      </c>
      <c r="I4" t="str">
        <f>[1]Industrie!I17</f>
        <v>Automobilbau (16,8%)</v>
      </c>
      <c r="J4" t="str">
        <f>[1]Industrie!J17</f>
        <v>Automobilbau (25,1%)</v>
      </c>
      <c r="K4" t="str">
        <f>[1]Industrie!K17</f>
        <v>Automobilbau (25,5%)</v>
      </c>
      <c r="L4" t="str">
        <f>[1]Industrie!L17</f>
        <v>Automobilbau (31,6%)</v>
      </c>
      <c r="M4" t="str">
        <f>[1]Industrie!M17</f>
        <v>Automobilbau (36,9%)</v>
      </c>
      <c r="N4" t="str">
        <f>[1]Industrie!N17</f>
        <v>Automobilbau (46,8%)</v>
      </c>
      <c r="O4" t="str">
        <f>[1]Industrie!O17</f>
        <v>Mineralöl (59,7%)</v>
      </c>
      <c r="P4" t="str">
        <f>[1]Industrie!P17</f>
        <v>Automobilbau (15,5%)</v>
      </c>
      <c r="Q4" t="str">
        <f>[1]Industrie!Q17</f>
        <v>Automobilbau (44,1%)</v>
      </c>
      <c r="R4" t="str">
        <f>[1]Industrie!R17</f>
        <v>Maschinenbau (13,4%)</v>
      </c>
      <c r="S4" t="str">
        <f>[1]Industrie!S17</f>
        <v>Chemie (25,5%)</v>
      </c>
      <c r="T4" t="str">
        <f>[1]Industrie!T17</f>
        <v>Automobilbau (30,5%)</v>
      </c>
      <c r="U4" t="str">
        <f>[1]Industrie!U17</f>
        <v>Lebensmittel (19,9%)</v>
      </c>
      <c r="V4" t="str">
        <f>[1]Industrie!V17</f>
        <v>Automobilbau (23,9%)</v>
      </c>
    </row>
    <row r="5" spans="1:27" x14ac:dyDescent="0.35">
      <c r="A5">
        <f>[1]Industrie!A18</f>
        <v>2</v>
      </c>
      <c r="B5" t="str">
        <f>[1]Industrie!B18</f>
        <v>Mineralöl (11,6%)</v>
      </c>
      <c r="C5" t="str">
        <f>[1]Industrie!C18</f>
        <v>Maschinenbau (23,1%)</v>
      </c>
      <c r="D5" t="str">
        <f>[1]Industrie!D18</f>
        <v>Maschinenbau (10,6%)</v>
      </c>
      <c r="E5" t="str">
        <f>[1]Industrie!E18</f>
        <v>Lebensmittel (16,8%)</v>
      </c>
      <c r="F5" t="str">
        <f>[1]Industrie!F18</f>
        <v>Lebensmittel (12,6%)</v>
      </c>
      <c r="G5" t="str">
        <f>[1]Industrie!G18</f>
        <v>Elektronik (9,5%)</v>
      </c>
      <c r="H5" s="4" t="str">
        <f>[1]Industrie!H18</f>
        <v>Lebensmittel (12,2%)</v>
      </c>
      <c r="I5" t="str">
        <f>[1]Industrie!I18</f>
        <v>Lebensmittel (12,7%)</v>
      </c>
      <c r="J5" t="str">
        <f>[1]Industrie!J18</f>
        <v>Maschinenbau (12,4%)</v>
      </c>
      <c r="K5" t="str">
        <f>[1]Industrie!K18</f>
        <v>Maschinenbau (12,5%)</v>
      </c>
      <c r="L5" t="str">
        <f>[1]Industrie!L18</f>
        <v>Maschinenbau (18,8%)</v>
      </c>
      <c r="M5" t="str">
        <f>[1]Industrie!M18</f>
        <v>Maschinenbau (12,8%)</v>
      </c>
      <c r="N5" t="str">
        <f>[1]Industrie!N18</f>
        <v>Sonst. Fahrzeuge (12,8%)</v>
      </c>
      <c r="O5" t="str">
        <f>[1]Industrie!O18</f>
        <v>Metallerzeugung (8,4%)</v>
      </c>
      <c r="P5" t="str">
        <f>[1]Industrie!P18</f>
        <v>Pharmazie (12,4%)</v>
      </c>
      <c r="Q5" t="str">
        <f>[1]Industrie!Q18</f>
        <v>Lebensmittel (15,7%)</v>
      </c>
      <c r="R5" t="str">
        <f>[1]Industrie!R18</f>
        <v>Chemie (12,4%)</v>
      </c>
      <c r="S5" t="str">
        <f>[1]Industrie!S18</f>
        <v>Automobilbau (12,8%)</v>
      </c>
      <c r="T5" t="str">
        <f>[1]Industrie!T18</f>
        <v>Maschinenbau (16,5%)</v>
      </c>
      <c r="U5" t="str">
        <f>[1]Industrie!U18</f>
        <v>Maschinenbau (12,9%)</v>
      </c>
      <c r="V5" t="str">
        <f>[1]Industrie!V18</f>
        <v>Maschinenbau (12,1%)</v>
      </c>
    </row>
    <row r="6" spans="1:27" x14ac:dyDescent="0.35">
      <c r="A6">
        <f>[1]Industrie!A19</f>
        <v>3</v>
      </c>
      <c r="B6" t="str">
        <f>[1]Industrie!B19</f>
        <v>Metallerzeugung (10,0%)</v>
      </c>
      <c r="C6" t="str">
        <f>[1]Industrie!C19</f>
        <v>Metallerzeugung (9,1%)</v>
      </c>
      <c r="D6" t="str">
        <f>[1]Industrie!D19</f>
        <v>Lebensmittel (8,0%)</v>
      </c>
      <c r="E6" t="str">
        <f>[1]Industrie!E19</f>
        <v>Mineralöl (15,3%)</v>
      </c>
      <c r="F6" t="str">
        <f>[1]Industrie!F19</f>
        <v>Maschinenbau (10,3%)</v>
      </c>
      <c r="G6" t="str">
        <f>[1]Industrie!G19</f>
        <v>Lebensmittel (9,4%)</v>
      </c>
      <c r="H6" s="4" t="str">
        <f>[1]Industrie!H19</f>
        <v>Maschinenbau (8,6%)</v>
      </c>
      <c r="I6" t="str">
        <f>[1]Industrie!I19</f>
        <v>Maschinenbau (9,0%)</v>
      </c>
      <c r="J6" t="str">
        <f>[1]Industrie!J19</f>
        <v>Lebensmittel (8,2%)</v>
      </c>
      <c r="K6" t="str">
        <f>[1]Industrie!K19</f>
        <v>Lebensmittel (8,2%)</v>
      </c>
      <c r="L6" t="str">
        <f>[1]Industrie!L19</f>
        <v>Metallwaren (7,1%)</v>
      </c>
      <c r="M6" t="str">
        <f>[1]Industrie!M19</f>
        <v>Elektronik (7,8%)</v>
      </c>
      <c r="N6" t="str">
        <f>[1]Industrie!N19</f>
        <v>Lebensmittel (8,9%)</v>
      </c>
      <c r="O6" t="str">
        <f>[1]Industrie!O19</f>
        <v>Reparatur (5,0%)</v>
      </c>
      <c r="P6" t="str">
        <f>[1]Industrie!P19</f>
        <v>Chemie (11,2%)</v>
      </c>
      <c r="Q6" t="str">
        <f>[1]Industrie!Q19</f>
        <v>Maschinenbau (7,5%)</v>
      </c>
      <c r="R6" t="str">
        <f>[1]Industrie!R19</f>
        <v>Metallerzeugung (11,6%)</v>
      </c>
      <c r="S6" t="str">
        <f>[1]Industrie!S19</f>
        <v>Maschinenbau (11,7%)</v>
      </c>
      <c r="T6" t="str">
        <f>[1]Industrie!T19</f>
        <v>Metallerzeugung (15,7%)</v>
      </c>
      <c r="U6" t="str">
        <f>[1]Industrie!U19</f>
        <v>Mineralöl (8,5%)</v>
      </c>
      <c r="V6" t="str">
        <f>[1]Industrie!V19</f>
        <v>Lebensmittel (8,7%)</v>
      </c>
    </row>
    <row r="7" spans="1:27" x14ac:dyDescent="0.35">
      <c r="A7">
        <f>[1]Industrie!A20</f>
        <v>4</v>
      </c>
      <c r="B7" t="str">
        <f>[1]Industrie!B20</f>
        <v>Lebensmittel (9,6%)</v>
      </c>
      <c r="C7" t="str">
        <f>[1]Industrie!C20</f>
        <v>Holz (6,0%)</v>
      </c>
      <c r="D7" t="str">
        <f>[1]Industrie!D20</f>
        <v>Metallwaren (7,7%)</v>
      </c>
      <c r="E7" t="str">
        <f>[1]Industrie!E20</f>
        <v>Metallerzeugung (8,4%)</v>
      </c>
      <c r="F7" t="str">
        <f>[1]Industrie!F20</f>
        <v>Automobilbau (9,4%)</v>
      </c>
      <c r="G7" t="str">
        <f>[1]Industrie!G20</f>
        <v>Elektrische Ausrüstungen (6,4%)</v>
      </c>
      <c r="H7" s="4" t="str">
        <f>[1]Industrie!H20</f>
        <v>Chemie (6,9%)</v>
      </c>
      <c r="I7" t="str">
        <f>[1]Industrie!I20</f>
        <v>Chemie (7,6%)</v>
      </c>
      <c r="J7" t="str">
        <f>[1]Industrie!J20</f>
        <v>Chemie (7,0%)</v>
      </c>
      <c r="K7" t="str">
        <f>[1]Industrie!K20</f>
        <v>Chemie (7,1%)</v>
      </c>
      <c r="L7" t="str">
        <f>[1]Industrie!L20</f>
        <v>Elektronik (6,7%)</v>
      </c>
      <c r="M7" t="str">
        <f>[1]Industrie!M20</f>
        <v>Lebensmittel (7,0%)</v>
      </c>
      <c r="N7" t="str">
        <f>[1]Industrie!N20</f>
        <v>Reparatur (3,2%)</v>
      </c>
      <c r="O7" t="str">
        <f>[1]Industrie!O20</f>
        <v>Sonst. Fahrzeuge (4,9%)</v>
      </c>
      <c r="P7" t="str">
        <f>[1]Industrie!P20</f>
        <v>Maschinenbau (8,4%)</v>
      </c>
      <c r="Q7" t="str">
        <f>[1]Industrie!Q20</f>
        <v>Chemie (4,6%)</v>
      </c>
      <c r="R7" t="str">
        <f>[1]Industrie!R20</f>
        <v>Lebensmittel (11,4%)</v>
      </c>
      <c r="S7" t="str">
        <f>[1]Industrie!S20</f>
        <v>Metallwaren (5,9%)</v>
      </c>
      <c r="T7" t="str">
        <f>[1]Industrie!T20</f>
        <v>Metallwaren (9,0%)</v>
      </c>
      <c r="U7" t="str">
        <f>[1]Industrie!U20</f>
        <v>Reparatur (7,2%)</v>
      </c>
      <c r="V7" t="str">
        <f>[1]Industrie!V20</f>
        <v>Chemie (7,0%)</v>
      </c>
    </row>
    <row r="8" spans="1:27" x14ac:dyDescent="0.35">
      <c r="A8">
        <f>[1]Industrie!A21</f>
        <v>5</v>
      </c>
      <c r="B8" t="str">
        <f>[1]Industrie!B21</f>
        <v>Chemie (6,1%)</v>
      </c>
      <c r="C8" t="str">
        <f>[1]Industrie!C21</f>
        <v>Automobilbau (5,6%)</v>
      </c>
      <c r="D8" t="str">
        <f>[1]Industrie!D21</f>
        <v>Elektronik (7,5%)</v>
      </c>
      <c r="E8" t="str">
        <f>[1]Industrie!E21</f>
        <v>Maschinenbau (5,2%)</v>
      </c>
      <c r="F8" t="str">
        <f>[1]Industrie!F21</f>
        <v>Elektronik (8,9%)</v>
      </c>
      <c r="G8" t="str">
        <f>[1]Industrie!G21</f>
        <v>Maschinenbau (6,1%)</v>
      </c>
      <c r="H8" s="4" t="str">
        <f>[1]Industrie!H21</f>
        <v>Metallwaren (6,7%)</v>
      </c>
      <c r="I8" t="str">
        <f>[1]Industrie!I21</f>
        <v>Metallwaren (7,2%)</v>
      </c>
      <c r="J8" t="str">
        <f>[1]Industrie!J21</f>
        <v>Metallwaren (5,8%)</v>
      </c>
      <c r="K8" t="str">
        <f>[1]Industrie!K21</f>
        <v>Metallwaren (5,8%)</v>
      </c>
      <c r="L8" t="str">
        <f>[1]Industrie!L21</f>
        <v>Elektrische Ausrüstungen (6,7%)</v>
      </c>
      <c r="M8" t="str">
        <f>[1]Industrie!M21</f>
        <v>Elektrische Ausrüstungen (6,2%)</v>
      </c>
      <c r="N8" t="str">
        <f>[1]Industrie!N21</f>
        <v>Elektronik (2,8%)</v>
      </c>
      <c r="O8" t="str">
        <f>[1]Industrie!O21</f>
        <v>Maschinenbau (3,6%)</v>
      </c>
      <c r="P8" t="str">
        <f>[1]Industrie!P21</f>
        <v>Metallerzeugung (7,9%)</v>
      </c>
      <c r="Q8" t="str">
        <f>[1]Industrie!Q21</f>
        <v>Metallwaren (4,4%)</v>
      </c>
      <c r="R8" t="str">
        <f>[1]Industrie!R21</f>
        <v>Metallwaren (9,2%)</v>
      </c>
      <c r="S8" t="str">
        <f>[1]Industrie!S21</f>
        <v>Lebensmittel (5,5%)</v>
      </c>
      <c r="T8" t="str">
        <f>[1]Industrie!T21</f>
        <v>Lebensmittel (6,9%)</v>
      </c>
      <c r="U8" t="str">
        <f>[1]Industrie!U21</f>
        <v>Chemie (6,9%)</v>
      </c>
      <c r="V8" t="str">
        <f>[1]Industrie!V21</f>
        <v>Metallwaren (5,9%)</v>
      </c>
    </row>
    <row r="10" spans="1:27" x14ac:dyDescent="0.35">
      <c r="A10" t="s">
        <v>143</v>
      </c>
    </row>
    <row r="11" spans="1:27" x14ac:dyDescent="0.35">
      <c r="A11" t="s">
        <v>606</v>
      </c>
    </row>
    <row r="12" spans="1:27" x14ac:dyDescent="0.35">
      <c r="A12" t="s">
        <v>637</v>
      </c>
    </row>
    <row r="14" spans="1:27" x14ac:dyDescent="0.35">
      <c r="A14" s="4" t="s">
        <v>638</v>
      </c>
    </row>
    <row r="15" spans="1:27" x14ac:dyDescent="0.35">
      <c r="B15" s="3">
        <f>[1]Industrie!B29</f>
        <v>24.37</v>
      </c>
      <c r="C15" s="3">
        <f>[1]Industrie!C29</f>
        <v>16.579999999999998</v>
      </c>
      <c r="D15" s="3">
        <f>[1]Industrie!D29</f>
        <v>14.39</v>
      </c>
      <c r="E15" s="3">
        <f>[1]Industrie!E29</f>
        <v>35.86</v>
      </c>
      <c r="F15" s="3">
        <f>[1]Industrie!F29</f>
        <v>15.74</v>
      </c>
      <c r="G15" s="3">
        <f>[1]Industrie!G29</f>
        <v>4.4240000000000004</v>
      </c>
      <c r="H15" s="14">
        <f>[1]Industrie!H29</f>
        <v>18.97</v>
      </c>
      <c r="I15" s="3">
        <f>[1]Industrie!I29</f>
        <v>21.18</v>
      </c>
      <c r="J15" s="3">
        <f>[1]Industrie!J29</f>
        <v>15.74</v>
      </c>
      <c r="K15" s="3">
        <f>[1]Industrie!K29</f>
        <v>15.94</v>
      </c>
      <c r="L15" s="3">
        <f>[1]Industrie!L29</f>
        <v>10.039999999999999</v>
      </c>
      <c r="M15" s="3">
        <f>[1]Industrie!M29</f>
        <v>8.6530000000000005</v>
      </c>
      <c r="N15" s="3">
        <f>[1]Industrie!N29</f>
        <v>1.51</v>
      </c>
      <c r="O15" s="3">
        <f>[1]Industrie!O29</f>
        <v>10.19</v>
      </c>
      <c r="P15" s="3">
        <f>[1]Industrie!P29</f>
        <v>22.68</v>
      </c>
      <c r="Q15" s="3">
        <f>[1]Industrie!Q29</f>
        <v>12.64</v>
      </c>
      <c r="R15" s="3">
        <f>[1]Industrie!R29</f>
        <v>28.5</v>
      </c>
      <c r="S15" s="3">
        <f>[1]Industrie!S29</f>
        <v>38.53</v>
      </c>
      <c r="T15" s="3">
        <f>[1]Industrie!T29</f>
        <v>18.39</v>
      </c>
      <c r="U15" s="3">
        <f>[1]Industrie!U29</f>
        <v>12.46</v>
      </c>
      <c r="V15" s="3">
        <f>[1]Industrie!V29</f>
        <v>16.399999999999999</v>
      </c>
    </row>
    <row r="16" spans="1:27" x14ac:dyDescent="0.35">
      <c r="A16" t="s">
        <v>639</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478D-AF81-4149-B782-F1407A7C3CEE}">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307</v>
      </c>
    </row>
    <row r="2" spans="1:27" s="25" customFormat="1" ht="26" x14ac:dyDescent="0.3">
      <c r="A2" s="30" t="str">
        <f>Wirtschaftswachstum!A2</f>
        <v>Jahr</v>
      </c>
      <c r="B2" s="30" t="str">
        <f>Wirtschaftswachstum!B2</f>
        <v>Branden-
burg</v>
      </c>
      <c r="C2" s="30" t="str">
        <f>Wirtschaftswachstum!C2</f>
        <v>Mecklenburg-
Vorpommern</v>
      </c>
      <c r="D2" s="30" t="str">
        <f>Wirtschaftswachstum!D2</f>
        <v>Sachsen</v>
      </c>
      <c r="E2" s="30" t="str">
        <f>Wirtschaftswachstum!E2</f>
        <v>Sachsen-Anhalt</v>
      </c>
      <c r="F2" s="30" t="str">
        <f>Wirtschaftswachstum!F2</f>
        <v>Thüringen</v>
      </c>
      <c r="G2" s="30" t="str">
        <f>Wirtschaftswachstum!G2</f>
        <v>Berlin</v>
      </c>
      <c r="H2" s="31" t="str">
        <f>Wirtschaftswachstum!H2</f>
        <v>NBL m B</v>
      </c>
      <c r="I2" s="30" t="str">
        <f>Wirtschaftswachstum!I2</f>
        <v>NBL o B</v>
      </c>
      <c r="J2" s="30" t="str">
        <f>Wirtschaftswachstum!J2</f>
        <v>ABL m B</v>
      </c>
      <c r="K2" s="30" t="str">
        <f>Wirtschaftswachstum!K2</f>
        <v>ABL o B</v>
      </c>
      <c r="L2" s="30" t="str">
        <f>Wirtschaftswachstum!L2</f>
        <v>Baden-
Württemberg</v>
      </c>
      <c r="M2" s="30" t="str">
        <f>Wirtschaftswachstum!M2</f>
        <v>Bayern</v>
      </c>
      <c r="N2" s="30" t="str">
        <f>Wirtschaftswachstum!N2</f>
        <v>Bremen</v>
      </c>
      <c r="O2" s="30" t="str">
        <f>Wirtschaftswachstum!O2</f>
        <v>Hamburg</v>
      </c>
      <c r="P2" s="30" t="str">
        <f>Wirtschaftswachstum!P2</f>
        <v>Hessen</v>
      </c>
      <c r="Q2" s="30" t="str">
        <f>Wirtschaftswachstum!Q2</f>
        <v>Nieder-
sachsen</v>
      </c>
      <c r="R2" s="30" t="str">
        <f>Wirtschaftswachstum!R2</f>
        <v>Nordrhein-
Westfalen</v>
      </c>
      <c r="S2" s="30" t="str">
        <f>Wirtschaftswachstum!S2</f>
        <v>Rheinland-Pfalz</v>
      </c>
      <c r="T2" s="30" t="str">
        <f>Wirtschaftswachstum!T2</f>
        <v>Saarland</v>
      </c>
      <c r="U2" s="30" t="str">
        <f>Wirtschaftswachstum!U2</f>
        <v>Schleswig-
Holstein</v>
      </c>
      <c r="V2" s="30" t="str">
        <f>Wirtschaftswachstum!V2</f>
        <v>Deutschland</v>
      </c>
      <c r="X2" s="30" t="str">
        <f>Wirtschaftskraft!X2</f>
        <v>Min ABLoB</v>
      </c>
      <c r="Y2" s="30"/>
      <c r="Z2" s="30" t="str">
        <f>Wirtschaftskraft!Z2</f>
        <v>Max ABLoB</v>
      </c>
      <c r="AA2" s="30"/>
    </row>
    <row r="3" spans="1:27" x14ac:dyDescent="0.35">
      <c r="A3" s="4" t="s">
        <v>308</v>
      </c>
    </row>
    <row r="4" spans="1:27" x14ac:dyDescent="0.35">
      <c r="A4">
        <f>'[1]ET VG'!A131</f>
        <v>2019</v>
      </c>
      <c r="B4" s="3">
        <f>'[1]ET VG'!B131</f>
        <v>11.519645347978413</v>
      </c>
      <c r="C4" s="3">
        <f>'[1]ET VG'!C131</f>
        <v>11.052943630158012</v>
      </c>
      <c r="D4" s="3">
        <f>'[1]ET VG'!D131</f>
        <v>17.669620120612102</v>
      </c>
      <c r="E4" s="3">
        <f>'[1]ET VG'!E131</f>
        <v>16.164361214286711</v>
      </c>
      <c r="F4" s="3">
        <f>'[1]ET VG'!F131</f>
        <v>21.153621735578771</v>
      </c>
      <c r="G4" s="3">
        <f>'[1]ET VG'!G131</f>
        <v>5.5490211882423859</v>
      </c>
      <c r="H4" s="14">
        <f>'[1]ET VG'!H131</f>
        <v>13.344447080761942</v>
      </c>
      <c r="I4" s="3">
        <f>'[1]ET VG'!I131</f>
        <v>16.029275606597814</v>
      </c>
      <c r="J4" s="3">
        <f>'[1]ET VG'!J131</f>
        <v>17.327248779739822</v>
      </c>
      <c r="K4" s="3">
        <f>'[1]ET VG'!K131</f>
        <v>17.98347746493981</v>
      </c>
      <c r="L4" s="3">
        <f>'[1]ET VG'!L131</f>
        <v>24.787976375440739</v>
      </c>
      <c r="M4" s="3">
        <f>'[1]ET VG'!M131</f>
        <v>20.397572068310762</v>
      </c>
      <c r="N4" s="3">
        <f>'[1]ET VG'!N131</f>
        <v>13.768831387964786</v>
      </c>
      <c r="O4" s="3">
        <f>'[1]ET VG'!O131</f>
        <v>8.1097427214613003</v>
      </c>
      <c r="P4" s="3">
        <f>'[1]ET VG'!P131</f>
        <v>14.285354266852531</v>
      </c>
      <c r="Q4" s="3">
        <f>'[1]ET VG'!Q131</f>
        <v>16.358268285631684</v>
      </c>
      <c r="R4" s="3">
        <f>'[1]ET VG'!R131</f>
        <v>15.902368473126883</v>
      </c>
      <c r="S4" s="3">
        <f>'[1]ET VG'!S131</f>
        <v>18.048236417684013</v>
      </c>
      <c r="T4" s="3">
        <f>'[1]ET VG'!T131</f>
        <v>19.554073827673136</v>
      </c>
      <c r="U4" s="3">
        <f>'[1]ET VG'!U131</f>
        <v>12.070867756203089</v>
      </c>
      <c r="V4" s="3">
        <f>'[1]ET VG'!V131</f>
        <v>17.154783991518684</v>
      </c>
      <c r="X4" s="18" t="str">
        <f>HLOOKUP(Y4,$L4:$U101,ROW(L$100)-ROW(X4)+1,0)</f>
        <v>HH</v>
      </c>
      <c r="Y4" s="19">
        <f>MIN(L4:U4)</f>
        <v>8.1097427214613003</v>
      </c>
      <c r="Z4" s="18" t="str">
        <f>HLOOKUP(AA4,$L4:$U101,ROW(N$100)-ROW(Z4)+1,0)</f>
        <v>BW</v>
      </c>
      <c r="AA4" s="19">
        <f>MAX(L4:U4)</f>
        <v>24.787976375440739</v>
      </c>
    </row>
    <row r="5" spans="1:27" x14ac:dyDescent="0.35">
      <c r="A5">
        <f>'[1]ET VG'!A132</f>
        <v>2020</v>
      </c>
      <c r="B5" s="3">
        <f>'[1]ET VG'!B132</f>
        <v>11.290133051313688</v>
      </c>
      <c r="C5" s="3">
        <f>'[1]ET VG'!C132</f>
        <v>11.083657180951676</v>
      </c>
      <c r="D5" s="3">
        <f>'[1]ET VG'!D132</f>
        <v>17.345697144657958</v>
      </c>
      <c r="E5" s="3">
        <f>'[1]ET VG'!E132</f>
        <v>15.928920436883388</v>
      </c>
      <c r="F5" s="3">
        <f>'[1]ET VG'!F132</f>
        <v>20.730300289999686</v>
      </c>
      <c r="G5" s="3">
        <f>'[1]ET VG'!G132</f>
        <v>5.3486683863349285</v>
      </c>
      <c r="H5" s="14">
        <f>'[1]ET VG'!H132</f>
        <v>13.074876325947274</v>
      </c>
      <c r="I5" s="3">
        <f>'[1]ET VG'!I132</f>
        <v>15.755384872405997</v>
      </c>
      <c r="J5" s="3">
        <f>'[1]ET VG'!J132</f>
        <v>17.024581745079693</v>
      </c>
      <c r="K5" s="3">
        <f>'[1]ET VG'!K132</f>
        <v>17.678523824567353</v>
      </c>
      <c r="L5" s="3">
        <f>'[1]ET VG'!L132</f>
        <v>24.276274279182605</v>
      </c>
      <c r="M5" s="3">
        <f>'[1]ET VG'!M132</f>
        <v>20.155963778002167</v>
      </c>
      <c r="N5" s="3">
        <f>'[1]ET VG'!N132</f>
        <v>13.252254865398694</v>
      </c>
      <c r="O5" s="3">
        <f>'[1]ET VG'!O132</f>
        <v>8.105174639939781</v>
      </c>
      <c r="P5" s="3">
        <f>'[1]ET VG'!P132</f>
        <v>13.930412996270391</v>
      </c>
      <c r="Q5" s="3">
        <f>'[1]ET VG'!Q132</f>
        <v>16.124971353177468</v>
      </c>
      <c r="R5" s="3">
        <f>'[1]ET VG'!R132</f>
        <v>15.648834556058699</v>
      </c>
      <c r="S5" s="3">
        <f>'[1]ET VG'!S132</f>
        <v>17.77585409468313</v>
      </c>
      <c r="T5" s="3">
        <f>'[1]ET VG'!T132</f>
        <v>18.643680828920907</v>
      </c>
      <c r="U5" s="3">
        <f>'[1]ET VG'!U132</f>
        <v>12.012570701456328</v>
      </c>
      <c r="V5" s="3">
        <f>'[1]ET VG'!V132</f>
        <v>16.856284092174107</v>
      </c>
      <c r="X5" s="18" t="str">
        <f t="shared" ref="X5:X8" si="0">HLOOKUP(Y5,$L5:$U102,ROW(L$100)-ROW(X5)+1,0)</f>
        <v>HH</v>
      </c>
      <c r="Y5" s="19">
        <f t="shared" ref="Y5:Y8" si="1">MIN(L5:U5)</f>
        <v>8.105174639939781</v>
      </c>
      <c r="Z5" s="18" t="str">
        <f t="shared" ref="Z5:Z8" si="2">HLOOKUP(AA5,$L5:$U102,ROW(N$100)-ROW(Z5)+1,0)</f>
        <v>BW</v>
      </c>
      <c r="AA5" s="19">
        <f t="shared" ref="AA5:AA8" si="3">MAX(L5:U5)</f>
        <v>24.276274279182605</v>
      </c>
    </row>
    <row r="6" spans="1:27" x14ac:dyDescent="0.35">
      <c r="A6">
        <f>'[1]ET VG'!A133</f>
        <v>2021</v>
      </c>
      <c r="B6" s="3">
        <f>'[1]ET VG'!B133</f>
        <v>11.213584519227373</v>
      </c>
      <c r="C6" s="3">
        <f>'[1]ET VG'!C133</f>
        <v>10.944376879226404</v>
      </c>
      <c r="D6" s="3">
        <f>'[1]ET VG'!D133</f>
        <v>17.136413784310029</v>
      </c>
      <c r="E6" s="3">
        <f>'[1]ET VG'!E133</f>
        <v>15.774766174444741</v>
      </c>
      <c r="F6" s="3">
        <f>'[1]ET VG'!F133</f>
        <v>20.383833565463028</v>
      </c>
      <c r="G6" s="3">
        <f>'[1]ET VG'!G133</f>
        <v>5.1296102733997397</v>
      </c>
      <c r="H6" s="14">
        <f>'[1]ET VG'!H133</f>
        <v>12.84681134758015</v>
      </c>
      <c r="I6" s="3">
        <f>'[1]ET VG'!I133</f>
        <v>15.551331034655266</v>
      </c>
      <c r="J6" s="3">
        <f>'[1]ET VG'!J133</f>
        <v>16.743803809046927</v>
      </c>
      <c r="K6" s="3">
        <f>'[1]ET VG'!K133</f>
        <v>17.400154852463924</v>
      </c>
      <c r="L6" s="3">
        <f>'[1]ET VG'!L133</f>
        <v>23.856869502423052</v>
      </c>
      <c r="M6" s="3">
        <f>'[1]ET VG'!M133</f>
        <v>19.863224211075746</v>
      </c>
      <c r="N6" s="3">
        <f>'[1]ET VG'!N133</f>
        <v>12.921297863374804</v>
      </c>
      <c r="O6" s="3">
        <f>'[1]ET VG'!O133</f>
        <v>7.8976237963864122</v>
      </c>
      <c r="P6" s="3">
        <f>'[1]ET VG'!P133</f>
        <v>13.631362375755959</v>
      </c>
      <c r="Q6" s="3">
        <f>'[1]ET VG'!Q133</f>
        <v>16.043501033328013</v>
      </c>
      <c r="R6" s="3">
        <f>'[1]ET VG'!R133</f>
        <v>15.346284780281271</v>
      </c>
      <c r="S6" s="3">
        <f>'[1]ET VG'!S133</f>
        <v>17.712796911849995</v>
      </c>
      <c r="T6" s="3">
        <f>'[1]ET VG'!T133</f>
        <v>18.234042960890644</v>
      </c>
      <c r="U6" s="3">
        <f>'[1]ET VG'!U133</f>
        <v>11.877084660027236</v>
      </c>
      <c r="V6" s="3">
        <f>'[1]ET VG'!V133</f>
        <v>16.585897207896142</v>
      </c>
      <c r="X6" s="18" t="str">
        <f t="shared" si="0"/>
        <v>HH</v>
      </c>
      <c r="Y6" s="19">
        <f t="shared" si="1"/>
        <v>7.8976237963864122</v>
      </c>
      <c r="Z6" s="18" t="str">
        <f t="shared" si="2"/>
        <v>BW</v>
      </c>
      <c r="AA6" s="19">
        <f t="shared" si="3"/>
        <v>23.856869502423052</v>
      </c>
    </row>
    <row r="7" spans="1:27" x14ac:dyDescent="0.35">
      <c r="A7">
        <f>'[1]ET VG'!A134</f>
        <v>2022</v>
      </c>
      <c r="B7" s="3">
        <f>'[1]ET VG'!B134</f>
        <v>11.340897658040356</v>
      </c>
      <c r="C7" s="3">
        <f>'[1]ET VG'!C134</f>
        <v>10.686404516510208</v>
      </c>
      <c r="D7" s="3">
        <f>'[1]ET VG'!D134</f>
        <v>17.087024162410479</v>
      </c>
      <c r="E7" s="3">
        <f>'[1]ET VG'!E134</f>
        <v>15.630167792082977</v>
      </c>
      <c r="F7" s="3">
        <f>'[1]ET VG'!F134</f>
        <v>20.446288556475988</v>
      </c>
      <c r="G7" s="3">
        <f>'[1]ET VG'!G134</f>
        <v>5.0100684170483838</v>
      </c>
      <c r="H7" s="14">
        <f>'[1]ET VG'!H134</f>
        <v>12.731251677424869</v>
      </c>
      <c r="I7" s="3">
        <f>'[1]ET VG'!I134</f>
        <v>15.509591823362598</v>
      </c>
      <c r="J7" s="3">
        <f>'[1]ET VG'!J134</f>
        <v>16.553192876704205</v>
      </c>
      <c r="K7" s="3">
        <f>'[1]ET VG'!K134</f>
        <v>17.21859971997252</v>
      </c>
      <c r="L7" s="3">
        <f>'[1]ET VG'!L134</f>
        <v>23.709403551260362</v>
      </c>
      <c r="M7" s="3">
        <f>'[1]ET VG'!M134</f>
        <v>19.737527473062684</v>
      </c>
      <c r="N7" s="3">
        <f>'[1]ET VG'!N134</f>
        <v>12.719006859021597</v>
      </c>
      <c r="O7" s="3">
        <f>'[1]ET VG'!O134</f>
        <v>7.7225187315133361</v>
      </c>
      <c r="P7" s="3">
        <f>'[1]ET VG'!P134</f>
        <v>13.349397644538049</v>
      </c>
      <c r="Q7" s="3">
        <f>'[1]ET VG'!Q134</f>
        <v>15.88182974352676</v>
      </c>
      <c r="R7" s="3">
        <f>'[1]ET VG'!R134</f>
        <v>15.118027154915067</v>
      </c>
      <c r="S7" s="3">
        <f>'[1]ET VG'!S134</f>
        <v>17.575219745131264</v>
      </c>
      <c r="T7" s="3">
        <f>'[1]ET VG'!T134</f>
        <v>17.915764222331727</v>
      </c>
      <c r="U7" s="3">
        <f>'[1]ET VG'!U134</f>
        <v>11.821059549729402</v>
      </c>
      <c r="V7" s="3">
        <f>'[1]ET VG'!V134</f>
        <v>16.415913676638301</v>
      </c>
      <c r="X7" s="18" t="str">
        <f t="shared" si="0"/>
        <v>HH</v>
      </c>
      <c r="Y7" s="19">
        <f t="shared" si="1"/>
        <v>7.7225187315133361</v>
      </c>
      <c r="Z7" s="18" t="str">
        <f t="shared" si="2"/>
        <v>BW</v>
      </c>
      <c r="AA7" s="19">
        <f t="shared" si="3"/>
        <v>23.709403551260362</v>
      </c>
    </row>
    <row r="8" spans="1:27" x14ac:dyDescent="0.35">
      <c r="A8">
        <f>'[1]ET VG'!A135</f>
        <v>2023</v>
      </c>
      <c r="B8" s="3">
        <f>'[1]ET VG'!B135</f>
        <v>11.534607217204835</v>
      </c>
      <c r="C8" s="3">
        <f>'[1]ET VG'!C135</f>
        <v>10.508438901824594</v>
      </c>
      <c r="D8" s="3">
        <f>'[1]ET VG'!D135</f>
        <v>16.99096869069113</v>
      </c>
      <c r="E8" s="3">
        <f>'[1]ET VG'!E135</f>
        <v>15.409340996955907</v>
      </c>
      <c r="F8" s="3">
        <f>'[1]ET VG'!F135</f>
        <v>20.430008791638173</v>
      </c>
      <c r="G8" s="3">
        <f>'[1]ET VG'!G135</f>
        <v>4.9938833652164627</v>
      </c>
      <c r="H8" s="14">
        <f>'[1]ET VG'!H135</f>
        <v>12.653723147827407</v>
      </c>
      <c r="I8" s="3">
        <f>'[1]ET VG'!I135</f>
        <v>15.451077803006591</v>
      </c>
      <c r="J8" s="3">
        <f>'[1]ET VG'!J135</f>
        <v>16.457487070471288</v>
      </c>
      <c r="K8" s="3">
        <f>'[1]ET VG'!K135</f>
        <v>17.123474597746565</v>
      </c>
      <c r="L8" s="3">
        <f>'[1]ET VG'!L135</f>
        <v>23.661225502079699</v>
      </c>
      <c r="M8" s="3">
        <f>'[1]ET VG'!M135</f>
        <v>19.660171683647761</v>
      </c>
      <c r="N8" s="3">
        <f>'[1]ET VG'!N135</f>
        <v>12.670888123893329</v>
      </c>
      <c r="O8" s="3">
        <f>'[1]ET VG'!O135</f>
        <v>7.8537425992594985</v>
      </c>
      <c r="P8" s="3">
        <f>'[1]ET VG'!P135</f>
        <v>13.058264360081992</v>
      </c>
      <c r="Q8" s="3">
        <f>'[1]ET VG'!Q135</f>
        <v>15.769568035380685</v>
      </c>
      <c r="R8" s="3">
        <f>'[1]ET VG'!R135</f>
        <v>15.011696308870492</v>
      </c>
      <c r="S8" s="3">
        <f>'[1]ET VG'!S135</f>
        <v>17.43110487679068</v>
      </c>
      <c r="T8" s="3">
        <f>'[1]ET VG'!T135</f>
        <v>17.931206923207593</v>
      </c>
      <c r="U8" s="3">
        <f>'[1]ET VG'!U135</f>
        <v>11.824991756976596</v>
      </c>
      <c r="V8" s="3">
        <f>'[1]ET VG'!V135</f>
        <v>16.325953018526985</v>
      </c>
      <c r="X8" s="18" t="str">
        <f t="shared" si="0"/>
        <v>HH</v>
      </c>
      <c r="Y8" s="19">
        <f t="shared" si="1"/>
        <v>7.8537425992594985</v>
      </c>
      <c r="Z8" s="18" t="str">
        <f t="shared" si="2"/>
        <v>BW</v>
      </c>
      <c r="AA8" s="19">
        <f t="shared" si="3"/>
        <v>23.661225502079699</v>
      </c>
    </row>
    <row r="9" spans="1:27" x14ac:dyDescent="0.35">
      <c r="B9" s="3"/>
      <c r="C9" s="3"/>
      <c r="D9" s="3"/>
      <c r="E9" s="3"/>
      <c r="F9" s="3"/>
      <c r="G9" s="3"/>
      <c r="H9" s="14"/>
      <c r="I9" s="3"/>
      <c r="J9" s="3"/>
      <c r="K9" s="3"/>
      <c r="L9" s="3"/>
      <c r="M9" s="3"/>
      <c r="N9" s="3"/>
      <c r="O9" s="3"/>
      <c r="P9" s="3"/>
      <c r="Q9" s="3"/>
      <c r="R9" s="3"/>
      <c r="S9" s="3"/>
      <c r="T9" s="3"/>
      <c r="U9" s="3"/>
      <c r="V9" s="3"/>
    </row>
    <row r="10" spans="1:27" x14ac:dyDescent="0.35">
      <c r="A10" s="4" t="s">
        <v>309</v>
      </c>
      <c r="B10" s="3"/>
      <c r="C10" s="3"/>
      <c r="D10" s="3"/>
      <c r="E10" s="3"/>
      <c r="F10" s="3"/>
      <c r="G10" s="3"/>
      <c r="H10" s="14"/>
      <c r="I10" s="3"/>
      <c r="J10" s="3"/>
      <c r="K10" s="3"/>
      <c r="L10" s="3"/>
      <c r="M10" s="3"/>
      <c r="N10" s="3"/>
      <c r="O10" s="3"/>
      <c r="P10" s="3"/>
      <c r="Q10" s="3"/>
      <c r="R10" s="3"/>
      <c r="S10" s="3"/>
      <c r="T10" s="3"/>
      <c r="U10" s="3"/>
      <c r="V10" s="3"/>
    </row>
    <row r="11" spans="1:27" x14ac:dyDescent="0.35">
      <c r="A11">
        <f>'[1]ET Bau'!A105</f>
        <v>2019</v>
      </c>
      <c r="B11" s="3">
        <f>'[1]ET Bau'!B105</f>
        <v>8.5305415926260402</v>
      </c>
      <c r="C11" s="3">
        <f>'[1]ET Bau'!C105</f>
        <v>6.6771779137885359</v>
      </c>
      <c r="D11" s="3">
        <f>'[1]ET Bau'!D105</f>
        <v>7.6221985336803302</v>
      </c>
      <c r="E11" s="3">
        <f>'[1]ET Bau'!E105</f>
        <v>7.7783900893068525</v>
      </c>
      <c r="F11" s="3">
        <f>'[1]ET Bau'!F105</f>
        <v>7.1096516484000007</v>
      </c>
      <c r="G11" s="3">
        <f>'[1]ET Bau'!G105</f>
        <v>4.3555084072934163</v>
      </c>
      <c r="H11" s="14">
        <f>'[1]ET Bau'!H105</f>
        <v>6.7763979217795116</v>
      </c>
      <c r="I11" s="3">
        <f>'[1]ET Bau'!I105</f>
        <v>7.610178309920494</v>
      </c>
      <c r="J11" s="3">
        <f>'[1]ET Bau'!J105</f>
        <v>5.3341142794702101</v>
      </c>
      <c r="K11" s="3">
        <f>'[1]ET Bau'!K105</f>
        <v>5.3886376990457627</v>
      </c>
      <c r="L11" s="3">
        <f>'[1]ET Bau'!L105</f>
        <v>5.2780838227131772</v>
      </c>
      <c r="M11" s="3">
        <f>'[1]ET Bau'!M105</f>
        <v>5.7975746805473847</v>
      </c>
      <c r="N11" s="3">
        <f>'[1]ET Bau'!N105</f>
        <v>3.5871699162948087</v>
      </c>
      <c r="O11" s="3">
        <f>'[1]ET Bau'!O105</f>
        <v>3.1898738479316071</v>
      </c>
      <c r="P11" s="3">
        <f>'[1]ET Bau'!P105</f>
        <v>5.3793209291868376</v>
      </c>
      <c r="Q11" s="3">
        <f>'[1]ET Bau'!Q105</f>
        <v>6.1026308181555358</v>
      </c>
      <c r="R11" s="3">
        <f>'[1]ET Bau'!R105</f>
        <v>4.9015406834289772</v>
      </c>
      <c r="S11" s="3">
        <f>'[1]ET Bau'!S105</f>
        <v>6.102328145665262</v>
      </c>
      <c r="T11" s="3">
        <f>'[1]ET Bau'!T105</f>
        <v>5.170889778008676</v>
      </c>
      <c r="U11" s="3">
        <f>'[1]ET Bau'!U105</f>
        <v>6.5086945787728698</v>
      </c>
      <c r="V11" s="3">
        <f>'[1]ET Bau'!V105</f>
        <v>5.6365403304178816</v>
      </c>
      <c r="X11" s="18" t="str">
        <f>HLOOKUP(Y11,$L11:$U108,ROW(L$100)-ROW(X11)+1,0)</f>
        <v>HH</v>
      </c>
      <c r="Y11" s="19">
        <f>MIN(L11:U11)</f>
        <v>3.1898738479316071</v>
      </c>
      <c r="Z11" s="18" t="str">
        <f>HLOOKUP(AA11,$L11:$U108,ROW(N$100)-ROW(Z11)+1,0)</f>
        <v>SH</v>
      </c>
      <c r="AA11" s="19">
        <f>MAX(L11:U11)</f>
        <v>6.5086945787728698</v>
      </c>
    </row>
    <row r="12" spans="1:27" x14ac:dyDescent="0.35">
      <c r="A12">
        <f>'[1]ET Bau'!A106</f>
        <v>2020</v>
      </c>
      <c r="B12" s="3">
        <f>'[1]ET Bau'!B106</f>
        <v>8.6514511370697385</v>
      </c>
      <c r="C12" s="3">
        <f>'[1]ET Bau'!C106</f>
        <v>6.7846627178861763</v>
      </c>
      <c r="D12" s="3">
        <f>'[1]ET Bau'!D106</f>
        <v>7.6553241488248327</v>
      </c>
      <c r="E12" s="3">
        <f>'[1]ET Bau'!E106</f>
        <v>7.89082140475091</v>
      </c>
      <c r="F12" s="3">
        <f>'[1]ET Bau'!F106</f>
        <v>7.1523511802675461</v>
      </c>
      <c r="G12" s="3">
        <f>'[1]ET Bau'!G106</f>
        <v>4.3925102478354923</v>
      </c>
      <c r="H12" s="14">
        <f>'[1]ET Bau'!H106</f>
        <v>6.8371790660669065</v>
      </c>
      <c r="I12" s="3">
        <f>'[1]ET Bau'!I106</f>
        <v>7.6853254933631971</v>
      </c>
      <c r="J12" s="3">
        <f>'[1]ET Bau'!J106</f>
        <v>5.4833704854527925</v>
      </c>
      <c r="K12" s="3">
        <f>'[1]ET Bau'!K106</f>
        <v>5.5444671543214072</v>
      </c>
      <c r="L12" s="3">
        <f>'[1]ET Bau'!L106</f>
        <v>5.4448797513705198</v>
      </c>
      <c r="M12" s="3">
        <f>'[1]ET Bau'!M106</f>
        <v>5.9503198332540679</v>
      </c>
      <c r="N12" s="3">
        <f>'[1]ET Bau'!N106</f>
        <v>3.7263406032311681</v>
      </c>
      <c r="O12" s="3">
        <f>'[1]ET Bau'!O106</f>
        <v>3.3400096392551317</v>
      </c>
      <c r="P12" s="3">
        <f>'[1]ET Bau'!P106</f>
        <v>5.5341728517659279</v>
      </c>
      <c r="Q12" s="3">
        <f>'[1]ET Bau'!Q106</f>
        <v>6.2591393388738661</v>
      </c>
      <c r="R12" s="3">
        <f>'[1]ET Bau'!R106</f>
        <v>5.0610262790060956</v>
      </c>
      <c r="S12" s="3">
        <f>'[1]ET Bau'!S106</f>
        <v>6.2436652428663653</v>
      </c>
      <c r="T12" s="3">
        <f>'[1]ET Bau'!T106</f>
        <v>5.2422093649341033</v>
      </c>
      <c r="U12" s="3">
        <f>'[1]ET Bau'!U106</f>
        <v>6.6770839887856486</v>
      </c>
      <c r="V12" s="3">
        <f>'[1]ET Bau'!V106</f>
        <v>5.7753534453968607</v>
      </c>
      <c r="X12" s="18" t="str">
        <f t="shared" ref="X12:X15" si="4">HLOOKUP(Y12,$L12:$U109,ROW(L$100)-ROW(X12)+1,0)</f>
        <v>HH</v>
      </c>
      <c r="Y12" s="19">
        <f t="shared" ref="Y12:Y15" si="5">MIN(L12:U12)</f>
        <v>3.3400096392551317</v>
      </c>
      <c r="Z12" s="18" t="str">
        <f t="shared" ref="Z12:Z15" si="6">HLOOKUP(AA12,$L12:$U109,ROW(N$100)-ROW(Z12)+1,0)</f>
        <v>SH</v>
      </c>
      <c r="AA12" s="19">
        <f t="shared" ref="AA12:AA15" si="7">MAX(L12:U12)</f>
        <v>6.6770839887856486</v>
      </c>
    </row>
    <row r="13" spans="1:27" x14ac:dyDescent="0.35">
      <c r="A13">
        <f>'[1]ET Bau'!A107</f>
        <v>2021</v>
      </c>
      <c r="B13" s="3">
        <f>'[1]ET Bau'!B107</f>
        <v>8.6577033087326534</v>
      </c>
      <c r="C13" s="3">
        <f>'[1]ET Bau'!C107</f>
        <v>7.0075915134564823</v>
      </c>
      <c r="D13" s="3">
        <f>'[1]ET Bau'!D107</f>
        <v>7.5688049954521759</v>
      </c>
      <c r="E13" s="3">
        <f>'[1]ET Bau'!E107</f>
        <v>7.841010706431109</v>
      </c>
      <c r="F13" s="3">
        <f>'[1]ET Bau'!F107</f>
        <v>7.0618466138019507</v>
      </c>
      <c r="G13" s="3">
        <f>'[1]ET Bau'!G107</f>
        <v>4.4108306036791172</v>
      </c>
      <c r="H13" s="14">
        <f>'[1]ET Bau'!H107</f>
        <v>6.819181676320059</v>
      </c>
      <c r="I13" s="3">
        <f>'[1]ET Bau'!I107</f>
        <v>7.6631966017750939</v>
      </c>
      <c r="J13" s="3">
        <f>'[1]ET Bau'!J107</f>
        <v>5.5436198759927775</v>
      </c>
      <c r="K13" s="3">
        <f>'[1]ET Bau'!K107</f>
        <v>5.607637013176916</v>
      </c>
      <c r="L13" s="3">
        <f>'[1]ET Bau'!L107</f>
        <v>5.5331009414235064</v>
      </c>
      <c r="M13" s="3">
        <f>'[1]ET Bau'!M107</f>
        <v>6.0201741622291074</v>
      </c>
      <c r="N13" s="3">
        <f>'[1]ET Bau'!N107</f>
        <v>3.7381154684848363</v>
      </c>
      <c r="O13" s="3">
        <f>'[1]ET Bau'!O107</f>
        <v>3.3281085840104101</v>
      </c>
      <c r="P13" s="3">
        <f>'[1]ET Bau'!P107</f>
        <v>5.5796279792294525</v>
      </c>
      <c r="Q13" s="3">
        <f>'[1]ET Bau'!Q107</f>
        <v>6.3565152842945061</v>
      </c>
      <c r="R13" s="3">
        <f>'[1]ET Bau'!R107</f>
        <v>5.1142098770047477</v>
      </c>
      <c r="S13" s="3">
        <f>'[1]ET Bau'!S107</f>
        <v>6.3007409149247087</v>
      </c>
      <c r="T13" s="3">
        <f>'[1]ET Bau'!T107</f>
        <v>5.2834997221530271</v>
      </c>
      <c r="U13" s="3">
        <f>'[1]ET Bau'!U107</f>
        <v>6.7016763392345604</v>
      </c>
      <c r="V13" s="3">
        <f>'[1]ET Bau'!V107</f>
        <v>5.8242930819847061</v>
      </c>
      <c r="X13" s="18" t="str">
        <f t="shared" si="4"/>
        <v>HH</v>
      </c>
      <c r="Y13" s="19">
        <f t="shared" si="5"/>
        <v>3.3281085840104101</v>
      </c>
      <c r="Z13" s="18" t="str">
        <f t="shared" si="6"/>
        <v>SH</v>
      </c>
      <c r="AA13" s="19">
        <f t="shared" si="7"/>
        <v>6.7016763392345604</v>
      </c>
    </row>
    <row r="14" spans="1:27" x14ac:dyDescent="0.35">
      <c r="A14">
        <f>'[1]ET Bau'!A108</f>
        <v>2022</v>
      </c>
      <c r="B14" s="3">
        <f>'[1]ET Bau'!B108</f>
        <v>8.4839269744564323</v>
      </c>
      <c r="C14" s="3">
        <f>'[1]ET Bau'!C108</f>
        <v>6.9068469769579215</v>
      </c>
      <c r="D14" s="3">
        <f>'[1]ET Bau'!D108</f>
        <v>7.4094615552817062</v>
      </c>
      <c r="E14" s="3">
        <f>'[1]ET Bau'!E108</f>
        <v>7.7185765569599383</v>
      </c>
      <c r="F14" s="3">
        <f>'[1]ET Bau'!F108</f>
        <v>6.9089145490225548</v>
      </c>
      <c r="G14" s="3">
        <f>'[1]ET Bau'!G108</f>
        <v>4.326314940826621</v>
      </c>
      <c r="H14" s="14">
        <f>'[1]ET Bau'!H108</f>
        <v>6.6723286844219603</v>
      </c>
      <c r="I14" s="3">
        <f>'[1]ET Bau'!I108</f>
        <v>7.5165029446291678</v>
      </c>
      <c r="J14" s="3">
        <f>'[1]ET Bau'!J108</f>
        <v>5.5133157673527569</v>
      </c>
      <c r="K14" s="3">
        <f>'[1]ET Bau'!K108</f>
        <v>5.5817407831009787</v>
      </c>
      <c r="L14" s="3">
        <f>'[1]ET Bau'!L108</f>
        <v>5.4800409570467838</v>
      </c>
      <c r="M14" s="3">
        <f>'[1]ET Bau'!M108</f>
        <v>5.9788356804527139</v>
      </c>
      <c r="N14" s="3">
        <f>'[1]ET Bau'!N108</f>
        <v>3.7372031063998641</v>
      </c>
      <c r="O14" s="3">
        <f>'[1]ET Bau'!O108</f>
        <v>3.2553165582267023</v>
      </c>
      <c r="P14" s="3">
        <f>'[1]ET Bau'!P108</f>
        <v>5.5291751611349342</v>
      </c>
      <c r="Q14" s="3">
        <f>'[1]ET Bau'!Q108</f>
        <v>6.4779149777856881</v>
      </c>
      <c r="R14" s="3">
        <f>'[1]ET Bau'!R108</f>
        <v>5.0823246998355422</v>
      </c>
      <c r="S14" s="3">
        <f>'[1]ET Bau'!S108</f>
        <v>6.2822933990840877</v>
      </c>
      <c r="T14" s="3">
        <f>'[1]ET Bau'!T108</f>
        <v>5.1694303427569537</v>
      </c>
      <c r="U14" s="3">
        <f>'[1]ET Bau'!U108</f>
        <v>6.6307694732679678</v>
      </c>
      <c r="V14" s="3">
        <f>'[1]ET Bau'!V108</f>
        <v>5.7768225282919552</v>
      </c>
      <c r="X14" s="18" t="str">
        <f t="shared" si="4"/>
        <v>HH</v>
      </c>
      <c r="Y14" s="19">
        <f t="shared" si="5"/>
        <v>3.2553165582267023</v>
      </c>
      <c r="Z14" s="18" t="str">
        <f t="shared" si="6"/>
        <v>SH</v>
      </c>
      <c r="AA14" s="19">
        <f t="shared" si="7"/>
        <v>6.6307694732679678</v>
      </c>
    </row>
    <row r="15" spans="1:27" x14ac:dyDescent="0.35">
      <c r="A15">
        <f>'[1]ET Bau'!A109</f>
        <v>2023</v>
      </c>
      <c r="B15" s="3">
        <f>'[1]ET Bau'!B109</f>
        <v>8.364988886093121</v>
      </c>
      <c r="C15" s="3">
        <f>'[1]ET Bau'!C109</f>
        <v>6.8912217004091199</v>
      </c>
      <c r="D15" s="3">
        <f>'[1]ET Bau'!D109</f>
        <v>7.3409704230394643</v>
      </c>
      <c r="E15" s="3">
        <f>'[1]ET Bau'!E109</f>
        <v>7.6683569346315554</v>
      </c>
      <c r="F15" s="3">
        <f>'[1]ET Bau'!F109</f>
        <v>6.8647064569698157</v>
      </c>
      <c r="G15" s="3">
        <f>'[1]ET Bau'!G109</f>
        <v>4.2840618103961807</v>
      </c>
      <c r="H15" s="14">
        <f>'[1]ET Bau'!H109</f>
        <v>6.6051918460736356</v>
      </c>
      <c r="I15" s="3">
        <f>'[1]ET Bau'!I109</f>
        <v>7.4528628280853937</v>
      </c>
      <c r="J15" s="3">
        <f>'[1]ET Bau'!J109</f>
        <v>5.5111426643255195</v>
      </c>
      <c r="K15" s="3">
        <f>'[1]ET Bau'!K109</f>
        <v>5.5824309402191323</v>
      </c>
      <c r="L15" s="3">
        <f>'[1]ET Bau'!L109</f>
        <v>5.4711304658841104</v>
      </c>
      <c r="M15" s="3">
        <f>'[1]ET Bau'!M109</f>
        <v>5.9597145358872536</v>
      </c>
      <c r="N15" s="3">
        <f>'[1]ET Bau'!N109</f>
        <v>3.7359447046028569</v>
      </c>
      <c r="O15" s="3">
        <f>'[1]ET Bau'!O109</f>
        <v>3.2373719127571294</v>
      </c>
      <c r="P15" s="3">
        <f>'[1]ET Bau'!P109</f>
        <v>5.5011660332847736</v>
      </c>
      <c r="Q15" s="3">
        <f>'[1]ET Bau'!Q109</f>
        <v>6.5073725647184419</v>
      </c>
      <c r="R15" s="3">
        <f>'[1]ET Bau'!R109</f>
        <v>5.1084703935679858</v>
      </c>
      <c r="S15" s="3">
        <f>'[1]ET Bau'!S109</f>
        <v>6.3133179914651558</v>
      </c>
      <c r="T15" s="3">
        <f>'[1]ET Bau'!T109</f>
        <v>5.1204480081844714</v>
      </c>
      <c r="U15" s="3">
        <f>'[1]ET Bau'!U109</f>
        <v>6.6117222605231394</v>
      </c>
      <c r="V15" s="3">
        <f>'[1]ET Bau'!V109</f>
        <v>5.764918468203688</v>
      </c>
      <c r="X15" s="18" t="str">
        <f t="shared" si="4"/>
        <v>HH</v>
      </c>
      <c r="Y15" s="19">
        <f t="shared" si="5"/>
        <v>3.2373719127571294</v>
      </c>
      <c r="Z15" s="18" t="str">
        <f t="shared" si="6"/>
        <v>SH</v>
      </c>
      <c r="AA15" s="19">
        <f t="shared" si="7"/>
        <v>6.6117222605231394</v>
      </c>
    </row>
    <row r="16" spans="1:27" x14ac:dyDescent="0.35">
      <c r="B16" s="3"/>
      <c r="C16" s="3"/>
      <c r="D16" s="3"/>
      <c r="E16" s="3"/>
      <c r="F16" s="3"/>
      <c r="G16" s="3"/>
      <c r="H16" s="14"/>
      <c r="I16" s="3"/>
      <c r="J16" s="3"/>
      <c r="K16" s="3"/>
      <c r="L16" s="3"/>
      <c r="M16" s="3"/>
      <c r="N16" s="3"/>
      <c r="O16" s="3"/>
      <c r="P16" s="3"/>
      <c r="Q16" s="3"/>
      <c r="R16" s="3"/>
      <c r="S16" s="3"/>
      <c r="T16" s="3"/>
      <c r="U16" s="3"/>
      <c r="V16" s="3"/>
    </row>
    <row r="17" spans="1:27" x14ac:dyDescent="0.35">
      <c r="A17" s="4" t="s">
        <v>312</v>
      </c>
      <c r="B17" s="3"/>
      <c r="C17" s="3"/>
      <c r="D17" s="3"/>
      <c r="E17" s="3"/>
      <c r="F17" s="3"/>
      <c r="G17" s="3"/>
      <c r="H17" s="14"/>
      <c r="I17" s="3"/>
      <c r="J17" s="3"/>
      <c r="K17" s="3"/>
      <c r="L17" s="3"/>
      <c r="M17" s="3"/>
      <c r="N17" s="3"/>
      <c r="O17" s="3"/>
      <c r="P17" s="3"/>
      <c r="Q17" s="3"/>
      <c r="R17" s="3"/>
      <c r="S17" s="3"/>
      <c r="T17" s="3"/>
      <c r="U17" s="3"/>
      <c r="V17" s="3"/>
    </row>
    <row r="18" spans="1:27" x14ac:dyDescent="0.35">
      <c r="A18">
        <f>'[1]ET Handel'!A103</f>
        <v>2019</v>
      </c>
      <c r="B18" s="3">
        <f>'[1]ET Handel'!B103</f>
        <v>25.078079876310504</v>
      </c>
      <c r="C18" s="3">
        <f>'[1]ET Handel'!C103</f>
        <v>25.638873075379287</v>
      </c>
      <c r="D18" s="3">
        <f>'[1]ET Handel'!D103</f>
        <v>23.625234827818669</v>
      </c>
      <c r="E18" s="3">
        <f>'[1]ET Handel'!E103</f>
        <v>23.38520518294078</v>
      </c>
      <c r="F18" s="3">
        <f>'[1]ET Handel'!F103</f>
        <v>21.461052687964276</v>
      </c>
      <c r="G18" s="3">
        <f>'[1]ET Handel'!G103</f>
        <v>26.274366527007636</v>
      </c>
      <c r="H18" s="14">
        <f>'[1]ET Handel'!H103</f>
        <v>24.387203520922228</v>
      </c>
      <c r="I18" s="3">
        <f>'[1]ET Handel'!I103</f>
        <v>23.737244283095048</v>
      </c>
      <c r="J18" s="3">
        <f>'[1]ET Handel'!J103</f>
        <v>25.932159570780183</v>
      </c>
      <c r="K18" s="3">
        <f>'[1]ET Handel'!K103</f>
        <v>25.913093372644099</v>
      </c>
      <c r="L18" s="3">
        <f>'[1]ET Handel'!L103</f>
        <v>24.402100832621816</v>
      </c>
      <c r="M18" s="3">
        <f>'[1]ET Handel'!M103</f>
        <v>25.434003070283257</v>
      </c>
      <c r="N18" s="3">
        <f>'[1]ET Handel'!N103</f>
        <v>28.848306856711581</v>
      </c>
      <c r="O18" s="3">
        <f>'[1]ET Handel'!O103</f>
        <v>32.500610213899286</v>
      </c>
      <c r="P18" s="3">
        <f>'[1]ET Handel'!P103</f>
        <v>27.637183670337279</v>
      </c>
      <c r="Q18" s="3">
        <f>'[1]ET Handel'!Q103</f>
        <v>25.392599017056956</v>
      </c>
      <c r="R18" s="3">
        <f>'[1]ET Handel'!R103</f>
        <v>25.958459254409092</v>
      </c>
      <c r="S18" s="3">
        <f>'[1]ET Handel'!S103</f>
        <v>24.836241926954269</v>
      </c>
      <c r="T18" s="3">
        <f>'[1]ET Handel'!T103</f>
        <v>24.213107187106974</v>
      </c>
      <c r="U18" s="3">
        <f>'[1]ET Handel'!U103</f>
        <v>27.492499382794399</v>
      </c>
      <c r="V18" s="3">
        <f>'[1]ET Handel'!V103</f>
        <v>25.640515946638399</v>
      </c>
      <c r="X18" s="18" t="str">
        <f>HLOOKUP(Y18,$L18:$U115,ROW(L$100)-ROW(X18)+1,0)</f>
        <v>SL</v>
      </c>
      <c r="Y18" s="19">
        <f>MIN(L18:U18)</f>
        <v>24.213107187106974</v>
      </c>
      <c r="Z18" s="18" t="str">
        <f>HLOOKUP(AA18,$L18:$U115,ROW(N$100)-ROW(Z18)+1,0)</f>
        <v>HH</v>
      </c>
      <c r="AA18" s="19">
        <f>MAX(L18:U18)</f>
        <v>32.500610213899286</v>
      </c>
    </row>
    <row r="19" spans="1:27" x14ac:dyDescent="0.35">
      <c r="A19">
        <f>'[1]ET Handel'!A104</f>
        <v>2020</v>
      </c>
      <c r="B19" s="3">
        <f>'[1]ET Handel'!B104</f>
        <v>24.890637268255166</v>
      </c>
      <c r="C19" s="3">
        <f>'[1]ET Handel'!C104</f>
        <v>25.269902409214644</v>
      </c>
      <c r="D19" s="3">
        <f>'[1]ET Handel'!D104</f>
        <v>23.585265361226643</v>
      </c>
      <c r="E19" s="3">
        <f>'[1]ET Handel'!E104</f>
        <v>23.233749915747943</v>
      </c>
      <c r="F19" s="3">
        <f>'[1]ET Handel'!F104</f>
        <v>21.327937416196324</v>
      </c>
      <c r="G19" s="3">
        <f>'[1]ET Handel'!G104</f>
        <v>25.859535689569231</v>
      </c>
      <c r="H19" s="14">
        <f>'[1]ET Handel'!H104</f>
        <v>24.180292055878173</v>
      </c>
      <c r="I19" s="3">
        <f>'[1]ET Handel'!I104</f>
        <v>23.597700059018049</v>
      </c>
      <c r="J19" s="3">
        <f>'[1]ET Handel'!J104</f>
        <v>25.707838675824796</v>
      </c>
      <c r="K19" s="3">
        <f>'[1]ET Handel'!K104</f>
        <v>25.699342461646761</v>
      </c>
      <c r="L19" s="3">
        <f>'[1]ET Handel'!L104</f>
        <v>24.30681567656486</v>
      </c>
      <c r="M19" s="3">
        <f>'[1]ET Handel'!M104</f>
        <v>25.336005183347375</v>
      </c>
      <c r="N19" s="3">
        <f>'[1]ET Handel'!N104</f>
        <v>28.434094393568969</v>
      </c>
      <c r="O19" s="3">
        <f>'[1]ET Handel'!O104</f>
        <v>32.108699234352258</v>
      </c>
      <c r="P19" s="3">
        <f>'[1]ET Handel'!P104</f>
        <v>27.456932590265353</v>
      </c>
      <c r="Q19" s="3">
        <f>'[1]ET Handel'!Q104</f>
        <v>25.150415564234869</v>
      </c>
      <c r="R19" s="3">
        <f>'[1]ET Handel'!R104</f>
        <v>25.647963691854414</v>
      </c>
      <c r="S19" s="3">
        <f>'[1]ET Handel'!S104</f>
        <v>24.502506696478257</v>
      </c>
      <c r="T19" s="3">
        <f>'[1]ET Handel'!T104</f>
        <v>24.133607560136149</v>
      </c>
      <c r="U19" s="3">
        <f>'[1]ET Handel'!U104</f>
        <v>27.054764351783877</v>
      </c>
      <c r="V19" s="3">
        <f>'[1]ET Handel'!V104</f>
        <v>25.428030724702218</v>
      </c>
      <c r="X19" s="18" t="str">
        <f t="shared" ref="X19:X22" si="8">HLOOKUP(Y19,$L19:$U116,ROW(L$100)-ROW(X19)+1,0)</f>
        <v>SL</v>
      </c>
      <c r="Y19" s="19">
        <f t="shared" ref="Y19:Y22" si="9">MIN(L19:U19)</f>
        <v>24.133607560136149</v>
      </c>
      <c r="Z19" s="18" t="str">
        <f t="shared" ref="Z19:Z22" si="10">HLOOKUP(AA19,$L19:$U116,ROW(N$100)-ROW(Z19)+1,0)</f>
        <v>HH</v>
      </c>
      <c r="AA19" s="19">
        <f t="shared" ref="AA19:AA22" si="11">MAX(L19:U19)</f>
        <v>32.108699234352258</v>
      </c>
    </row>
    <row r="20" spans="1:27" x14ac:dyDescent="0.35">
      <c r="A20">
        <f>'[1]ET Handel'!A105</f>
        <v>2021</v>
      </c>
      <c r="B20" s="3">
        <f>'[1]ET Handel'!B105</f>
        <v>24.820615134715212</v>
      </c>
      <c r="C20" s="3">
        <f>'[1]ET Handel'!C105</f>
        <v>25.049221371384654</v>
      </c>
      <c r="D20" s="3">
        <f>'[1]ET Handel'!D105</f>
        <v>23.446573899823292</v>
      </c>
      <c r="E20" s="3">
        <f>'[1]ET Handel'!E105</f>
        <v>23.076628722881473</v>
      </c>
      <c r="F20" s="3">
        <f>'[1]ET Handel'!F105</f>
        <v>21.315002448894663</v>
      </c>
      <c r="G20" s="3">
        <f>'[1]ET Handel'!G105</f>
        <v>25.807806795090553</v>
      </c>
      <c r="H20" s="14">
        <f>'[1]ET Handel'!H105</f>
        <v>24.088055638740514</v>
      </c>
      <c r="I20" s="3">
        <f>'[1]ET Handel'!I105</f>
        <v>23.485362924826379</v>
      </c>
      <c r="J20" s="3">
        <f>'[1]ET Handel'!J105</f>
        <v>25.492536072814566</v>
      </c>
      <c r="K20" s="3">
        <f>'[1]ET Handel'!K105</f>
        <v>25.474719229407437</v>
      </c>
      <c r="L20" s="3">
        <f>'[1]ET Handel'!L105</f>
        <v>24.108173713877594</v>
      </c>
      <c r="M20" s="3">
        <f>'[1]ET Handel'!M105</f>
        <v>25.14967777867524</v>
      </c>
      <c r="N20" s="3">
        <f>'[1]ET Handel'!N105</f>
        <v>28.381032644611924</v>
      </c>
      <c r="O20" s="3">
        <f>'[1]ET Handel'!O105</f>
        <v>31.892839514577975</v>
      </c>
      <c r="P20" s="3">
        <f>'[1]ET Handel'!P105</f>
        <v>27.157282693802475</v>
      </c>
      <c r="Q20" s="3">
        <f>'[1]ET Handel'!Q105</f>
        <v>24.895082786438014</v>
      </c>
      <c r="R20" s="3">
        <f>'[1]ET Handel'!R105</f>
        <v>25.4401513044353</v>
      </c>
      <c r="S20" s="3">
        <f>'[1]ET Handel'!S105</f>
        <v>24.051625932318771</v>
      </c>
      <c r="T20" s="3">
        <f>'[1]ET Handel'!T105</f>
        <v>23.921091459558895</v>
      </c>
      <c r="U20" s="3">
        <f>'[1]ET Handel'!U105</f>
        <v>26.906706537507734</v>
      </c>
      <c r="V20" s="3">
        <f>'[1]ET Handel'!V105</f>
        <v>25.226747287924596</v>
      </c>
      <c r="X20" s="18" t="str">
        <f t="shared" si="8"/>
        <v>SL</v>
      </c>
      <c r="Y20" s="19">
        <f t="shared" si="9"/>
        <v>23.921091459558895</v>
      </c>
      <c r="Z20" s="18" t="str">
        <f t="shared" si="10"/>
        <v>HH</v>
      </c>
      <c r="AA20" s="19">
        <f t="shared" si="11"/>
        <v>31.892839514577975</v>
      </c>
    </row>
    <row r="21" spans="1:27" x14ac:dyDescent="0.35">
      <c r="A21">
        <f>'[1]ET Handel'!A106</f>
        <v>2022</v>
      </c>
      <c r="B21" s="3">
        <f>'[1]ET Handel'!B106</f>
        <v>24.836422642669501</v>
      </c>
      <c r="C21" s="3">
        <f>'[1]ET Handel'!C106</f>
        <v>25.278540011816453</v>
      </c>
      <c r="D21" s="3">
        <f>'[1]ET Handel'!D106</f>
        <v>23.617010082111747</v>
      </c>
      <c r="E21" s="3">
        <f>'[1]ET Handel'!E106</f>
        <v>23.151809060229624</v>
      </c>
      <c r="F21" s="3">
        <f>'[1]ET Handel'!F106</f>
        <v>21.47433113802899</v>
      </c>
      <c r="G21" s="3">
        <f>'[1]ET Handel'!G106</f>
        <v>26.605965803522697</v>
      </c>
      <c r="H21" s="14">
        <f>'[1]ET Handel'!H106</f>
        <v>24.408335696594317</v>
      </c>
      <c r="I21" s="3">
        <f>'[1]ET Handel'!I106</f>
        <v>23.617554834892193</v>
      </c>
      <c r="J21" s="3">
        <f>'[1]ET Handel'!J106</f>
        <v>25.711945849161417</v>
      </c>
      <c r="K21" s="3">
        <f>'[1]ET Handel'!K106</f>
        <v>25.66040980294364</v>
      </c>
      <c r="L21" s="3">
        <f>'[1]ET Handel'!L106</f>
        <v>24.247943612332595</v>
      </c>
      <c r="M21" s="3">
        <f>'[1]ET Handel'!M106</f>
        <v>25.335751971113741</v>
      </c>
      <c r="N21" s="3">
        <f>'[1]ET Handel'!N106</f>
        <v>28.554390340683639</v>
      </c>
      <c r="O21" s="3">
        <f>'[1]ET Handel'!O106</f>
        <v>32.194077158633441</v>
      </c>
      <c r="P21" s="3">
        <f>'[1]ET Handel'!P106</f>
        <v>27.348281349154824</v>
      </c>
      <c r="Q21" s="3">
        <f>'[1]ET Handel'!Q106</f>
        <v>25.033809602166883</v>
      </c>
      <c r="R21" s="3">
        <f>'[1]ET Handel'!R106</f>
        <v>25.673834120126216</v>
      </c>
      <c r="S21" s="3">
        <f>'[1]ET Handel'!S106</f>
        <v>24.168378654877326</v>
      </c>
      <c r="T21" s="3">
        <f>'[1]ET Handel'!T106</f>
        <v>24.192001955773545</v>
      </c>
      <c r="U21" s="3">
        <f>'[1]ET Handel'!U106</f>
        <v>26.989645462102697</v>
      </c>
      <c r="V21" s="3">
        <f>'[1]ET Handel'!V106</f>
        <v>25.436441793139746</v>
      </c>
      <c r="X21" s="18" t="str">
        <f t="shared" si="8"/>
        <v>RP</v>
      </c>
      <c r="Y21" s="19">
        <f t="shared" si="9"/>
        <v>24.168378654877326</v>
      </c>
      <c r="Z21" s="18" t="str">
        <f t="shared" si="10"/>
        <v>HH</v>
      </c>
      <c r="AA21" s="19">
        <f t="shared" si="11"/>
        <v>32.194077158633441</v>
      </c>
    </row>
    <row r="22" spans="1:27" x14ac:dyDescent="0.35">
      <c r="A22">
        <f>'[1]ET Handel'!A107</f>
        <v>2023</v>
      </c>
      <c r="B22" s="3">
        <f>'[1]ET Handel'!B107</f>
        <v>24.686455486473946</v>
      </c>
      <c r="C22" s="3">
        <f>'[1]ET Handel'!C107</f>
        <v>25.313153636686529</v>
      </c>
      <c r="D22" s="3">
        <f>'[1]ET Handel'!D107</f>
        <v>23.674657283754808</v>
      </c>
      <c r="E22" s="3">
        <f>'[1]ET Handel'!E107</f>
        <v>23.217714169441809</v>
      </c>
      <c r="F22" s="3">
        <f>'[1]ET Handel'!F107</f>
        <v>21.479828074631239</v>
      </c>
      <c r="G22" s="3">
        <f>'[1]ET Handel'!G107</f>
        <v>26.603529859303716</v>
      </c>
      <c r="H22" s="14">
        <f>'[1]ET Handel'!H107</f>
        <v>24.422416794061341</v>
      </c>
      <c r="I22" s="3">
        <f>'[1]ET Handel'!I107</f>
        <v>23.625879665389416</v>
      </c>
      <c r="J22" s="3">
        <f>'[1]ET Handel'!J107</f>
        <v>25.817041104943311</v>
      </c>
      <c r="K22" s="3">
        <f>'[1]ET Handel'!K107</f>
        <v>25.771349391044808</v>
      </c>
      <c r="L22" s="3">
        <f>'[1]ET Handel'!L107</f>
        <v>24.293424893673091</v>
      </c>
      <c r="M22" s="3">
        <f>'[1]ET Handel'!M107</f>
        <v>25.510073777814561</v>
      </c>
      <c r="N22" s="3">
        <f>'[1]ET Handel'!N107</f>
        <v>28.735944704602858</v>
      </c>
      <c r="O22" s="3">
        <f>'[1]ET Handel'!O107</f>
        <v>32.215856445849319</v>
      </c>
      <c r="P22" s="3">
        <f>'[1]ET Handel'!P107</f>
        <v>27.455024132170298</v>
      </c>
      <c r="Q22" s="3">
        <f>'[1]ET Handel'!Q107</f>
        <v>25.175545198063208</v>
      </c>
      <c r="R22" s="3">
        <f>'[1]ET Handel'!R107</f>
        <v>25.795501872728494</v>
      </c>
      <c r="S22" s="3">
        <f>'[1]ET Handel'!S107</f>
        <v>24.297691822732457</v>
      </c>
      <c r="T22" s="3">
        <f>'[1]ET Handel'!T107</f>
        <v>24.318835545189238</v>
      </c>
      <c r="U22" s="3">
        <f>'[1]ET Handel'!U107</f>
        <v>26.855702128471265</v>
      </c>
      <c r="V22" s="3">
        <f>'[1]ET Handel'!V107</f>
        <v>25.530664228332572</v>
      </c>
      <c r="X22" s="18" t="str">
        <f t="shared" si="8"/>
        <v>BW</v>
      </c>
      <c r="Y22" s="19">
        <f t="shared" si="9"/>
        <v>24.293424893673091</v>
      </c>
      <c r="Z22" s="18" t="str">
        <f t="shared" si="10"/>
        <v>HH</v>
      </c>
      <c r="AA22" s="19">
        <f t="shared" si="11"/>
        <v>32.215856445849319</v>
      </c>
    </row>
    <row r="23" spans="1:27" x14ac:dyDescent="0.35">
      <c r="B23" s="3"/>
      <c r="C23" s="3"/>
      <c r="D23" s="3"/>
      <c r="E23" s="3"/>
      <c r="F23" s="3"/>
      <c r="G23" s="3"/>
      <c r="H23" s="14"/>
      <c r="I23" s="3"/>
      <c r="J23" s="3"/>
      <c r="K23" s="3"/>
      <c r="L23" s="3"/>
      <c r="M23" s="3"/>
      <c r="N23" s="3"/>
      <c r="O23" s="3"/>
      <c r="P23" s="3"/>
      <c r="Q23" s="3"/>
      <c r="R23" s="3"/>
      <c r="S23" s="3"/>
      <c r="T23" s="3"/>
      <c r="U23" s="3"/>
      <c r="V23" s="3"/>
    </row>
    <row r="24" spans="1:27" x14ac:dyDescent="0.35">
      <c r="A24" s="4" t="s">
        <v>311</v>
      </c>
      <c r="B24" s="3"/>
      <c r="C24" s="3"/>
      <c r="D24" s="3"/>
      <c r="E24" s="3"/>
      <c r="F24" s="3"/>
      <c r="G24" s="3"/>
      <c r="H24" s="14"/>
      <c r="I24" s="3"/>
      <c r="J24" s="3"/>
      <c r="K24" s="3"/>
      <c r="L24" s="3"/>
      <c r="M24" s="3"/>
      <c r="N24" s="3"/>
      <c r="O24" s="3"/>
      <c r="P24" s="3"/>
      <c r="Q24" s="3"/>
      <c r="R24" s="3"/>
      <c r="S24" s="3"/>
      <c r="T24" s="3"/>
      <c r="U24" s="3"/>
      <c r="V24" s="3"/>
    </row>
    <row r="25" spans="1:27" x14ac:dyDescent="0.35">
      <c r="A25">
        <f>'[1]ET UnternDst'!A103</f>
        <v>2019</v>
      </c>
      <c r="B25" s="3">
        <f>'[1]ET UnternDst'!B103</f>
        <v>15.993836753575399</v>
      </c>
      <c r="C25" s="3">
        <f>'[1]ET UnternDst'!C103</f>
        <v>15.459928275167311</v>
      </c>
      <c r="D25" s="3">
        <f>'[1]ET UnternDst'!D103</f>
        <v>16.251412103579515</v>
      </c>
      <c r="E25" s="3">
        <f>'[1]ET UnternDst'!E103</f>
        <v>14.902347363667289</v>
      </c>
      <c r="F25" s="3">
        <f>'[1]ET UnternDst'!F103</f>
        <v>14.818860611533156</v>
      </c>
      <c r="G25" s="3">
        <f>'[1]ET UnternDst'!G103</f>
        <v>24.154335696162697</v>
      </c>
      <c r="H25" s="14">
        <f>'[1]ET UnternDst'!H103</f>
        <v>17.812514798375496</v>
      </c>
      <c r="I25" s="3">
        <f>'[1]ET UnternDst'!I103</f>
        <v>15.628323467859499</v>
      </c>
      <c r="J25" s="3">
        <f>'[1]ET UnternDst'!J103</f>
        <v>17.475289779157297</v>
      </c>
      <c r="K25" s="3">
        <f>'[1]ET UnternDst'!K103</f>
        <v>17.103164050862592</v>
      </c>
      <c r="L25" s="3">
        <f>'[1]ET UnternDst'!L103</f>
        <v>15.365049405094153</v>
      </c>
      <c r="M25" s="3">
        <f>'[1]ET UnternDst'!M103</f>
        <v>16.585943813376645</v>
      </c>
      <c r="N25" s="3">
        <f>'[1]ET UnternDst'!N103</f>
        <v>20.086737823300187</v>
      </c>
      <c r="O25" s="3">
        <f>'[1]ET UnternDst'!O103</f>
        <v>25.064111080557506</v>
      </c>
      <c r="P25" s="3">
        <f>'[1]ET UnternDst'!P103</f>
        <v>20.81161843162273</v>
      </c>
      <c r="Q25" s="3">
        <f>'[1]ET UnternDst'!Q103</f>
        <v>15.203093379589475</v>
      </c>
      <c r="R25" s="3">
        <f>'[1]ET UnternDst'!R103</f>
        <v>18.050394676452335</v>
      </c>
      <c r="S25" s="3">
        <f>'[1]ET UnternDst'!S103</f>
        <v>13.503577213361053</v>
      </c>
      <c r="T25" s="3">
        <f>'[1]ET UnternDst'!T103</f>
        <v>16.027889540674739</v>
      </c>
      <c r="U25" s="3">
        <f>'[1]ET UnternDst'!U103</f>
        <v>15.044613155057391</v>
      </c>
      <c r="V25" s="3">
        <f>'[1]ET UnternDst'!V103</f>
        <v>17.229878964572841</v>
      </c>
      <c r="X25" s="18" t="str">
        <f>HLOOKUP(Y25,$L25:$U122,ROW(L$100)-ROW(X25)+1,0)</f>
        <v>RP</v>
      </c>
      <c r="Y25" s="19">
        <f>MIN(L25:U25)</f>
        <v>13.503577213361053</v>
      </c>
      <c r="Z25" s="18" t="str">
        <f>HLOOKUP(AA25,$L25:$U122,ROW(N$100)-ROW(Z25)+1,0)</f>
        <v>HH</v>
      </c>
      <c r="AA25" s="19">
        <f>MAX(L25:U25)</f>
        <v>25.064111080557506</v>
      </c>
    </row>
    <row r="26" spans="1:27" x14ac:dyDescent="0.35">
      <c r="A26">
        <f>'[1]ET UnternDst'!A104</f>
        <v>2020</v>
      </c>
      <c r="B26" s="3">
        <f>'[1]ET UnternDst'!B104</f>
        <v>15.76719491937336</v>
      </c>
      <c r="C26" s="3">
        <f>'[1]ET UnternDst'!C104</f>
        <v>15.12194218625581</v>
      </c>
      <c r="D26" s="3">
        <f>'[1]ET UnternDst'!D104</f>
        <v>15.980762721426153</v>
      </c>
      <c r="E26" s="3">
        <f>'[1]ET UnternDst'!E104</f>
        <v>14.671930031055055</v>
      </c>
      <c r="F26" s="3">
        <f>'[1]ET UnternDst'!F104</f>
        <v>14.661550095107422</v>
      </c>
      <c r="G26" s="3">
        <f>'[1]ET UnternDst'!G104</f>
        <v>24.111087988617282</v>
      </c>
      <c r="H26" s="14">
        <f>'[1]ET UnternDst'!H104</f>
        <v>17.633149445375555</v>
      </c>
      <c r="I26" s="3">
        <f>'[1]ET UnternDst'!I104</f>
        <v>15.385711923073369</v>
      </c>
      <c r="J26" s="3">
        <f>'[1]ET UnternDst'!J104</f>
        <v>17.324939593849411</v>
      </c>
      <c r="K26" s="3">
        <f>'[1]ET UnternDst'!K104</f>
        <v>16.944862433576322</v>
      </c>
      <c r="L26" s="3">
        <f>'[1]ET UnternDst'!L104</f>
        <v>15.236369336310235</v>
      </c>
      <c r="M26" s="3">
        <f>'[1]ET UnternDst'!M104</f>
        <v>16.358950970875426</v>
      </c>
      <c r="N26" s="3">
        <f>'[1]ET UnternDst'!N104</f>
        <v>20.327859040410317</v>
      </c>
      <c r="O26" s="3">
        <f>'[1]ET UnternDst'!O104</f>
        <v>24.815047759182626</v>
      </c>
      <c r="P26" s="3">
        <f>'[1]ET UnternDst'!P104</f>
        <v>20.739529561492869</v>
      </c>
      <c r="Q26" s="3">
        <f>'[1]ET UnternDst'!Q104</f>
        <v>14.989597223852529</v>
      </c>
      <c r="R26" s="3">
        <f>'[1]ET UnternDst'!R104</f>
        <v>17.853802157613057</v>
      </c>
      <c r="S26" s="3">
        <f>'[1]ET UnternDst'!S104</f>
        <v>13.466710526641224</v>
      </c>
      <c r="T26" s="3">
        <f>'[1]ET UnternDst'!T104</f>
        <v>16.045882887905037</v>
      </c>
      <c r="U26" s="3">
        <f>'[1]ET UnternDst'!U104</f>
        <v>14.976893121071658</v>
      </c>
      <c r="V26" s="3">
        <f>'[1]ET UnternDst'!V104</f>
        <v>17.067794723366358</v>
      </c>
      <c r="X26" s="18" t="str">
        <f t="shared" ref="X26:X29" si="12">HLOOKUP(Y26,$L26:$U123,ROW(L$100)-ROW(X26)+1,0)</f>
        <v>RP</v>
      </c>
      <c r="Y26" s="19">
        <f t="shared" ref="Y26:Y29" si="13">MIN(L26:U26)</f>
        <v>13.466710526641224</v>
      </c>
      <c r="Z26" s="18" t="str">
        <f t="shared" ref="Z26:Z29" si="14">HLOOKUP(AA26,$L26:$U123,ROW(N$100)-ROW(Z26)+1,0)</f>
        <v>HH</v>
      </c>
      <c r="AA26" s="19">
        <f t="shared" ref="AA26:AA29" si="15">MAX(L26:U26)</f>
        <v>24.815047759182626</v>
      </c>
    </row>
    <row r="27" spans="1:27" x14ac:dyDescent="0.35">
      <c r="A27">
        <f>'[1]ET UnternDst'!A105</f>
        <v>2021</v>
      </c>
      <c r="B27" s="3">
        <f>'[1]ET UnternDst'!B105</f>
        <v>15.737402450651505</v>
      </c>
      <c r="C27" s="3">
        <f>'[1]ET UnternDst'!C105</f>
        <v>14.842075656317963</v>
      </c>
      <c r="D27" s="3">
        <f>'[1]ET UnternDst'!D105</f>
        <v>16.098955192865194</v>
      </c>
      <c r="E27" s="3">
        <f>'[1]ET UnternDst'!E105</f>
        <v>14.647831726160268</v>
      </c>
      <c r="F27" s="3">
        <f>'[1]ET UnternDst'!F105</f>
        <v>14.765215291703104</v>
      </c>
      <c r="G27" s="3">
        <f>'[1]ET UnternDst'!G105</f>
        <v>23.82209712171975</v>
      </c>
      <c r="H27" s="14">
        <f>'[1]ET UnternDst'!H105</f>
        <v>17.585880129378197</v>
      </c>
      <c r="I27" s="3">
        <f>'[1]ET UnternDst'!I105</f>
        <v>15.400376412870292</v>
      </c>
      <c r="J27" s="3">
        <f>'[1]ET UnternDst'!J105</f>
        <v>17.368987606939079</v>
      </c>
      <c r="K27" s="3">
        <f>'[1]ET UnternDst'!K105</f>
        <v>17.004304071202352</v>
      </c>
      <c r="L27" s="3">
        <f>'[1]ET UnternDst'!L105</f>
        <v>15.334916617522696</v>
      </c>
      <c r="M27" s="3">
        <f>'[1]ET UnternDst'!M105</f>
        <v>16.431317048692769</v>
      </c>
      <c r="N27" s="3">
        <f>'[1]ET UnternDst'!N105</f>
        <v>20.144007478994112</v>
      </c>
      <c r="O27" s="3">
        <f>'[1]ET UnternDst'!O105</f>
        <v>24.832387669178981</v>
      </c>
      <c r="P27" s="3">
        <f>'[1]ET UnternDst'!P105</f>
        <v>20.887695663802184</v>
      </c>
      <c r="Q27" s="3">
        <f>'[1]ET UnternDst'!Q105</f>
        <v>14.90068468452718</v>
      </c>
      <c r="R27" s="3">
        <f>'[1]ET UnternDst'!R105</f>
        <v>17.906992800397298</v>
      </c>
      <c r="S27" s="3">
        <f>'[1]ET UnternDst'!S105</f>
        <v>13.686523529161857</v>
      </c>
      <c r="T27" s="3">
        <f>'[1]ET UnternDst'!T105</f>
        <v>16.089064326364802</v>
      </c>
      <c r="U27" s="3">
        <f>'[1]ET UnternDst'!U105</f>
        <v>14.924620637882532</v>
      </c>
      <c r="V27" s="3">
        <f>'[1]ET UnternDst'!V105</f>
        <v>17.108305175173395</v>
      </c>
      <c r="X27" s="18" t="str">
        <f t="shared" si="12"/>
        <v>RP</v>
      </c>
      <c r="Y27" s="19">
        <f t="shared" si="13"/>
        <v>13.686523529161857</v>
      </c>
      <c r="Z27" s="18" t="str">
        <f t="shared" si="14"/>
        <v>HH</v>
      </c>
      <c r="AA27" s="19">
        <f t="shared" si="15"/>
        <v>24.832387669178981</v>
      </c>
    </row>
    <row r="28" spans="1:27" x14ac:dyDescent="0.35">
      <c r="A28">
        <f>'[1]ET UnternDst'!A106</f>
        <v>2022</v>
      </c>
      <c r="B28" s="3">
        <f>'[1]ET UnternDst'!B106</f>
        <v>15.702116287518866</v>
      </c>
      <c r="C28" s="3">
        <f>'[1]ET UnternDst'!C106</f>
        <v>14.642289765640387</v>
      </c>
      <c r="D28" s="3">
        <f>'[1]ET UnternDst'!D106</f>
        <v>16.036045950912516</v>
      </c>
      <c r="E28" s="3">
        <f>'[1]ET UnternDst'!E106</f>
        <v>14.625486180852739</v>
      </c>
      <c r="F28" s="3">
        <f>'[1]ET UnternDst'!F106</f>
        <v>14.539752118294668</v>
      </c>
      <c r="G28" s="3">
        <f>'[1]ET UnternDst'!G106</f>
        <v>23.771240745906145</v>
      </c>
      <c r="H28" s="14">
        <f>'[1]ET UnternDst'!H106</f>
        <v>17.545830404544915</v>
      </c>
      <c r="I28" s="3">
        <f>'[1]ET UnternDst'!I106</f>
        <v>15.305719414678782</v>
      </c>
      <c r="J28" s="3">
        <f>'[1]ET UnternDst'!J106</f>
        <v>17.369463725447044</v>
      </c>
      <c r="K28" s="3">
        <f>'[1]ET UnternDst'!K106</f>
        <v>17.00043138473378</v>
      </c>
      <c r="L28" s="3">
        <f>'[1]ET UnternDst'!L106</f>
        <v>15.384388900251924</v>
      </c>
      <c r="M28" s="3">
        <f>'[1]ET UnternDst'!M106</f>
        <v>16.511778490854105</v>
      </c>
      <c r="N28" s="3">
        <f>'[1]ET UnternDst'!N106</f>
        <v>20.014965138030725</v>
      </c>
      <c r="O28" s="3">
        <f>'[1]ET UnternDst'!O106</f>
        <v>24.962695795080606</v>
      </c>
      <c r="P28" s="3">
        <f>'[1]ET UnternDst'!P106</f>
        <v>20.980142195572029</v>
      </c>
      <c r="Q28" s="3">
        <f>'[1]ET UnternDst'!Q106</f>
        <v>14.760559893728226</v>
      </c>
      <c r="R28" s="3">
        <f>'[1]ET UnternDst'!R106</f>
        <v>17.78937494032375</v>
      </c>
      <c r="S28" s="3">
        <f>'[1]ET UnternDst'!S106</f>
        <v>13.748236989580736</v>
      </c>
      <c r="T28" s="3">
        <f>'[1]ET UnternDst'!T106</f>
        <v>15.889323080801715</v>
      </c>
      <c r="U28" s="3">
        <f>'[1]ET UnternDst'!U106</f>
        <v>14.960247867447659</v>
      </c>
      <c r="V28" s="3">
        <f>'[1]ET UnternDst'!V106</f>
        <v>17.097991051846652</v>
      </c>
      <c r="X28" s="18" t="str">
        <f t="shared" si="12"/>
        <v>RP</v>
      </c>
      <c r="Y28" s="19">
        <f t="shared" si="13"/>
        <v>13.748236989580736</v>
      </c>
      <c r="Z28" s="18" t="str">
        <f t="shared" si="14"/>
        <v>HH</v>
      </c>
      <c r="AA28" s="19">
        <f t="shared" si="15"/>
        <v>24.962695795080606</v>
      </c>
    </row>
    <row r="29" spans="1:27" x14ac:dyDescent="0.35">
      <c r="A29">
        <f>'[1]ET UnternDst'!A107</f>
        <v>2023</v>
      </c>
      <c r="B29" s="3">
        <f>'[1]ET UnternDst'!B107</f>
        <v>15.579930016777515</v>
      </c>
      <c r="C29" s="3">
        <f>'[1]ET UnternDst'!C107</f>
        <v>14.542404988357868</v>
      </c>
      <c r="D29" s="3">
        <f>'[1]ET UnternDst'!D107</f>
        <v>16.036781604770507</v>
      </c>
      <c r="E29" s="3">
        <f>'[1]ET UnternDst'!E107</f>
        <v>14.677529509177612</v>
      </c>
      <c r="F29" s="3">
        <f>'[1]ET UnternDst'!F107</f>
        <v>14.360652534922339</v>
      </c>
      <c r="G29" s="3">
        <f>'[1]ET UnternDst'!G107</f>
        <v>23.828967762004979</v>
      </c>
      <c r="H29" s="14">
        <f>'[1]ET UnternDst'!H107</f>
        <v>17.544592814317923</v>
      </c>
      <c r="I29" s="3">
        <f>'[1]ET UnternDst'!I107</f>
        <v>15.249554534964819</v>
      </c>
      <c r="J29" s="3">
        <f>'[1]ET UnternDst'!J107</f>
        <v>17.346794516956702</v>
      </c>
      <c r="K29" s="3">
        <f>'[1]ET UnternDst'!K107</f>
        <v>16.970207307398791</v>
      </c>
      <c r="L29" s="3">
        <f>'[1]ET UnternDst'!L107</f>
        <v>15.408526285209714</v>
      </c>
      <c r="M29" s="3">
        <f>'[1]ET UnternDst'!M107</f>
        <v>16.446897922284119</v>
      </c>
      <c r="N29" s="3">
        <f>'[1]ET UnternDst'!N107</f>
        <v>19.837403489218655</v>
      </c>
      <c r="O29" s="3">
        <f>'[1]ET UnternDst'!O107</f>
        <v>24.89579060049391</v>
      </c>
      <c r="P29" s="3">
        <f>'[1]ET UnternDst'!P107</f>
        <v>21.189067209562783</v>
      </c>
      <c r="Q29" s="3">
        <f>'[1]ET UnternDst'!Q107</f>
        <v>14.677122650501353</v>
      </c>
      <c r="R29" s="3">
        <f>'[1]ET UnternDst'!R107</f>
        <v>17.681217630898498</v>
      </c>
      <c r="S29" s="3">
        <f>'[1]ET UnternDst'!S107</f>
        <v>13.697620132364898</v>
      </c>
      <c r="T29" s="3">
        <f>'[1]ET UnternDst'!T107</f>
        <v>15.739455908260631</v>
      </c>
      <c r="U29" s="3">
        <f>'[1]ET UnternDst'!U107</f>
        <v>15.014701193807786</v>
      </c>
      <c r="V29" s="3">
        <f>'[1]ET UnternDst'!V107</f>
        <v>17.072692835216511</v>
      </c>
      <c r="X29" s="18" t="str">
        <f t="shared" si="12"/>
        <v>RP</v>
      </c>
      <c r="Y29" s="19">
        <f t="shared" si="13"/>
        <v>13.697620132364898</v>
      </c>
      <c r="Z29" s="18" t="str">
        <f t="shared" si="14"/>
        <v>HH</v>
      </c>
      <c r="AA29" s="19">
        <f t="shared" si="15"/>
        <v>24.89579060049391</v>
      </c>
    </row>
    <row r="30" spans="1:27" x14ac:dyDescent="0.35">
      <c r="B30" s="3"/>
      <c r="C30" s="3"/>
      <c r="D30" s="3"/>
      <c r="E30" s="3"/>
      <c r="F30" s="3"/>
      <c r="G30" s="3"/>
      <c r="H30" s="14"/>
      <c r="I30" s="3"/>
      <c r="J30" s="3"/>
      <c r="K30" s="3"/>
      <c r="L30" s="3"/>
      <c r="M30" s="3"/>
      <c r="N30" s="3"/>
      <c r="O30" s="3"/>
      <c r="P30" s="3"/>
      <c r="Q30" s="3"/>
      <c r="R30" s="3"/>
      <c r="S30" s="3"/>
      <c r="T30" s="3"/>
      <c r="U30" s="3"/>
      <c r="V30" s="3"/>
    </row>
    <row r="31" spans="1:27" x14ac:dyDescent="0.35">
      <c r="A31" s="4" t="s">
        <v>310</v>
      </c>
      <c r="B31" s="3"/>
      <c r="C31" s="3"/>
      <c r="D31" s="3"/>
      <c r="E31" s="3"/>
      <c r="F31" s="3"/>
      <c r="G31" s="3"/>
      <c r="H31" s="14"/>
      <c r="I31" s="3"/>
      <c r="J31" s="3"/>
      <c r="K31" s="3"/>
      <c r="L31" s="3"/>
      <c r="M31" s="3"/>
      <c r="N31" s="3"/>
      <c r="O31" s="3"/>
      <c r="P31" s="3"/>
      <c r="Q31" s="3"/>
      <c r="R31" s="3"/>
      <c r="S31" s="3"/>
      <c r="T31" s="3"/>
      <c r="U31" s="3"/>
      <c r="V31" s="3"/>
    </row>
    <row r="32" spans="1:27" x14ac:dyDescent="0.35">
      <c r="A32">
        <f>'[1]ET ÖD'!A74</f>
        <v>2019</v>
      </c>
      <c r="B32" s="3">
        <f>'[1]ET ÖD'!B74</f>
        <v>28.206228169255766</v>
      </c>
      <c r="C32" s="3">
        <f>'[1]ET ÖD'!C74</f>
        <v>31.060735245121062</v>
      </c>
      <c r="D32" s="3">
        <f>'[1]ET ÖD'!D74</f>
        <v>26.313165848157304</v>
      </c>
      <c r="E32" s="3">
        <f>'[1]ET ÖD'!E74</f>
        <v>28.369597870482188</v>
      </c>
      <c r="F32" s="3">
        <f>'[1]ET ÖD'!F74</f>
        <v>26.947174294410569</v>
      </c>
      <c r="G32" s="3">
        <f>'[1]ET ÖD'!G74</f>
        <v>28.881377986255469</v>
      </c>
      <c r="H32" s="14">
        <f>'[1]ET ÖD'!H74</f>
        <v>28.020775775509062</v>
      </c>
      <c r="I32" s="3">
        <f>'[1]ET ÖD'!I74</f>
        <v>27.724375117396644</v>
      </c>
      <c r="J32" s="3">
        <f>'[1]ET ÖD'!J74</f>
        <v>24.529046942606062</v>
      </c>
      <c r="K32" s="3">
        <f>'[1]ET ÖD'!K74</f>
        <v>24.286555068837981</v>
      </c>
      <c r="L32" s="3">
        <f>'[1]ET ÖD'!L74</f>
        <v>21.96665966263587</v>
      </c>
      <c r="M32" s="3">
        <f>'[1]ET ÖD'!M74</f>
        <v>22.554632924501057</v>
      </c>
      <c r="N32" s="3">
        <f>'[1]ET ÖD'!N74</f>
        <v>25.520392737189411</v>
      </c>
      <c r="O32" s="3">
        <f>'[1]ET ÖD'!O74</f>
        <v>23.134676524839566</v>
      </c>
      <c r="P32" s="3">
        <f>'[1]ET ÖD'!P74</f>
        <v>23.141806130490174</v>
      </c>
      <c r="Q32" s="3">
        <f>'[1]ET ÖD'!Q74</f>
        <v>26.561843500048184</v>
      </c>
      <c r="R32" s="3">
        <f>'[1]ET ÖD'!R74</f>
        <v>25.584171915032933</v>
      </c>
      <c r="S32" s="3">
        <f>'[1]ET ÖD'!S74</f>
        <v>26.697429039797537</v>
      </c>
      <c r="T32" s="3">
        <f>'[1]ET ÖD'!T74</f>
        <v>26.788273834774468</v>
      </c>
      <c r="U32" s="3">
        <f>'[1]ET ÖD'!U74</f>
        <v>27.723829436452931</v>
      </c>
      <c r="V32" s="3">
        <f>'[1]ET ÖD'!V74</f>
        <v>24.953617810760669</v>
      </c>
      <c r="X32" s="18" t="str">
        <f>HLOOKUP(Y32,$L32:$U129,ROW(L$100)-ROW(X32)+1,0)</f>
        <v>BW</v>
      </c>
      <c r="Y32" s="19">
        <f>MIN(L32:U32)</f>
        <v>21.96665966263587</v>
      </c>
      <c r="Z32" s="18" t="str">
        <f>HLOOKUP(AA32,$L32:$U129,ROW(N$100)-ROW(Z32)+1,0)</f>
        <v>SH</v>
      </c>
      <c r="AA32" s="19">
        <f>MAX(L32:U32)</f>
        <v>27.723829436452931</v>
      </c>
    </row>
    <row r="33" spans="1:27" x14ac:dyDescent="0.35">
      <c r="A33">
        <f>'[1]ET ÖD'!A75</f>
        <v>2020</v>
      </c>
      <c r="B33" s="3">
        <f>'[1]ET ÖD'!B75</f>
        <v>28.844965753485635</v>
      </c>
      <c r="C33" s="3">
        <f>'[1]ET ÖD'!C75</f>
        <v>31.636054358781717</v>
      </c>
      <c r="D33" s="3">
        <f>'[1]ET ÖD'!D75</f>
        <v>26.932530434545793</v>
      </c>
      <c r="E33" s="3">
        <f>'[1]ET ÖD'!E75</f>
        <v>29.015302185724728</v>
      </c>
      <c r="F33" s="3">
        <f>'[1]ET ÖD'!F75</f>
        <v>27.584271414761918</v>
      </c>
      <c r="G33" s="3">
        <f>'[1]ET ÖD'!G75</f>
        <v>29.424330563473667</v>
      </c>
      <c r="H33" s="14">
        <f>'[1]ET ÖD'!H75</f>
        <v>28.626873653328712</v>
      </c>
      <c r="I33" s="3">
        <f>'[1]ET ÖD'!I75</f>
        <v>28.350206227369767</v>
      </c>
      <c r="J33" s="3">
        <f>'[1]ET ÖD'!J75</f>
        <v>25.114782274120394</v>
      </c>
      <c r="K33" s="3">
        <f>'[1]ET ÖD'!K75</f>
        <v>24.873414007381637</v>
      </c>
      <c r="L33" s="3">
        <f>'[1]ET ÖD'!L75</f>
        <v>22.511894424079113</v>
      </c>
      <c r="M33" s="3">
        <f>'[1]ET ÖD'!M75</f>
        <v>23.042936244462823</v>
      </c>
      <c r="N33" s="3">
        <f>'[1]ET ÖD'!N75</f>
        <v>26.080470724733768</v>
      </c>
      <c r="O33" s="3">
        <f>'[1]ET ÖD'!O75</f>
        <v>23.697404750466294</v>
      </c>
      <c r="P33" s="3">
        <f>'[1]ET ÖD'!P75</f>
        <v>23.675247332631358</v>
      </c>
      <c r="Q33" s="3">
        <f>'[1]ET ÖD'!Q75</f>
        <v>27.183021541681462</v>
      </c>
      <c r="R33" s="3">
        <f>'[1]ET ÖD'!R75</f>
        <v>26.283840749218886</v>
      </c>
      <c r="S33" s="3">
        <f>'[1]ET ÖD'!S75</f>
        <v>27.322917413811439</v>
      </c>
      <c r="T33" s="3">
        <f>'[1]ET ÖD'!T75</f>
        <v>27.541719067197612</v>
      </c>
      <c r="U33" s="3">
        <f>'[1]ET ÖD'!U75</f>
        <v>28.224580685305984</v>
      </c>
      <c r="V33" s="3">
        <f>'[1]ET ÖD'!V75</f>
        <v>25.543804964933763</v>
      </c>
      <c r="X33" s="18" t="str">
        <f t="shared" ref="X33:X35" si="16">HLOOKUP(Y33,$L33:$U130,ROW(L$100)-ROW(X33)+1,0)</f>
        <v>BW</v>
      </c>
      <c r="Y33" s="19">
        <f t="shared" ref="Y33:Y35" si="17">MIN(L33:U33)</f>
        <v>22.511894424079113</v>
      </c>
      <c r="Z33" s="18" t="str">
        <f t="shared" ref="Z33:Z35" si="18">HLOOKUP(AA33,$L33:$U130,ROW(N$100)-ROW(Z33)+1,0)</f>
        <v>SH</v>
      </c>
      <c r="AA33" s="19">
        <f t="shared" ref="AA33:AA35" si="19">MAX(L33:U33)</f>
        <v>28.224580685305984</v>
      </c>
    </row>
    <row r="34" spans="1:27" x14ac:dyDescent="0.35">
      <c r="A34">
        <f>'[1]ET ÖD'!A76</f>
        <v>2021</v>
      </c>
      <c r="B34" s="3">
        <f>'[1]ET ÖD'!B76</f>
        <v>29.253769554009672</v>
      </c>
      <c r="C34" s="3">
        <f>'[1]ET ÖD'!C76</f>
        <v>32.132213027190268</v>
      </c>
      <c r="D34" s="3">
        <f>'[1]ET ÖD'!D76</f>
        <v>27.38057522061446</v>
      </c>
      <c r="E34" s="3">
        <f>'[1]ET ÖD'!E76</f>
        <v>29.544191217342963</v>
      </c>
      <c r="F34" s="3">
        <f>'[1]ET ÖD'!F76</f>
        <v>28.033414897720615</v>
      </c>
      <c r="G34" s="3">
        <f>'[1]ET ÖD'!G76</f>
        <v>29.899605569356851</v>
      </c>
      <c r="H34" s="14">
        <f>'[1]ET ÖD'!H76</f>
        <v>29.095151947528709</v>
      </c>
      <c r="I34" s="3">
        <f>'[1]ET ÖD'!I76</f>
        <v>28.813228405993396</v>
      </c>
      <c r="J34" s="3">
        <f>'[1]ET ÖD'!J76</f>
        <v>25.635082652392327</v>
      </c>
      <c r="K34" s="3">
        <f>'[1]ET ÖD'!K76</f>
        <v>25.394082357569069</v>
      </c>
      <c r="L34" s="3">
        <f>'[1]ET ÖD'!L76</f>
        <v>23.005260928712406</v>
      </c>
      <c r="M34" s="3">
        <f>'[1]ET ÖD'!M76</f>
        <v>23.528757604526014</v>
      </c>
      <c r="N34" s="3">
        <f>'[1]ET ÖD'!N76</f>
        <v>26.729805219177354</v>
      </c>
      <c r="O34" s="3">
        <f>'[1]ET ÖD'!O76</f>
        <v>24.211761720484677</v>
      </c>
      <c r="P34" s="3">
        <f>'[1]ET ÖD'!P76</f>
        <v>24.155459531697129</v>
      </c>
      <c r="Q34" s="3">
        <f>'[1]ET ÖD'!Q76</f>
        <v>27.677553094799801</v>
      </c>
      <c r="R34" s="3">
        <f>'[1]ET ÖD'!R76</f>
        <v>26.881175679282414</v>
      </c>
      <c r="S34" s="3">
        <f>'[1]ET ÖD'!S76</f>
        <v>27.780851612495272</v>
      </c>
      <c r="T34" s="3">
        <f>'[1]ET ÖD'!T76</f>
        <v>28.088029585912199</v>
      </c>
      <c r="U34" s="3">
        <f>'[1]ET ÖD'!U76</f>
        <v>28.71436676682989</v>
      </c>
      <c r="V34" s="3">
        <f>'[1]ET ÖD'!V76</f>
        <v>26.055930997688066</v>
      </c>
      <c r="X34" s="18" t="str">
        <f t="shared" si="16"/>
        <v>BW</v>
      </c>
      <c r="Y34" s="19">
        <f t="shared" si="17"/>
        <v>23.005260928712406</v>
      </c>
      <c r="Z34" s="18" t="str">
        <f t="shared" si="18"/>
        <v>SH</v>
      </c>
      <c r="AA34" s="19">
        <f t="shared" si="19"/>
        <v>28.71436676682989</v>
      </c>
    </row>
    <row r="35" spans="1:27" x14ac:dyDescent="0.35">
      <c r="A35">
        <f>'[1]ET ÖD'!A77</f>
        <v>2022</v>
      </c>
      <c r="B35" s="3">
        <f>'[1]ET ÖD'!B77</f>
        <v>29.402003800793704</v>
      </c>
      <c r="C35" s="3">
        <f>'[1]ET ÖD'!C77</f>
        <v>32.473314514540803</v>
      </c>
      <c r="D35" s="3">
        <f>'[1]ET ÖD'!D77</f>
        <v>27.511320473294976</v>
      </c>
      <c r="E35" s="3">
        <f>'[1]ET ÖD'!E77</f>
        <v>29.790006061867235</v>
      </c>
      <c r="F35" s="3">
        <f>'[1]ET ÖD'!F77</f>
        <v>28.231112950018694</v>
      </c>
      <c r="G35" s="3">
        <f>'[1]ET ÖD'!G77</f>
        <v>29.402187158575021</v>
      </c>
      <c r="H35" s="14">
        <f>'[1]ET ÖD'!H77</f>
        <v>29.108828076349702</v>
      </c>
      <c r="I35" s="3">
        <f>'[1]ET ÖD'!I77</f>
        <v>29.003267660564113</v>
      </c>
      <c r="J35" s="3">
        <f>'[1]ET ÖD'!J77</f>
        <v>25.689146793317093</v>
      </c>
      <c r="K35" s="3">
        <f>'[1]ET ÖD'!K77</f>
        <v>25.475107476924951</v>
      </c>
      <c r="L35" s="3">
        <f>'[1]ET ÖD'!L77</f>
        <v>23.061282404099718</v>
      </c>
      <c r="M35" s="3">
        <f>'[1]ET ÖD'!M77</f>
        <v>23.518120814315164</v>
      </c>
      <c r="N35" s="3">
        <f>'[1]ET ÖD'!N77</f>
        <v>26.832945978119156</v>
      </c>
      <c r="O35" s="3">
        <f>'[1]ET ÖD'!O77</f>
        <v>23.987757111622194</v>
      </c>
      <c r="P35" s="3">
        <f>'[1]ET ÖD'!P77</f>
        <v>24.254102778990941</v>
      </c>
      <c r="Q35" s="3">
        <f>'[1]ET ÖD'!Q77</f>
        <v>27.779787350915125</v>
      </c>
      <c r="R35" s="3">
        <f>'[1]ET ÖD'!R77</f>
        <v>27.072650492832011</v>
      </c>
      <c r="S35" s="3">
        <f>'[1]ET ÖD'!S77</f>
        <v>27.859979773251613</v>
      </c>
      <c r="T35" s="3">
        <f>'[1]ET ÖD'!T77</f>
        <v>28.375523799701291</v>
      </c>
      <c r="U35" s="3">
        <f>'[1]ET ÖD'!U77</f>
        <v>28.788959728392982</v>
      </c>
      <c r="V35" s="3">
        <f>'[1]ET ÖD'!V77</f>
        <v>26.125098692867795</v>
      </c>
      <c r="X35" s="18" t="str">
        <f t="shared" si="16"/>
        <v>BW</v>
      </c>
      <c r="Y35" s="19">
        <f t="shared" si="17"/>
        <v>23.061282404099718</v>
      </c>
      <c r="Z35" s="18" t="str">
        <f t="shared" si="18"/>
        <v>SH</v>
      </c>
      <c r="AA35" s="19">
        <f t="shared" si="19"/>
        <v>28.788959728392982</v>
      </c>
    </row>
    <row r="36" spans="1:27" x14ac:dyDescent="0.35">
      <c r="A36">
        <v>2023</v>
      </c>
      <c r="B36" s="11" t="s">
        <v>231</v>
      </c>
      <c r="C36" s="11" t="s">
        <v>231</v>
      </c>
      <c r="D36" s="11" t="s">
        <v>231</v>
      </c>
      <c r="E36" s="11" t="s">
        <v>231</v>
      </c>
      <c r="F36" s="11" t="s">
        <v>231</v>
      </c>
      <c r="G36" s="11" t="s">
        <v>231</v>
      </c>
      <c r="H36" s="22" t="s">
        <v>231</v>
      </c>
      <c r="I36" s="11" t="s">
        <v>231</v>
      </c>
      <c r="J36" s="11" t="s">
        <v>231</v>
      </c>
      <c r="K36" s="11" t="s">
        <v>231</v>
      </c>
      <c r="L36" s="11" t="s">
        <v>231</v>
      </c>
      <c r="M36" s="11" t="s">
        <v>231</v>
      </c>
      <c r="N36" s="11" t="s">
        <v>231</v>
      </c>
      <c r="O36" s="11" t="s">
        <v>231</v>
      </c>
      <c r="P36" s="11" t="s">
        <v>231</v>
      </c>
      <c r="Q36" s="11" t="s">
        <v>231</v>
      </c>
      <c r="R36" s="11" t="s">
        <v>231</v>
      </c>
      <c r="S36" s="11" t="s">
        <v>231</v>
      </c>
      <c r="T36" s="11" t="s">
        <v>231</v>
      </c>
      <c r="U36" s="11" t="s">
        <v>231</v>
      </c>
      <c r="V36" s="11" t="s">
        <v>231</v>
      </c>
      <c r="X36" s="18"/>
      <c r="Y36" s="19"/>
      <c r="Z36" s="18"/>
      <c r="AA36" s="19"/>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65C8-FB95-4471-AC9B-EB53C9DBD378}">
  <dimension ref="A1:AA1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4.5" x14ac:dyDescent="0.35"/>
  <cols>
    <col min="8" max="8" width="10.90625" style="4"/>
  </cols>
  <sheetData>
    <row r="1" spans="1:27" x14ac:dyDescent="0.35">
      <c r="A1" s="4" t="s">
        <v>299</v>
      </c>
    </row>
    <row r="2" spans="1:27" s="25" customFormat="1" ht="26" x14ac:dyDescent="0.3">
      <c r="A2" s="30" t="str">
        <f>Wirtschaftswachstum!A2</f>
        <v>Jahr</v>
      </c>
      <c r="B2" s="30" t="str">
        <f>Wirtschaftswachstum!B2</f>
        <v>Branden-
burg</v>
      </c>
      <c r="C2" s="30" t="str">
        <f>Wirtschaftswachstum!C2</f>
        <v>Mecklenburg-
Vorpommern</v>
      </c>
      <c r="D2" s="30" t="str">
        <f>Wirtschaftswachstum!D2</f>
        <v>Sachsen</v>
      </c>
      <c r="E2" s="30" t="str">
        <f>Wirtschaftswachstum!E2</f>
        <v>Sachsen-Anhalt</v>
      </c>
      <c r="F2" s="30" t="str">
        <f>Wirtschaftswachstum!F2</f>
        <v>Thüringen</v>
      </c>
      <c r="G2" s="30" t="str">
        <f>Wirtschaftswachstum!G2</f>
        <v>Berlin</v>
      </c>
      <c r="H2" s="31" t="str">
        <f>Wirtschaftswachstum!H2</f>
        <v>NBL m B</v>
      </c>
      <c r="I2" s="30" t="str">
        <f>Wirtschaftswachstum!I2</f>
        <v>NBL o B</v>
      </c>
      <c r="J2" s="30" t="str">
        <f>Wirtschaftswachstum!J2</f>
        <v>ABL m B</v>
      </c>
      <c r="K2" s="30" t="str">
        <f>Wirtschaftswachstum!K2</f>
        <v>ABL o B</v>
      </c>
      <c r="L2" s="30" t="str">
        <f>Wirtschaftswachstum!L2</f>
        <v>Baden-
Württemberg</v>
      </c>
      <c r="M2" s="30" t="str">
        <f>Wirtschaftswachstum!M2</f>
        <v>Bayern</v>
      </c>
      <c r="N2" s="30" t="str">
        <f>Wirtschaftswachstum!N2</f>
        <v>Bremen</v>
      </c>
      <c r="O2" s="30" t="str">
        <f>Wirtschaftswachstum!O2</f>
        <v>Hamburg</v>
      </c>
      <c r="P2" s="30" t="str">
        <f>Wirtschaftswachstum!P2</f>
        <v>Hessen</v>
      </c>
      <c r="Q2" s="30" t="str">
        <f>Wirtschaftswachstum!Q2</f>
        <v>Nieder-
sachsen</v>
      </c>
      <c r="R2" s="30" t="str">
        <f>Wirtschaftswachstum!R2</f>
        <v>Nordrhein-
Westfalen</v>
      </c>
      <c r="S2" s="30" t="str">
        <f>Wirtschaftswachstum!S2</f>
        <v>Rheinland-Pfalz</v>
      </c>
      <c r="T2" s="30" t="str">
        <f>Wirtschaftswachstum!T2</f>
        <v>Saarland</v>
      </c>
      <c r="U2" s="30" t="str">
        <f>Wirtschaftswachstum!U2</f>
        <v>Schleswig-
Holstein</v>
      </c>
      <c r="V2" s="30" t="str">
        <f>Wirtschaftswachstum!V2</f>
        <v>Deutschland</v>
      </c>
      <c r="X2" s="30" t="str">
        <f>Wirtschaftswachstum!X2</f>
        <v>Min ABLoB</v>
      </c>
      <c r="Y2" s="30"/>
      <c r="Z2" s="30" t="str">
        <f>Wirtschaftswachstum!Z2</f>
        <v>Max ABLoB</v>
      </c>
      <c r="AA2" s="30"/>
    </row>
    <row r="3" spans="1:27" x14ac:dyDescent="0.35">
      <c r="A3" t="s">
        <v>300</v>
      </c>
    </row>
    <row r="4" spans="1:27" x14ac:dyDescent="0.35">
      <c r="A4" s="4" t="str">
        <f>'[1]Struktur SVB'!A10</f>
        <v>mit akademischem Berufsabschluss</v>
      </c>
    </row>
    <row r="5" spans="1:27" x14ac:dyDescent="0.35">
      <c r="A5">
        <f>'[1]Struktur SVB'!A11</f>
        <v>2019</v>
      </c>
      <c r="B5" s="3">
        <f>'[1]Struktur SVB'!B11</f>
        <v>13.51</v>
      </c>
      <c r="C5" s="3">
        <f>'[1]Struktur SVB'!C11</f>
        <v>12.9</v>
      </c>
      <c r="D5" s="3">
        <f>'[1]Struktur SVB'!D11</f>
        <v>17.440000000000001</v>
      </c>
      <c r="E5" s="3">
        <f>'[1]Struktur SVB'!E11</f>
        <v>12.76</v>
      </c>
      <c r="F5" s="3">
        <f>'[1]Struktur SVB'!F11</f>
        <v>13.42</v>
      </c>
      <c r="G5" s="3">
        <f>'[1]Struktur SVB'!G11</f>
        <v>27.68</v>
      </c>
      <c r="H5" s="14">
        <f>'[1]Struktur SVB'!H11</f>
        <v>17.88</v>
      </c>
      <c r="I5" s="3">
        <f>'[1]Struktur SVB'!I11</f>
        <v>14.655246671764415</v>
      </c>
      <c r="J5" s="3">
        <f>'[1]Struktur SVB'!J11</f>
        <v>17.154039510225296</v>
      </c>
      <c r="K5" s="3">
        <f>'[1]Struktur SVB'!K11</f>
        <v>16.559999999999999</v>
      </c>
      <c r="L5" s="3">
        <f>'[1]Struktur SVB'!L11</f>
        <v>18.14</v>
      </c>
      <c r="M5" s="3">
        <f>'[1]Struktur SVB'!M11</f>
        <v>17.5</v>
      </c>
      <c r="N5" s="3">
        <f>'[1]Struktur SVB'!N11</f>
        <v>17.86</v>
      </c>
      <c r="O5" s="3">
        <f>'[1]Struktur SVB'!O11</f>
        <v>24.51</v>
      </c>
      <c r="P5" s="3">
        <f>'[1]Struktur SVB'!P11</f>
        <v>19.72</v>
      </c>
      <c r="Q5" s="3">
        <f>'[1]Struktur SVB'!Q11</f>
        <v>13.09</v>
      </c>
      <c r="R5" s="3">
        <f>'[1]Struktur SVB'!R11</f>
        <v>15.64</v>
      </c>
      <c r="S5" s="3">
        <f>'[1]Struktur SVB'!S11</f>
        <v>12.33</v>
      </c>
      <c r="T5" s="3">
        <f>'[1]Struktur SVB'!T11</f>
        <v>12.23</v>
      </c>
      <c r="U5" s="3">
        <f>'[1]Struktur SVB'!U11</f>
        <v>11.74</v>
      </c>
      <c r="V5" s="3">
        <f>'[1]Struktur SVB'!V11</f>
        <v>16.809999999999999</v>
      </c>
      <c r="X5" s="18" t="str">
        <f t="shared" ref="X5:X8" si="0">HLOOKUP(Y5,$L5:$U102,ROW(L$100)-ROW(X5)+1,0)</f>
        <v>SH</v>
      </c>
      <c r="Y5" s="19">
        <f t="shared" ref="Y5:Y8" si="1">MIN(L5:U5)</f>
        <v>11.74</v>
      </c>
      <c r="Z5" s="18" t="str">
        <f t="shared" ref="Z5:Z8" si="2">HLOOKUP(AA5,$L5:$U102,ROW(N$100)-ROW(Z5)+1,0)</f>
        <v>HH</v>
      </c>
      <c r="AA5" s="19">
        <f t="shared" ref="AA5:AA8" si="3">MAX(L5:U5)</f>
        <v>24.51</v>
      </c>
    </row>
    <row r="6" spans="1:27" x14ac:dyDescent="0.35">
      <c r="A6">
        <f>'[1]Struktur SVB'!A12</f>
        <v>2020</v>
      </c>
      <c r="B6" s="3">
        <f>'[1]Struktur SVB'!B12</f>
        <v>13.91</v>
      </c>
      <c r="C6" s="3">
        <f>'[1]Struktur SVB'!C12</f>
        <v>13.21</v>
      </c>
      <c r="D6" s="3">
        <f>'[1]Struktur SVB'!D12</f>
        <v>17.78</v>
      </c>
      <c r="E6" s="3">
        <f>'[1]Struktur SVB'!E12</f>
        <v>12.95</v>
      </c>
      <c r="F6" s="3">
        <f>'[1]Struktur SVB'!F12</f>
        <v>13.78</v>
      </c>
      <c r="G6" s="3">
        <f>'[1]Struktur SVB'!G12</f>
        <v>28.91</v>
      </c>
      <c r="H6" s="14">
        <f>'[1]Struktur SVB'!H12</f>
        <v>18.47</v>
      </c>
      <c r="I6" s="3">
        <f>'[1]Struktur SVB'!I12</f>
        <v>14.986008782685985</v>
      </c>
      <c r="J6" s="3">
        <f>'[1]Struktur SVB'!J12</f>
        <v>17.808601246317401</v>
      </c>
      <c r="K6" s="3">
        <f>'[1]Struktur SVB'!K12</f>
        <v>17.18</v>
      </c>
      <c r="L6" s="3">
        <f>'[1]Struktur SVB'!L12</f>
        <v>18.79</v>
      </c>
      <c r="M6" s="3">
        <f>'[1]Struktur SVB'!M12</f>
        <v>18.190000000000001</v>
      </c>
      <c r="N6" s="3">
        <f>'[1]Struktur SVB'!N12</f>
        <v>18.559999999999999</v>
      </c>
      <c r="O6" s="3">
        <f>'[1]Struktur SVB'!O12</f>
        <v>25.45</v>
      </c>
      <c r="P6" s="3">
        <f>'[1]Struktur SVB'!P12</f>
        <v>20.45</v>
      </c>
      <c r="Q6" s="3">
        <f>'[1]Struktur SVB'!Q12</f>
        <v>13.53</v>
      </c>
      <c r="R6" s="3">
        <f>'[1]Struktur SVB'!R12</f>
        <v>16.21</v>
      </c>
      <c r="S6" s="3">
        <f>'[1]Struktur SVB'!S12</f>
        <v>12.84</v>
      </c>
      <c r="T6" s="3">
        <f>'[1]Struktur SVB'!T12</f>
        <v>12.71</v>
      </c>
      <c r="U6" s="3">
        <f>'[1]Struktur SVB'!U12</f>
        <v>12.25</v>
      </c>
      <c r="V6" s="3">
        <f>'[1]Struktur SVB'!V12</f>
        <v>17.420000000000002</v>
      </c>
      <c r="X6" s="18" t="str">
        <f t="shared" si="0"/>
        <v>SH</v>
      </c>
      <c r="Y6" s="19">
        <f t="shared" si="1"/>
        <v>12.25</v>
      </c>
      <c r="Z6" s="18" t="str">
        <f t="shared" si="2"/>
        <v>HH</v>
      </c>
      <c r="AA6" s="19">
        <f t="shared" si="3"/>
        <v>25.45</v>
      </c>
    </row>
    <row r="7" spans="1:27" x14ac:dyDescent="0.35">
      <c r="A7">
        <f>'[1]Struktur SVB'!A13</f>
        <v>2021</v>
      </c>
      <c r="B7" s="3">
        <f>'[1]Struktur SVB'!B13</f>
        <v>14.26</v>
      </c>
      <c r="C7" s="3">
        <f>'[1]Struktur SVB'!C13</f>
        <v>13.44</v>
      </c>
      <c r="D7" s="3">
        <f>'[1]Struktur SVB'!D13</f>
        <v>18.07</v>
      </c>
      <c r="E7" s="3">
        <f>'[1]Struktur SVB'!E13</f>
        <v>13.16</v>
      </c>
      <c r="F7" s="3">
        <f>'[1]Struktur SVB'!F13</f>
        <v>14.11</v>
      </c>
      <c r="G7" s="3">
        <f>'[1]Struktur SVB'!G13</f>
        <v>30.53</v>
      </c>
      <c r="H7" s="14">
        <f>'[1]Struktur SVB'!H13</f>
        <v>19.14</v>
      </c>
      <c r="I7" s="3">
        <f>'[1]Struktur SVB'!I13</f>
        <v>15.270879880740955</v>
      </c>
      <c r="J7" s="3">
        <f>'[1]Struktur SVB'!J13</f>
        <v>18.51866689541863</v>
      </c>
      <c r="K7" s="3">
        <f>'[1]Struktur SVB'!K13</f>
        <v>17.829999999999998</v>
      </c>
      <c r="L7" s="3">
        <f>'[1]Struktur SVB'!L13</f>
        <v>19.43</v>
      </c>
      <c r="M7" s="3">
        <f>'[1]Struktur SVB'!M13</f>
        <v>18.91</v>
      </c>
      <c r="N7" s="3">
        <f>'[1]Struktur SVB'!N13</f>
        <v>19.18</v>
      </c>
      <c r="O7" s="3">
        <f>'[1]Struktur SVB'!O13</f>
        <v>26.51</v>
      </c>
      <c r="P7" s="3">
        <f>'[1]Struktur SVB'!P13</f>
        <v>21.27</v>
      </c>
      <c r="Q7" s="3">
        <f>'[1]Struktur SVB'!Q13</f>
        <v>14.02</v>
      </c>
      <c r="R7" s="3">
        <f>'[1]Struktur SVB'!R13</f>
        <v>16.809999999999999</v>
      </c>
      <c r="S7" s="3">
        <f>'[1]Struktur SVB'!S13</f>
        <v>13.36</v>
      </c>
      <c r="T7" s="3">
        <f>'[1]Struktur SVB'!T13</f>
        <v>13.34</v>
      </c>
      <c r="U7" s="3">
        <f>'[1]Struktur SVB'!U13</f>
        <v>12.84</v>
      </c>
      <c r="V7" s="3">
        <f>'[1]Struktur SVB'!V13</f>
        <v>18.07</v>
      </c>
      <c r="X7" s="18" t="str">
        <f t="shared" si="0"/>
        <v>SH</v>
      </c>
      <c r="Y7" s="19">
        <f t="shared" si="1"/>
        <v>12.84</v>
      </c>
      <c r="Z7" s="18" t="str">
        <f t="shared" si="2"/>
        <v>HH</v>
      </c>
      <c r="AA7" s="19">
        <f t="shared" si="3"/>
        <v>26.51</v>
      </c>
    </row>
    <row r="8" spans="1:27" x14ac:dyDescent="0.35">
      <c r="A8">
        <f>'[1]Struktur SVB'!A14</f>
        <v>2022</v>
      </c>
      <c r="B8" s="3">
        <f>'[1]Struktur SVB'!B14</f>
        <v>14.58</v>
      </c>
      <c r="C8" s="3">
        <f>'[1]Struktur SVB'!C14</f>
        <v>13.6</v>
      </c>
      <c r="D8" s="3">
        <f>'[1]Struktur SVB'!D14</f>
        <v>18.39</v>
      </c>
      <c r="E8" s="3">
        <f>'[1]Struktur SVB'!E14</f>
        <v>13.24</v>
      </c>
      <c r="F8" s="3">
        <f>'[1]Struktur SVB'!F14</f>
        <v>14.46</v>
      </c>
      <c r="G8" s="3">
        <f>'[1]Struktur SVB'!G14</f>
        <v>31.69</v>
      </c>
      <c r="H8" s="14">
        <f>'[1]Struktur SVB'!H14</f>
        <v>19.73</v>
      </c>
      <c r="I8" s="3">
        <f>'[1]Struktur SVB'!I14</f>
        <v>15.535677283447759</v>
      </c>
      <c r="J8" s="3">
        <f>'[1]Struktur SVB'!J14</f>
        <v>19.212127070211</v>
      </c>
      <c r="K8" s="3">
        <f>'[1]Struktur SVB'!K14</f>
        <v>18.48</v>
      </c>
      <c r="L8" s="3">
        <f>'[1]Struktur SVB'!L14</f>
        <v>20.14</v>
      </c>
      <c r="M8" s="3">
        <f>'[1]Struktur SVB'!M14</f>
        <v>19.61</v>
      </c>
      <c r="N8" s="3">
        <f>'[1]Struktur SVB'!N14</f>
        <v>19.739999999999998</v>
      </c>
      <c r="O8" s="3">
        <f>'[1]Struktur SVB'!O14</f>
        <v>27.54</v>
      </c>
      <c r="P8" s="3">
        <f>'[1]Struktur SVB'!P14</f>
        <v>22.08</v>
      </c>
      <c r="Q8" s="3">
        <f>'[1]Struktur SVB'!Q14</f>
        <v>14.45</v>
      </c>
      <c r="R8" s="3">
        <f>'[1]Struktur SVB'!R14</f>
        <v>17.38</v>
      </c>
      <c r="S8" s="3">
        <f>'[1]Struktur SVB'!S14</f>
        <v>13.87</v>
      </c>
      <c r="T8" s="3">
        <f>'[1]Struktur SVB'!T14</f>
        <v>13.84</v>
      </c>
      <c r="U8" s="3">
        <f>'[1]Struktur SVB'!U14</f>
        <v>13.45</v>
      </c>
      <c r="V8" s="3">
        <f>'[1]Struktur SVB'!V14</f>
        <v>18.71</v>
      </c>
      <c r="X8" s="18" t="str">
        <f t="shared" si="0"/>
        <v>SH</v>
      </c>
      <c r="Y8" s="19">
        <f t="shared" si="1"/>
        <v>13.45</v>
      </c>
      <c r="Z8" s="18" t="str">
        <f t="shared" si="2"/>
        <v>HH</v>
      </c>
      <c r="AA8" s="19">
        <f t="shared" si="3"/>
        <v>27.54</v>
      </c>
    </row>
    <row r="9" spans="1:27" x14ac:dyDescent="0.35">
      <c r="B9" s="3"/>
      <c r="C9" s="3"/>
      <c r="D9" s="3"/>
      <c r="E9" s="3"/>
      <c r="F9" s="3"/>
      <c r="G9" s="3"/>
      <c r="H9" s="14"/>
      <c r="I9" s="3"/>
      <c r="J9" s="3"/>
      <c r="K9" s="3"/>
      <c r="L9" s="3"/>
      <c r="M9" s="3"/>
      <c r="N9" s="3"/>
      <c r="O9" s="3"/>
      <c r="P9" s="3"/>
      <c r="Q9" s="3"/>
      <c r="R9" s="3"/>
      <c r="S9" s="3"/>
      <c r="T9" s="3"/>
      <c r="U9" s="3"/>
      <c r="V9" s="3"/>
    </row>
    <row r="10" spans="1:27" x14ac:dyDescent="0.35">
      <c r="A10" s="4" t="str">
        <f>'[1]Struktur SVB'!A16</f>
        <v>mit beruflichem Abschluss</v>
      </c>
      <c r="B10" s="3"/>
      <c r="C10" s="3"/>
      <c r="D10" s="3"/>
      <c r="E10" s="3"/>
      <c r="F10" s="3"/>
      <c r="G10" s="3"/>
      <c r="H10" s="14"/>
      <c r="I10" s="3"/>
      <c r="J10" s="3"/>
      <c r="K10" s="3"/>
      <c r="L10" s="3"/>
      <c r="M10" s="3"/>
      <c r="N10" s="3"/>
      <c r="O10" s="3"/>
      <c r="P10" s="3"/>
      <c r="Q10" s="3"/>
      <c r="R10" s="3"/>
      <c r="S10" s="3"/>
      <c r="T10" s="3"/>
      <c r="U10" s="3"/>
      <c r="V10" s="3"/>
    </row>
    <row r="11" spans="1:27" x14ac:dyDescent="0.35">
      <c r="A11">
        <f>'[1]Struktur SVB'!A17</f>
        <v>2019</v>
      </c>
      <c r="B11" s="3">
        <f>'[1]Struktur SVB'!B17</f>
        <v>68.19</v>
      </c>
      <c r="C11" s="3">
        <f>'[1]Struktur SVB'!C17</f>
        <v>70.63</v>
      </c>
      <c r="D11" s="3">
        <f>'[1]Struktur SVB'!D17</f>
        <v>69.38</v>
      </c>
      <c r="E11" s="3">
        <f>'[1]Struktur SVB'!E17</f>
        <v>72.94</v>
      </c>
      <c r="F11" s="3">
        <f>'[1]Struktur SVB'!F17</f>
        <v>73.44</v>
      </c>
      <c r="G11" s="3">
        <f>'[1]Struktur SVB'!G17</f>
        <v>47.39</v>
      </c>
      <c r="H11" s="14">
        <f>'[1]Struktur SVB'!H17</f>
        <v>64.89</v>
      </c>
      <c r="I11" s="3">
        <f>'[1]Struktur SVB'!I17</f>
        <v>70.630516233977602</v>
      </c>
      <c r="J11" s="3">
        <f>'[1]Struktur SVB'!J17</f>
        <v>59.908406467079004</v>
      </c>
      <c r="K11" s="3">
        <f>'[1]Struktur SVB'!K17</f>
        <v>60.61</v>
      </c>
      <c r="L11" s="3">
        <f>'[1]Struktur SVB'!L17</f>
        <v>60.58</v>
      </c>
      <c r="M11" s="3">
        <f>'[1]Struktur SVB'!M17</f>
        <v>62.1</v>
      </c>
      <c r="N11" s="3">
        <f>'[1]Struktur SVB'!N17</f>
        <v>57.95</v>
      </c>
      <c r="O11" s="3">
        <f>'[1]Struktur SVB'!O17</f>
        <v>51.42</v>
      </c>
      <c r="P11" s="3">
        <f>'[1]Struktur SVB'!P17</f>
        <v>56.18</v>
      </c>
      <c r="Q11" s="3">
        <f>'[1]Struktur SVB'!Q17</f>
        <v>64.87</v>
      </c>
      <c r="R11" s="3">
        <f>'[1]Struktur SVB'!R17</f>
        <v>58.98</v>
      </c>
      <c r="S11" s="3">
        <f>'[1]Struktur SVB'!S17</f>
        <v>64.66</v>
      </c>
      <c r="T11" s="3">
        <f>'[1]Struktur SVB'!T17</f>
        <v>65.63</v>
      </c>
      <c r="U11" s="3">
        <f>'[1]Struktur SVB'!U17</f>
        <v>64.760000000000005</v>
      </c>
      <c r="V11" s="3">
        <f>'[1]Struktur SVB'!V17</f>
        <v>61.4</v>
      </c>
      <c r="X11" s="18" t="str">
        <f t="shared" ref="X11" si="4">HLOOKUP(Y11,$L11:$U108,ROW(L$100)-ROW(X11)+1,0)</f>
        <v>HH</v>
      </c>
      <c r="Y11" s="19">
        <f t="shared" ref="Y11" si="5">MIN(L11:U11)</f>
        <v>51.42</v>
      </c>
      <c r="Z11" s="18" t="str">
        <f t="shared" ref="Z11" si="6">HLOOKUP(AA11,$L11:$U108,ROW(N$100)-ROW(Z11)+1,0)</f>
        <v>SL</v>
      </c>
      <c r="AA11" s="19">
        <f t="shared" ref="AA11" si="7">MAX(L11:U11)</f>
        <v>65.63</v>
      </c>
    </row>
    <row r="12" spans="1:27" x14ac:dyDescent="0.35">
      <c r="A12">
        <f>'[1]Struktur SVB'!A18</f>
        <v>2020</v>
      </c>
      <c r="B12" s="3">
        <f>'[1]Struktur SVB'!B18</f>
        <v>68.099999999999994</v>
      </c>
      <c r="C12" s="3">
        <f>'[1]Struktur SVB'!C18</f>
        <v>70.58</v>
      </c>
      <c r="D12" s="3">
        <f>'[1]Struktur SVB'!D18</f>
        <v>69.09</v>
      </c>
      <c r="E12" s="3">
        <f>'[1]Struktur SVB'!E18</f>
        <v>72.78</v>
      </c>
      <c r="F12" s="3">
        <f>'[1]Struktur SVB'!F18</f>
        <v>73.13</v>
      </c>
      <c r="G12" s="3">
        <f>'[1]Struktur SVB'!G18</f>
        <v>46.78</v>
      </c>
      <c r="H12" s="14">
        <f>'[1]Struktur SVB'!H18</f>
        <v>64.5</v>
      </c>
      <c r="I12" s="3">
        <f>'[1]Struktur SVB'!I18</f>
        <v>70.418947296294874</v>
      </c>
      <c r="J12" s="3">
        <f>'[1]Struktur SVB'!J18</f>
        <v>59.684270916649389</v>
      </c>
      <c r="K12" s="3">
        <f>'[1]Struktur SVB'!K18</f>
        <v>60.42</v>
      </c>
      <c r="L12" s="3">
        <f>'[1]Struktur SVB'!L18</f>
        <v>60.36</v>
      </c>
      <c r="M12" s="3">
        <f>'[1]Struktur SVB'!M18</f>
        <v>61.96</v>
      </c>
      <c r="N12" s="3">
        <f>'[1]Struktur SVB'!N18</f>
        <v>57.79</v>
      </c>
      <c r="O12" s="3">
        <f>'[1]Struktur SVB'!O18</f>
        <v>51.04</v>
      </c>
      <c r="P12" s="3">
        <f>'[1]Struktur SVB'!P18</f>
        <v>55.83</v>
      </c>
      <c r="Q12" s="3">
        <f>'[1]Struktur SVB'!Q18</f>
        <v>64.72</v>
      </c>
      <c r="R12" s="3">
        <f>'[1]Struktur SVB'!R18</f>
        <v>58.79</v>
      </c>
      <c r="S12" s="3">
        <f>'[1]Struktur SVB'!S18</f>
        <v>64.53</v>
      </c>
      <c r="T12" s="3">
        <f>'[1]Struktur SVB'!T18</f>
        <v>65.53</v>
      </c>
      <c r="U12" s="3">
        <f>'[1]Struktur SVB'!U18</f>
        <v>64.64</v>
      </c>
      <c r="V12" s="3">
        <f>'[1]Struktur SVB'!V18</f>
        <v>61.17</v>
      </c>
      <c r="X12" s="18" t="str">
        <f t="shared" ref="X12:X14" si="8">HLOOKUP(Y12,$L12:$U109,ROW(L$100)-ROW(X12)+1,0)</f>
        <v>HH</v>
      </c>
      <c r="Y12" s="19">
        <f t="shared" ref="Y12:Y14" si="9">MIN(L12:U12)</f>
        <v>51.04</v>
      </c>
      <c r="Z12" s="18" t="str">
        <f t="shared" ref="Z12:Z14" si="10">HLOOKUP(AA12,$L12:$U109,ROW(N$100)-ROW(Z12)+1,0)</f>
        <v>SL</v>
      </c>
      <c r="AA12" s="19">
        <f t="shared" ref="AA12:AA14" si="11">MAX(L12:U12)</f>
        <v>65.53</v>
      </c>
    </row>
    <row r="13" spans="1:27" x14ac:dyDescent="0.35">
      <c r="A13">
        <f>'[1]Struktur SVB'!A19</f>
        <v>2021</v>
      </c>
      <c r="B13" s="3">
        <f>'[1]Struktur SVB'!B19</f>
        <v>67.41</v>
      </c>
      <c r="C13" s="3">
        <f>'[1]Struktur SVB'!C19</f>
        <v>70.25</v>
      </c>
      <c r="D13" s="3">
        <f>'[1]Struktur SVB'!D19</f>
        <v>68.73</v>
      </c>
      <c r="E13" s="3">
        <f>'[1]Struktur SVB'!E19</f>
        <v>72.28</v>
      </c>
      <c r="F13" s="3">
        <f>'[1]Struktur SVB'!F19</f>
        <v>72.540000000000006</v>
      </c>
      <c r="G13" s="3">
        <f>'[1]Struktur SVB'!G19</f>
        <v>45.5</v>
      </c>
      <c r="H13" s="14">
        <f>'[1]Struktur SVB'!H19</f>
        <v>63.74</v>
      </c>
      <c r="I13" s="3">
        <f>'[1]Struktur SVB'!I19</f>
        <v>69.931794000631811</v>
      </c>
      <c r="J13" s="3">
        <f>'[1]Struktur SVB'!J19</f>
        <v>59.244129684174375</v>
      </c>
      <c r="K13" s="3">
        <f>'[1]Struktur SVB'!K19</f>
        <v>60.03</v>
      </c>
      <c r="L13" s="3">
        <f>'[1]Struktur SVB'!L19</f>
        <v>60.01</v>
      </c>
      <c r="M13" s="3">
        <f>'[1]Struktur SVB'!M19</f>
        <v>61.62</v>
      </c>
      <c r="N13" s="3">
        <f>'[1]Struktur SVB'!N19</f>
        <v>57.43</v>
      </c>
      <c r="O13" s="3">
        <f>'[1]Struktur SVB'!O19</f>
        <v>50.37</v>
      </c>
      <c r="P13" s="3">
        <f>'[1]Struktur SVB'!P19</f>
        <v>55.35</v>
      </c>
      <c r="Q13" s="3">
        <f>'[1]Struktur SVB'!Q19</f>
        <v>64.52</v>
      </c>
      <c r="R13" s="3">
        <f>'[1]Struktur SVB'!R19</f>
        <v>58.35</v>
      </c>
      <c r="S13" s="3">
        <f>'[1]Struktur SVB'!S19</f>
        <v>64</v>
      </c>
      <c r="T13" s="3">
        <f>'[1]Struktur SVB'!T19</f>
        <v>65.25</v>
      </c>
      <c r="U13" s="3">
        <f>'[1]Struktur SVB'!U19</f>
        <v>64.42</v>
      </c>
      <c r="V13" s="3">
        <f>'[1]Struktur SVB'!V19</f>
        <v>60.72</v>
      </c>
      <c r="X13" s="18" t="str">
        <f t="shared" si="8"/>
        <v>HH</v>
      </c>
      <c r="Y13" s="19">
        <f t="shared" si="9"/>
        <v>50.37</v>
      </c>
      <c r="Z13" s="18" t="str">
        <f t="shared" si="10"/>
        <v>SL</v>
      </c>
      <c r="AA13" s="19">
        <f t="shared" si="11"/>
        <v>65.25</v>
      </c>
    </row>
    <row r="14" spans="1:27" x14ac:dyDescent="0.35">
      <c r="A14">
        <f>'[1]Struktur SVB'!A20</f>
        <v>2022</v>
      </c>
      <c r="B14" s="3">
        <f>'[1]Struktur SVB'!B20</f>
        <v>66.7</v>
      </c>
      <c r="C14" s="3">
        <f>'[1]Struktur SVB'!C20</f>
        <v>69.69</v>
      </c>
      <c r="D14" s="3">
        <f>'[1]Struktur SVB'!D20</f>
        <v>68.09</v>
      </c>
      <c r="E14" s="3">
        <f>'[1]Struktur SVB'!E20</f>
        <v>71.77</v>
      </c>
      <c r="F14" s="3">
        <f>'[1]Struktur SVB'!F20</f>
        <v>71.75</v>
      </c>
      <c r="G14" s="3">
        <f>'[1]Struktur SVB'!G20</f>
        <v>43.97</v>
      </c>
      <c r="H14" s="14">
        <f>'[1]Struktur SVB'!H20</f>
        <v>62.71</v>
      </c>
      <c r="I14" s="3">
        <f>'[1]Struktur SVB'!I20</f>
        <v>69.279375490825444</v>
      </c>
      <c r="J14" s="3">
        <f>'[1]Struktur SVB'!J20</f>
        <v>58.56280650028252</v>
      </c>
      <c r="K14" s="3">
        <f>'[1]Struktur SVB'!K20</f>
        <v>59.42</v>
      </c>
      <c r="L14" s="3">
        <f>'[1]Struktur SVB'!L20</f>
        <v>59.43</v>
      </c>
      <c r="M14" s="3">
        <f>'[1]Struktur SVB'!M20</f>
        <v>60.92</v>
      </c>
      <c r="N14" s="3">
        <f>'[1]Struktur SVB'!N20</f>
        <v>56.86</v>
      </c>
      <c r="O14" s="3">
        <f>'[1]Struktur SVB'!O20</f>
        <v>49.46</v>
      </c>
      <c r="P14" s="3">
        <f>'[1]Struktur SVB'!P20</f>
        <v>54.62</v>
      </c>
      <c r="Q14" s="3">
        <f>'[1]Struktur SVB'!Q20</f>
        <v>64.06</v>
      </c>
      <c r="R14" s="3">
        <f>'[1]Struktur SVB'!R20</f>
        <v>57.82</v>
      </c>
      <c r="S14" s="3">
        <f>'[1]Struktur SVB'!S20</f>
        <v>63.36</v>
      </c>
      <c r="T14" s="3">
        <f>'[1]Struktur SVB'!T20</f>
        <v>64.709999999999994</v>
      </c>
      <c r="U14" s="3">
        <f>'[1]Struktur SVB'!U20</f>
        <v>63.92</v>
      </c>
      <c r="V14" s="3">
        <f>'[1]Struktur SVB'!V20</f>
        <v>60.03</v>
      </c>
      <c r="X14" s="18" t="str">
        <f t="shared" si="8"/>
        <v>HH</v>
      </c>
      <c r="Y14" s="19">
        <f t="shared" si="9"/>
        <v>49.46</v>
      </c>
      <c r="Z14" s="18" t="str">
        <f t="shared" si="10"/>
        <v>SL</v>
      </c>
      <c r="AA14" s="19">
        <f t="shared" si="11"/>
        <v>64.709999999999994</v>
      </c>
    </row>
    <row r="15" spans="1:27" x14ac:dyDescent="0.35">
      <c r="B15" s="3"/>
      <c r="C15" s="3"/>
      <c r="D15" s="3"/>
      <c r="E15" s="3"/>
      <c r="F15" s="3"/>
      <c r="G15" s="3"/>
      <c r="H15" s="14"/>
      <c r="I15" s="3"/>
      <c r="J15" s="3"/>
      <c r="K15" s="3"/>
      <c r="L15" s="3"/>
      <c r="M15" s="3"/>
      <c r="N15" s="3"/>
      <c r="O15" s="3"/>
      <c r="P15" s="3"/>
      <c r="Q15" s="3"/>
      <c r="R15" s="3"/>
      <c r="S15" s="3"/>
      <c r="T15" s="3"/>
      <c r="U15" s="3"/>
      <c r="V15" s="3"/>
    </row>
    <row r="16" spans="1:27" x14ac:dyDescent="0.35">
      <c r="A16" s="4" t="str">
        <f>'[1]Struktur SVB'!A22</f>
        <v>ohne Abschluss/ohne Angabe</v>
      </c>
      <c r="B16" s="3"/>
      <c r="C16" s="3"/>
      <c r="D16" s="3"/>
      <c r="E16" s="3"/>
      <c r="F16" s="3"/>
      <c r="G16" s="3"/>
      <c r="H16" s="14"/>
      <c r="I16" s="3"/>
      <c r="J16" s="3"/>
      <c r="K16" s="3"/>
      <c r="L16" s="3"/>
      <c r="M16" s="3"/>
      <c r="N16" s="3"/>
      <c r="O16" s="3"/>
      <c r="P16" s="3"/>
      <c r="Q16" s="3"/>
      <c r="R16" s="3"/>
      <c r="S16" s="3"/>
      <c r="T16" s="3"/>
      <c r="U16" s="3"/>
      <c r="V16" s="3"/>
    </row>
    <row r="17" spans="1:27" x14ac:dyDescent="0.35">
      <c r="A17">
        <f>'[1]Struktur SVB'!A23</f>
        <v>2019</v>
      </c>
      <c r="B17" s="3">
        <f>'[1]Struktur SVB'!B23</f>
        <v>18.300000000000004</v>
      </c>
      <c r="C17" s="3">
        <f>'[1]Struktur SVB'!C23</f>
        <v>16.470000000000006</v>
      </c>
      <c r="D17" s="3">
        <f>'[1]Struktur SVB'!D23</f>
        <v>13.180000000000003</v>
      </c>
      <c r="E17" s="3">
        <f>'[1]Struktur SVB'!E23</f>
        <v>14.300000000000002</v>
      </c>
      <c r="F17" s="3">
        <f>'[1]Struktur SVB'!F23</f>
        <v>13.140000000000002</v>
      </c>
      <c r="G17" s="3">
        <f>'[1]Struktur SVB'!G23</f>
        <v>24.93</v>
      </c>
      <c r="H17" s="14">
        <f>'[1]Struktur SVB'!H23</f>
        <v>17.23</v>
      </c>
      <c r="I17" s="3">
        <f>'[1]Struktur SVB'!I23</f>
        <v>14.714237094257983</v>
      </c>
      <c r="J17" s="3">
        <f>'[1]Struktur SVB'!J23</f>
        <v>22.9375540226957</v>
      </c>
      <c r="K17" s="3">
        <f>'[1]Struktur SVB'!K23</f>
        <v>22.830000000000002</v>
      </c>
      <c r="L17" s="3">
        <f>'[1]Struktur SVB'!L23</f>
        <v>21.28</v>
      </c>
      <c r="M17" s="3">
        <f>'[1]Struktur SVB'!M23</f>
        <v>20.399999999999999</v>
      </c>
      <c r="N17" s="3">
        <f>'[1]Struktur SVB'!N23</f>
        <v>24.189999999999998</v>
      </c>
      <c r="O17" s="3">
        <f>'[1]Struktur SVB'!O23</f>
        <v>24.069999999999997</v>
      </c>
      <c r="P17" s="3">
        <f>'[1]Struktur SVB'!P23</f>
        <v>24.1</v>
      </c>
      <c r="Q17" s="3">
        <f>'[1]Struktur SVB'!Q23</f>
        <v>22.039999999999996</v>
      </c>
      <c r="R17" s="3">
        <f>'[1]Struktur SVB'!R23</f>
        <v>25.380000000000003</v>
      </c>
      <c r="S17" s="3">
        <f>'[1]Struktur SVB'!S23</f>
        <v>23.010000000000005</v>
      </c>
      <c r="T17" s="3">
        <f>'[1]Struktur SVB'!T23</f>
        <v>22.140000000000004</v>
      </c>
      <c r="U17" s="3">
        <f>'[1]Struktur SVB'!U23</f>
        <v>23.499999999999993</v>
      </c>
      <c r="V17" s="3">
        <f>'[1]Struktur SVB'!V23</f>
        <v>21.790000000000003</v>
      </c>
      <c r="X17" s="18" t="str">
        <f t="shared" ref="X17:X20" si="12">HLOOKUP(Y17,$L17:$U114,ROW(L$100)-ROW(X17)+1,0)</f>
        <v>BY</v>
      </c>
      <c r="Y17" s="19">
        <f t="shared" ref="Y17:Y20" si="13">MIN(L17:U17)</f>
        <v>20.399999999999999</v>
      </c>
      <c r="Z17" s="18" t="str">
        <f t="shared" ref="Z17:Z20" si="14">HLOOKUP(AA17,$L17:$U114,ROW(N$100)-ROW(Z17)+1,0)</f>
        <v>NW</v>
      </c>
      <c r="AA17" s="19">
        <f t="shared" ref="AA17:AA20" si="15">MAX(L17:U17)</f>
        <v>25.380000000000003</v>
      </c>
    </row>
    <row r="18" spans="1:27" x14ac:dyDescent="0.35">
      <c r="A18">
        <f>'[1]Struktur SVB'!A24</f>
        <v>2020</v>
      </c>
      <c r="B18" s="3">
        <f>'[1]Struktur SVB'!B24</f>
        <v>17.990000000000006</v>
      </c>
      <c r="C18" s="3">
        <f>'[1]Struktur SVB'!C24</f>
        <v>16.21</v>
      </c>
      <c r="D18" s="3">
        <f>'[1]Struktur SVB'!D24</f>
        <v>13.129999999999995</v>
      </c>
      <c r="E18" s="3">
        <f>'[1]Struktur SVB'!E24</f>
        <v>14.27</v>
      </c>
      <c r="F18" s="3">
        <f>'[1]Struktur SVB'!F24</f>
        <v>13.090000000000005</v>
      </c>
      <c r="G18" s="3">
        <f>'[1]Struktur SVB'!G24</f>
        <v>24.31</v>
      </c>
      <c r="H18" s="14">
        <f>'[1]Struktur SVB'!H24</f>
        <v>17.03</v>
      </c>
      <c r="I18" s="3">
        <f>'[1]Struktur SVB'!I24</f>
        <v>14.59504392101914</v>
      </c>
      <c r="J18" s="3">
        <f>'[1]Struktur SVB'!J24</f>
        <v>22.50712783703321</v>
      </c>
      <c r="K18" s="3">
        <f>'[1]Struktur SVB'!K24</f>
        <v>22.4</v>
      </c>
      <c r="L18" s="3">
        <f>'[1]Struktur SVB'!L24</f>
        <v>20.85</v>
      </c>
      <c r="M18" s="3">
        <f>'[1]Struktur SVB'!M24</f>
        <v>19.849999999999998</v>
      </c>
      <c r="N18" s="3">
        <f>'[1]Struktur SVB'!N24</f>
        <v>23.650000000000002</v>
      </c>
      <c r="O18" s="3">
        <f>'[1]Struktur SVB'!O24</f>
        <v>23.51</v>
      </c>
      <c r="P18" s="3">
        <f>'[1]Struktur SVB'!P24</f>
        <v>23.720000000000002</v>
      </c>
      <c r="Q18" s="3">
        <f>'[1]Struktur SVB'!Q24</f>
        <v>21.75</v>
      </c>
      <c r="R18" s="3">
        <f>'[1]Struktur SVB'!R24</f>
        <v>25</v>
      </c>
      <c r="S18" s="3">
        <f>'[1]Struktur SVB'!S24</f>
        <v>22.63</v>
      </c>
      <c r="T18" s="3">
        <f>'[1]Struktur SVB'!T24</f>
        <v>21.759999999999998</v>
      </c>
      <c r="U18" s="3">
        <f>'[1]Struktur SVB'!U24</f>
        <v>23.11</v>
      </c>
      <c r="V18" s="3">
        <f>'[1]Struktur SVB'!V24</f>
        <v>21.409999999999997</v>
      </c>
      <c r="X18" s="18" t="str">
        <f t="shared" si="12"/>
        <v>BY</v>
      </c>
      <c r="Y18" s="19">
        <f t="shared" si="13"/>
        <v>19.849999999999998</v>
      </c>
      <c r="Z18" s="18" t="str">
        <f t="shared" si="14"/>
        <v>NW</v>
      </c>
      <c r="AA18" s="19">
        <f t="shared" si="15"/>
        <v>25</v>
      </c>
    </row>
    <row r="19" spans="1:27" x14ac:dyDescent="0.35">
      <c r="A19">
        <f>'[1]Struktur SVB'!A25</f>
        <v>2021</v>
      </c>
      <c r="B19" s="3">
        <f>'[1]Struktur SVB'!B25</f>
        <v>18.330000000000005</v>
      </c>
      <c r="C19" s="3">
        <f>'[1]Struktur SVB'!C25</f>
        <v>16.310000000000002</v>
      </c>
      <c r="D19" s="3">
        <f>'[1]Struktur SVB'!D25</f>
        <v>13.199999999999996</v>
      </c>
      <c r="E19" s="3">
        <f>'[1]Struktur SVB'!E25</f>
        <v>14.559999999999999</v>
      </c>
      <c r="F19" s="3">
        <f>'[1]Struktur SVB'!F25</f>
        <v>13.349999999999994</v>
      </c>
      <c r="G19" s="3">
        <f>'[1]Struktur SVB'!G25</f>
        <v>23.97</v>
      </c>
      <c r="H19" s="14">
        <f>'[1]Struktur SVB'!H25</f>
        <v>17.119999999999997</v>
      </c>
      <c r="I19" s="3">
        <f>'[1]Struktur SVB'!I25</f>
        <v>14.797326118627234</v>
      </c>
      <c r="J19" s="3">
        <f>'[1]Struktur SVB'!J25</f>
        <v>22.237203420406995</v>
      </c>
      <c r="K19" s="3">
        <f>'[1]Struktur SVB'!K25</f>
        <v>22.14</v>
      </c>
      <c r="L19" s="3">
        <f>'[1]Struktur SVB'!L25</f>
        <v>20.560000000000002</v>
      </c>
      <c r="M19" s="3">
        <f>'[1]Struktur SVB'!M25</f>
        <v>19.470000000000002</v>
      </c>
      <c r="N19" s="3">
        <f>'[1]Struktur SVB'!N25</f>
        <v>23.39</v>
      </c>
      <c r="O19" s="3">
        <f>'[1]Struktur SVB'!O25</f>
        <v>23.12</v>
      </c>
      <c r="P19" s="3">
        <f>'[1]Struktur SVB'!P25</f>
        <v>23.38</v>
      </c>
      <c r="Q19" s="3">
        <f>'[1]Struktur SVB'!Q25</f>
        <v>21.460000000000004</v>
      </c>
      <c r="R19" s="3">
        <f>'[1]Struktur SVB'!R25</f>
        <v>24.84</v>
      </c>
      <c r="S19" s="3">
        <f>'[1]Struktur SVB'!S25</f>
        <v>22.64</v>
      </c>
      <c r="T19" s="3">
        <f>'[1]Struktur SVB'!T25</f>
        <v>21.41</v>
      </c>
      <c r="U19" s="3">
        <f>'[1]Struktur SVB'!U25</f>
        <v>22.74</v>
      </c>
      <c r="V19" s="3">
        <f>'[1]Struktur SVB'!V25</f>
        <v>21.21</v>
      </c>
      <c r="X19" s="18" t="str">
        <f t="shared" si="12"/>
        <v>BY</v>
      </c>
      <c r="Y19" s="19">
        <f t="shared" si="13"/>
        <v>19.470000000000002</v>
      </c>
      <c r="Z19" s="18" t="str">
        <f t="shared" si="14"/>
        <v>NW</v>
      </c>
      <c r="AA19" s="19">
        <f t="shared" si="15"/>
        <v>24.84</v>
      </c>
    </row>
    <row r="20" spans="1:27" x14ac:dyDescent="0.35">
      <c r="A20">
        <f>'[1]Struktur SVB'!A26</f>
        <v>2022</v>
      </c>
      <c r="B20" s="3">
        <f>'[1]Struktur SVB'!B26</f>
        <v>18.72</v>
      </c>
      <c r="C20" s="3">
        <f>'[1]Struktur SVB'!C26</f>
        <v>16.71</v>
      </c>
      <c r="D20" s="3">
        <f>'[1]Struktur SVB'!D26</f>
        <v>13.519999999999996</v>
      </c>
      <c r="E20" s="3">
        <f>'[1]Struktur SVB'!E26</f>
        <v>14.990000000000004</v>
      </c>
      <c r="F20" s="3">
        <f>'[1]Struktur SVB'!F26</f>
        <v>13.79</v>
      </c>
      <c r="G20" s="3">
        <f>'[1]Struktur SVB'!G26</f>
        <v>24.34</v>
      </c>
      <c r="H20" s="14">
        <f>'[1]Struktur SVB'!H26</f>
        <v>17.559999999999999</v>
      </c>
      <c r="I20" s="3">
        <f>'[1]Struktur SVB'!I26</f>
        <v>15.184947225726797</v>
      </c>
      <c r="J20" s="3">
        <f>'[1]Struktur SVB'!J26</f>
        <v>22.22506642950648</v>
      </c>
      <c r="K20" s="3">
        <f>'[1]Struktur SVB'!K26</f>
        <v>22.099999999999998</v>
      </c>
      <c r="L20" s="3">
        <f>'[1]Struktur SVB'!L26</f>
        <v>20.43</v>
      </c>
      <c r="M20" s="3">
        <f>'[1]Struktur SVB'!M26</f>
        <v>19.47</v>
      </c>
      <c r="N20" s="3">
        <f>'[1]Struktur SVB'!N26</f>
        <v>23.400000000000002</v>
      </c>
      <c r="O20" s="3">
        <f>'[1]Struktur SVB'!O26</f>
        <v>23</v>
      </c>
      <c r="P20" s="3">
        <f>'[1]Struktur SVB'!P26</f>
        <v>23.300000000000004</v>
      </c>
      <c r="Q20" s="3">
        <f>'[1]Struktur SVB'!Q26</f>
        <v>21.49</v>
      </c>
      <c r="R20" s="3">
        <f>'[1]Struktur SVB'!R26</f>
        <v>24.8</v>
      </c>
      <c r="S20" s="3">
        <f>'[1]Struktur SVB'!S26</f>
        <v>22.770000000000003</v>
      </c>
      <c r="T20" s="3">
        <f>'[1]Struktur SVB'!T26</f>
        <v>21.450000000000006</v>
      </c>
      <c r="U20" s="3">
        <f>'[1]Struktur SVB'!U26</f>
        <v>22.63</v>
      </c>
      <c r="V20" s="3">
        <f>'[1]Struktur SVB'!V26</f>
        <v>21.259999999999998</v>
      </c>
      <c r="X20" s="18" t="str">
        <f t="shared" si="12"/>
        <v>BY</v>
      </c>
      <c r="Y20" s="19">
        <f t="shared" si="13"/>
        <v>19.47</v>
      </c>
      <c r="Z20" s="18" t="str">
        <f t="shared" si="14"/>
        <v>NW</v>
      </c>
      <c r="AA20" s="19">
        <f t="shared" si="15"/>
        <v>24.8</v>
      </c>
    </row>
    <row r="21" spans="1:27" x14ac:dyDescent="0.35">
      <c r="B21" s="3"/>
      <c r="C21" s="3"/>
      <c r="D21" s="3"/>
      <c r="E21" s="3"/>
      <c r="F21" s="3"/>
      <c r="G21" s="3"/>
      <c r="H21" s="14"/>
      <c r="I21" s="3"/>
      <c r="J21" s="3"/>
      <c r="K21" s="3"/>
      <c r="L21" s="3"/>
      <c r="M21" s="3"/>
      <c r="N21" s="3"/>
      <c r="O21" s="3"/>
      <c r="P21" s="3"/>
      <c r="Q21" s="3"/>
      <c r="R21" s="3"/>
      <c r="S21" s="3"/>
      <c r="T21" s="3"/>
      <c r="U21" s="3"/>
      <c r="V21" s="3"/>
    </row>
    <row r="22" spans="1:27" x14ac:dyDescent="0.35">
      <c r="A22" s="4" t="s">
        <v>301</v>
      </c>
      <c r="B22" s="3"/>
      <c r="C22" s="3"/>
      <c r="D22" s="3"/>
      <c r="E22" s="3"/>
      <c r="F22" s="3"/>
      <c r="G22" s="3"/>
      <c r="H22" s="14"/>
      <c r="I22" s="3"/>
      <c r="J22" s="3"/>
      <c r="K22" s="3"/>
      <c r="L22" s="3"/>
      <c r="M22" s="3"/>
      <c r="N22" s="3"/>
      <c r="O22" s="3"/>
      <c r="P22" s="3"/>
      <c r="Q22" s="3"/>
      <c r="R22" s="3"/>
      <c r="S22" s="3"/>
      <c r="T22" s="3"/>
      <c r="U22" s="3"/>
      <c r="V22" s="3"/>
    </row>
    <row r="23" spans="1:27" x14ac:dyDescent="0.35">
      <c r="A23">
        <f>'[1]Struktur SVB'!A29</f>
        <v>2019</v>
      </c>
      <c r="B23" s="3">
        <f>'[1]Struktur SVB'!B29</f>
        <v>5.41</v>
      </c>
      <c r="C23" s="3">
        <f>'[1]Struktur SVB'!C29</f>
        <v>4.78</v>
      </c>
      <c r="D23" s="3">
        <f>'[1]Struktur SVB'!D29</f>
        <v>11.030000000000001</v>
      </c>
      <c r="E23" s="3">
        <f>'[1]Struktur SVB'!E29</f>
        <v>8.8000000000000007</v>
      </c>
      <c r="F23" s="3">
        <f>'[1]Struktur SVB'!F29</f>
        <v>11.420000000000002</v>
      </c>
      <c r="G23" s="3">
        <f>'[1]Struktur SVB'!G29</f>
        <v>7.95</v>
      </c>
      <c r="H23" s="14">
        <f>'[1]Struktur SVB'!H29</f>
        <v>8.66</v>
      </c>
      <c r="I23" s="3">
        <f>'[1]Struktur SVB'!I29</f>
        <v>8.90574719998075</v>
      </c>
      <c r="J23" s="3">
        <f>'[1]Struktur SVB'!J29</f>
        <v>14.019977114807372</v>
      </c>
      <c r="K23" s="3">
        <f>'[1]Struktur SVB'!K29</f>
        <v>14.360000000000001</v>
      </c>
      <c r="L23" s="3">
        <f>'[1]Struktur SVB'!L29</f>
        <v>21.290000000000003</v>
      </c>
      <c r="M23" s="3">
        <f>'[1]Struktur SVB'!M29</f>
        <v>16.95</v>
      </c>
      <c r="N23" s="3">
        <f>'[1]Struktur SVB'!N29</f>
        <v>12.01</v>
      </c>
      <c r="O23" s="3">
        <f>'[1]Struktur SVB'!O29</f>
        <v>9.15</v>
      </c>
      <c r="P23" s="3">
        <f>'[1]Struktur SVB'!P29</f>
        <v>13.65</v>
      </c>
      <c r="Q23" s="3">
        <f>'[1]Struktur SVB'!Q29</f>
        <v>9.85</v>
      </c>
      <c r="R23" s="3">
        <f>'[1]Struktur SVB'!R29</f>
        <v>12.14</v>
      </c>
      <c r="S23" s="3">
        <f>'[1]Struktur SVB'!S29</f>
        <v>10.68</v>
      </c>
      <c r="T23" s="3">
        <f>'[1]Struktur SVB'!T29</f>
        <v>14.73</v>
      </c>
      <c r="U23" s="3">
        <f>'[1]Struktur SVB'!U29</f>
        <v>8.73</v>
      </c>
      <c r="V23" s="3">
        <f>'[1]Struktur SVB'!V29</f>
        <v>13.31</v>
      </c>
      <c r="X23" s="18" t="str">
        <f t="shared" ref="X23:X26" si="16">HLOOKUP(Y23,$L23:$U120,ROW(L$100)-ROW(X23)+1,0)</f>
        <v>SH</v>
      </c>
      <c r="Y23" s="19">
        <f t="shared" ref="Y23:Y26" si="17">MIN(L23:U23)</f>
        <v>8.73</v>
      </c>
      <c r="Z23" s="18" t="str">
        <f t="shared" ref="Z23:Z26" si="18">HLOOKUP(AA23,$L23:$U120,ROW(N$100)-ROW(Z23)+1,0)</f>
        <v>BW</v>
      </c>
      <c r="AA23" s="19">
        <f t="shared" ref="AA23:AA26" si="19">MAX(L23:U23)</f>
        <v>21.290000000000003</v>
      </c>
    </row>
    <row r="24" spans="1:27" x14ac:dyDescent="0.35">
      <c r="A24">
        <f>'[1]Struktur SVB'!A30</f>
        <v>2020</v>
      </c>
      <c r="B24" s="3">
        <f>'[1]Struktur SVB'!B30</f>
        <v>5.44</v>
      </c>
      <c r="C24" s="3">
        <f>'[1]Struktur SVB'!C30</f>
        <v>4.82</v>
      </c>
      <c r="D24" s="3">
        <f>'[1]Struktur SVB'!D30</f>
        <v>10.98</v>
      </c>
      <c r="E24" s="3">
        <f>'[1]Struktur SVB'!E30</f>
        <v>8.9</v>
      </c>
      <c r="F24" s="3">
        <f>'[1]Struktur SVB'!F30</f>
        <v>11.23</v>
      </c>
      <c r="G24" s="3">
        <f>'[1]Struktur SVB'!G30</f>
        <v>8.14</v>
      </c>
      <c r="H24" s="14">
        <f>'[1]Struktur SVB'!H30</f>
        <v>8.6900000000000013</v>
      </c>
      <c r="I24" s="3">
        <f>'[1]Struktur SVB'!I30</f>
        <v>8.8823231076102385</v>
      </c>
      <c r="J24" s="3">
        <f>'[1]Struktur SVB'!J30</f>
        <v>14.00047596873266</v>
      </c>
      <c r="K24" s="3">
        <f>'[1]Struktur SVB'!K30</f>
        <v>14.330000000000002</v>
      </c>
      <c r="L24" s="3">
        <f>'[1]Struktur SVB'!L30</f>
        <v>21.380000000000003</v>
      </c>
      <c r="M24" s="3">
        <f>'[1]Struktur SVB'!M30</f>
        <v>16.72</v>
      </c>
      <c r="N24" s="3">
        <f>'[1]Struktur SVB'!N30</f>
        <v>12.16</v>
      </c>
      <c r="O24" s="3">
        <f>'[1]Struktur SVB'!O30</f>
        <v>9.32</v>
      </c>
      <c r="P24" s="3">
        <f>'[1]Struktur SVB'!P30</f>
        <v>13.57</v>
      </c>
      <c r="Q24" s="3">
        <f>'[1]Struktur SVB'!Q30</f>
        <v>9.86</v>
      </c>
      <c r="R24" s="3">
        <f>'[1]Struktur SVB'!R30</f>
        <v>12.04</v>
      </c>
      <c r="S24" s="3">
        <f>'[1]Struktur SVB'!S30</f>
        <v>11.47</v>
      </c>
      <c r="T24" s="3">
        <f>'[1]Struktur SVB'!T30</f>
        <v>14.32</v>
      </c>
      <c r="U24" s="3">
        <f>'[1]Struktur SVB'!U30</f>
        <v>8.77</v>
      </c>
      <c r="V24" s="3">
        <f>'[1]Struktur SVB'!V30</f>
        <v>13.290000000000001</v>
      </c>
      <c r="X24" s="18" t="str">
        <f t="shared" si="16"/>
        <v>SH</v>
      </c>
      <c r="Y24" s="19">
        <f t="shared" si="17"/>
        <v>8.77</v>
      </c>
      <c r="Z24" s="18" t="str">
        <f t="shared" si="18"/>
        <v>BW</v>
      </c>
      <c r="AA24" s="19">
        <f t="shared" si="19"/>
        <v>21.380000000000003</v>
      </c>
    </row>
    <row r="25" spans="1:27" x14ac:dyDescent="0.35">
      <c r="A25">
        <f>'[1]Struktur SVB'!A31</f>
        <v>2021</v>
      </c>
      <c r="B25" s="3">
        <f>'[1]Struktur SVB'!B31</f>
        <v>5.48</v>
      </c>
      <c r="C25" s="3">
        <f>'[1]Struktur SVB'!C31</f>
        <v>4.93</v>
      </c>
      <c r="D25" s="3">
        <f>'[1]Struktur SVB'!D31</f>
        <v>11.2</v>
      </c>
      <c r="E25" s="3">
        <f>'[1]Struktur SVB'!E31</f>
        <v>8.81</v>
      </c>
      <c r="F25" s="3">
        <f>'[1]Struktur SVB'!F31</f>
        <v>11.049999999999999</v>
      </c>
      <c r="G25" s="3">
        <f>'[1]Struktur SVB'!G31</f>
        <v>8.1000000000000014</v>
      </c>
      <c r="H25" s="14">
        <f>'[1]Struktur SVB'!H31</f>
        <v>8.7200000000000006</v>
      </c>
      <c r="I25" s="3">
        <f>'[1]Struktur SVB'!I31</f>
        <v>8.9250163410712595</v>
      </c>
      <c r="J25" s="3">
        <f>'[1]Struktur SVB'!J31</f>
        <v>13.802009207346643</v>
      </c>
      <c r="K25" s="3">
        <f>'[1]Struktur SVB'!K31</f>
        <v>14.14</v>
      </c>
      <c r="L25" s="3">
        <f>'[1]Struktur SVB'!L31</f>
        <v>21.09</v>
      </c>
      <c r="M25" s="3">
        <f>'[1]Struktur SVB'!M31</f>
        <v>16.47</v>
      </c>
      <c r="N25" s="3">
        <f>'[1]Struktur SVB'!N31</f>
        <v>11.98</v>
      </c>
      <c r="O25" s="3">
        <f>'[1]Struktur SVB'!O31</f>
        <v>9.36</v>
      </c>
      <c r="P25" s="3">
        <f>'[1]Struktur SVB'!P31</f>
        <v>13.450000000000001</v>
      </c>
      <c r="Q25" s="3">
        <f>'[1]Struktur SVB'!Q31</f>
        <v>9.7200000000000006</v>
      </c>
      <c r="R25" s="3">
        <f>'[1]Struktur SVB'!R31</f>
        <v>11.83</v>
      </c>
      <c r="S25" s="3">
        <f>'[1]Struktur SVB'!S31</f>
        <v>11.25</v>
      </c>
      <c r="T25" s="3">
        <f>'[1]Struktur SVB'!T31</f>
        <v>14.32</v>
      </c>
      <c r="U25" s="3">
        <f>'[1]Struktur SVB'!U31</f>
        <v>8.7800000000000011</v>
      </c>
      <c r="V25" s="3">
        <f>'[1]Struktur SVB'!V31</f>
        <v>13.13</v>
      </c>
      <c r="X25" s="18" t="str">
        <f t="shared" si="16"/>
        <v>SH</v>
      </c>
      <c r="Y25" s="19">
        <f t="shared" si="17"/>
        <v>8.7800000000000011</v>
      </c>
      <c r="Z25" s="18" t="str">
        <f t="shared" si="18"/>
        <v>BW</v>
      </c>
      <c r="AA25" s="19">
        <f t="shared" si="19"/>
        <v>21.09</v>
      </c>
    </row>
    <row r="26" spans="1:27" x14ac:dyDescent="0.35">
      <c r="A26">
        <f>'[1]Struktur SVB'!A32</f>
        <v>2022</v>
      </c>
      <c r="B26" s="3">
        <f>'[1]Struktur SVB'!B32</f>
        <v>5.9</v>
      </c>
      <c r="C26" s="3">
        <f>'[1]Struktur SVB'!C32</f>
        <v>4.8499999999999996</v>
      </c>
      <c r="D26" s="3">
        <f>'[1]Struktur SVB'!D32</f>
        <v>11.33</v>
      </c>
      <c r="E26" s="3">
        <f>'[1]Struktur SVB'!E32</f>
        <v>8.81</v>
      </c>
      <c r="F26" s="3">
        <f>'[1]Struktur SVB'!F32</f>
        <v>11.139999999999999</v>
      </c>
      <c r="G26" s="3">
        <f>'[1]Struktur SVB'!G32</f>
        <v>8.35</v>
      </c>
      <c r="H26" s="14">
        <f>'[1]Struktur SVB'!H32</f>
        <v>8.8699999999999992</v>
      </c>
      <c r="I26" s="3">
        <f>'[1]Struktur SVB'!I32</f>
        <v>9.0488345972055484</v>
      </c>
      <c r="J26" s="3">
        <f>'[1]Struktur SVB'!J32</f>
        <v>13.822058957299159</v>
      </c>
      <c r="K26" s="3">
        <f>'[1]Struktur SVB'!K32</f>
        <v>14.139999999999999</v>
      </c>
      <c r="L26" s="3">
        <f>'[1]Struktur SVB'!L32</f>
        <v>21.25</v>
      </c>
      <c r="M26" s="3">
        <f>'[1]Struktur SVB'!M32</f>
        <v>16.53</v>
      </c>
      <c r="N26" s="3">
        <f>'[1]Struktur SVB'!N32</f>
        <v>11.97</v>
      </c>
      <c r="O26" s="3">
        <f>'[1]Struktur SVB'!O32</f>
        <v>9.4700000000000006</v>
      </c>
      <c r="P26" s="3">
        <f>'[1]Struktur SVB'!P32</f>
        <v>13.41</v>
      </c>
      <c r="Q26" s="3">
        <f>'[1]Struktur SVB'!Q32</f>
        <v>9.68</v>
      </c>
      <c r="R26" s="3">
        <f>'[1]Struktur SVB'!R32</f>
        <v>11.76</v>
      </c>
      <c r="S26" s="3">
        <f>'[1]Struktur SVB'!S32</f>
        <v>11.280000000000001</v>
      </c>
      <c r="T26" s="3">
        <f>'[1]Struktur SVB'!T32</f>
        <v>14.16</v>
      </c>
      <c r="U26" s="3">
        <f>'[1]Struktur SVB'!U32</f>
        <v>8.8099999999999987</v>
      </c>
      <c r="V26" s="3">
        <f>'[1]Struktur SVB'!V32</f>
        <v>13.169999999999998</v>
      </c>
      <c r="X26" s="18" t="str">
        <f t="shared" si="16"/>
        <v>SH</v>
      </c>
      <c r="Y26" s="19">
        <f t="shared" si="17"/>
        <v>8.8099999999999987</v>
      </c>
      <c r="Z26" s="18" t="str">
        <f t="shared" si="18"/>
        <v>BW</v>
      </c>
      <c r="AA26" s="19">
        <f t="shared" si="19"/>
        <v>21.25</v>
      </c>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771A-B1EC-4CB7-A5F5-E3011F6C0C0F}">
  <dimension ref="A1:AV11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2" width="10.90625" customWidth="1"/>
    <col min="4" max="4" width="19.90625" customWidth="1"/>
    <col min="14" max="14" width="10.90625" style="4"/>
    <col min="28" max="28" width="11.54296875" customWidth="1"/>
  </cols>
  <sheetData>
    <row r="1" spans="1:48" x14ac:dyDescent="0.35">
      <c r="A1" s="4" t="s">
        <v>320</v>
      </c>
    </row>
    <row r="2" spans="1:48" s="25" customFormat="1" ht="26" x14ac:dyDescent="0.3">
      <c r="A2" s="30" t="s">
        <v>331</v>
      </c>
      <c r="B2" s="30" t="str">
        <f>Wirtschaftswachstum!B2</f>
        <v>Branden-
burg</v>
      </c>
      <c r="C2" s="30"/>
      <c r="D2" s="30" t="str">
        <f>Wirtschaftswachstum!C2</f>
        <v>Mecklenburg-
Vorpommern</v>
      </c>
      <c r="E2" s="30"/>
      <c r="F2" s="30" t="str">
        <f>Wirtschaftswachstum!D2</f>
        <v>Sachsen</v>
      </c>
      <c r="G2" s="30"/>
      <c r="H2" s="30" t="str">
        <f>Wirtschaftswachstum!E2</f>
        <v>Sachsen-Anhalt</v>
      </c>
      <c r="I2" s="30"/>
      <c r="J2" s="30" t="str">
        <f>Wirtschaftswachstum!F2</f>
        <v>Thüringen</v>
      </c>
      <c r="K2" s="30"/>
      <c r="L2" s="30" t="str">
        <f>Wirtschaftswachstum!G2</f>
        <v>Berlin</v>
      </c>
      <c r="M2" s="30"/>
      <c r="N2" s="31" t="str">
        <f>Wirtschaftswachstum!H2</f>
        <v>NBL m B</v>
      </c>
      <c r="O2" s="30"/>
      <c r="P2" s="30" t="str">
        <f>Wirtschaftswachstum!I2</f>
        <v>NBL o B</v>
      </c>
      <c r="Q2" s="30"/>
      <c r="R2" s="30" t="str">
        <f>Wirtschaftswachstum!J2</f>
        <v>ABL m B</v>
      </c>
      <c r="S2" s="30"/>
      <c r="T2" s="30" t="str">
        <f>Wirtschaftswachstum!K2</f>
        <v>ABL o B</v>
      </c>
      <c r="U2" s="30"/>
      <c r="V2" s="30" t="str">
        <f>Wirtschaftswachstum!L2</f>
        <v>Baden-
Württemberg</v>
      </c>
      <c r="X2" s="30" t="str">
        <f>Wirtschaftswachstum!M2</f>
        <v>Bayern</v>
      </c>
      <c r="Y2" s="30"/>
      <c r="Z2" s="30" t="str">
        <f>Wirtschaftswachstum!N2</f>
        <v>Bremen</v>
      </c>
      <c r="AA2" s="30"/>
      <c r="AB2" s="25" t="str">
        <f>Wirtschaftswachstum!O2</f>
        <v>Hamburg</v>
      </c>
      <c r="AD2" s="25" t="str">
        <f>Wirtschaftswachstum!P2</f>
        <v>Hessen</v>
      </c>
      <c r="AF2" s="25" t="str">
        <f>Wirtschaftswachstum!Q2</f>
        <v>Nieder-
sachsen</v>
      </c>
      <c r="AH2" s="25" t="str">
        <f>Wirtschaftswachstum!R2</f>
        <v>Nordrhein-
Westfalen</v>
      </c>
      <c r="AJ2" s="25" t="str">
        <f>Wirtschaftswachstum!S2</f>
        <v>Rheinland-Pfalz</v>
      </c>
      <c r="AL2" s="25" t="str">
        <f>Wirtschaftswachstum!T2</f>
        <v>Saarland</v>
      </c>
      <c r="AN2" s="25" t="str">
        <f>Wirtschaftswachstum!U2</f>
        <v>Schleswig-
Holstein</v>
      </c>
      <c r="AP2" s="25" t="str">
        <f>Wirtschaftswachstum!V2</f>
        <v>Deutschland</v>
      </c>
      <c r="AS2" s="25" t="s">
        <v>22</v>
      </c>
      <c r="AU2" s="25" t="s">
        <v>23</v>
      </c>
    </row>
    <row r="3" spans="1:48" x14ac:dyDescent="0.35">
      <c r="A3" s="4" t="s">
        <v>328</v>
      </c>
    </row>
    <row r="4" spans="1:48" x14ac:dyDescent="0.35">
      <c r="A4">
        <f>'[1]LB-Saldo'!A66</f>
        <v>2019</v>
      </c>
      <c r="B4" s="3">
        <f>'[1]LB-Saldo'!B66</f>
        <v>-19.141968955518649</v>
      </c>
      <c r="D4" s="3">
        <f>'[1]LB-Saldo'!C66</f>
        <v>-22.239909355687431</v>
      </c>
      <c r="F4" s="3">
        <f>'[1]LB-Saldo'!D66</f>
        <v>-11.181608184674047</v>
      </c>
      <c r="H4" s="3">
        <f>'[1]LB-Saldo'!E66</f>
        <v>-15.067010789022305</v>
      </c>
      <c r="J4" s="3">
        <f>'[1]LB-Saldo'!F66</f>
        <v>-14.276782026123129</v>
      </c>
      <c r="L4" s="3">
        <f>'[1]LB-Saldo'!G66</f>
        <v>12.268969105389601</v>
      </c>
      <c r="N4" s="14">
        <f>'[1]LB-Saldo'!H66</f>
        <v>-7.2862747713698894</v>
      </c>
      <c r="P4" s="3">
        <f>'[1]LB-Saldo'!I66</f>
        <v>-15.313518066316718</v>
      </c>
      <c r="R4" s="3">
        <f>'[1]LB-Saldo'!J66</f>
        <v>9.189119641833301</v>
      </c>
      <c r="T4" s="3">
        <f>'[1]LB-Saldo'!K66</f>
        <v>9.024265632082944</v>
      </c>
      <c r="V4" s="3">
        <f>'[1]LB-Saldo'!L66</f>
        <v>11.267393331955148</v>
      </c>
      <c r="X4" s="3">
        <f>'[1]LB-Saldo'!M66</f>
        <v>10.881799987696482</v>
      </c>
      <c r="Z4" s="3">
        <f>'[1]LB-Saldo'!N66</f>
        <v>21.819026513922182</v>
      </c>
      <c r="AB4" s="3">
        <f>'[1]LB-Saldo'!O66</f>
        <v>34.78232382939072</v>
      </c>
      <c r="AD4" s="3">
        <f>'[1]LB-Saldo'!P66</f>
        <v>16.18497632956884</v>
      </c>
      <c r="AF4" s="3">
        <f>'[1]LB-Saldo'!Q66</f>
        <v>-3.2104144849788554</v>
      </c>
      <c r="AH4" s="3">
        <f>'[1]LB-Saldo'!R66</f>
        <v>9.0168890893263267</v>
      </c>
      <c r="AJ4" s="3">
        <f>'[1]LB-Saldo'!S66</f>
        <v>-5.286892254446073</v>
      </c>
      <c r="AL4" s="3">
        <f>'[1]LB-Saldo'!T66</f>
        <v>1.1505900995193201</v>
      </c>
      <c r="AN4" s="3">
        <f>'[1]LB-Saldo'!U66</f>
        <v>-10.555125474542308</v>
      </c>
      <c r="AP4" s="3">
        <f>'[1]LB-Saldo'!V66</f>
        <v>6.490410493622818</v>
      </c>
      <c r="AR4" s="3"/>
      <c r="AS4" s="5" t="str">
        <f>HLOOKUP(AT4,$V4:$AQ116,ROW(AG$112)-ROW(AS4)+1,0)</f>
        <v>SH</v>
      </c>
      <c r="AT4" s="6">
        <f t="shared" ref="AT4:AT6" si="0">MIN(V4:AN4)</f>
        <v>-10.555125474542308</v>
      </c>
      <c r="AU4" s="5" t="str">
        <f>HLOOKUP(AV4,$V4:$AQ116,ROW(AI$112)-ROW(AU4)+1,0)</f>
        <v>HH</v>
      </c>
      <c r="AV4" s="6">
        <f t="shared" ref="AV4:AV6" si="1">MAX(V4:AN4)</f>
        <v>34.78232382939072</v>
      </c>
    </row>
    <row r="5" spans="1:48" x14ac:dyDescent="0.35">
      <c r="A5">
        <f>'[1]LB-Saldo'!A67</f>
        <v>2020</v>
      </c>
      <c r="B5" s="3">
        <f>'[1]LB-Saldo'!B67</f>
        <v>-20.172976752026699</v>
      </c>
      <c r="D5" s="3">
        <f>'[1]LB-Saldo'!C67</f>
        <v>-22.02197720394156</v>
      </c>
      <c r="F5" s="3">
        <f>'[1]LB-Saldo'!D67</f>
        <v>-11.972134255971795</v>
      </c>
      <c r="H5" s="3">
        <f>'[1]LB-Saldo'!E67</f>
        <v>-14.630007384471085</v>
      </c>
      <c r="J5" s="3">
        <f>'[1]LB-Saldo'!F67</f>
        <v>-13.701789466541129</v>
      </c>
      <c r="L5" s="3">
        <f>'[1]LB-Saldo'!G67</f>
        <v>12.442741348783642</v>
      </c>
      <c r="N5" s="14">
        <f>'[1]LB-Saldo'!H67</f>
        <v>-7.4054967146447837</v>
      </c>
      <c r="P5" s="3">
        <f>'[1]LB-Saldo'!I67</f>
        <v>-15.598793347173313</v>
      </c>
      <c r="R5" s="3">
        <f>'[1]LB-Saldo'!J67</f>
        <v>8.9722146467068882</v>
      </c>
      <c r="T5" s="3">
        <f>'[1]LB-Saldo'!K67</f>
        <v>8.7828237427924023</v>
      </c>
      <c r="V5" s="3">
        <f>'[1]LB-Saldo'!L67</f>
        <v>10.988349318747964</v>
      </c>
      <c r="X5" s="3">
        <f>'[1]LB-Saldo'!M67</f>
        <v>10.039303818053341</v>
      </c>
      <c r="Z5" s="3">
        <f>'[1]LB-Saldo'!N67</f>
        <v>22.389250445095215</v>
      </c>
      <c r="AB5" s="3">
        <f>'[1]LB-Saldo'!O67</f>
        <v>34.222811491647363</v>
      </c>
      <c r="AD5" s="3">
        <f>'[1]LB-Saldo'!P67</f>
        <v>14.288666178923478</v>
      </c>
      <c r="AF5" s="3">
        <f>'[1]LB-Saldo'!Q67</f>
        <v>-3.0248254302767066</v>
      </c>
      <c r="AH5" s="3">
        <f>'[1]LB-Saldo'!R67</f>
        <v>9.6725887547048188</v>
      </c>
      <c r="AJ5" s="3">
        <f>'[1]LB-Saldo'!S67</f>
        <v>-5.8467359023520515</v>
      </c>
      <c r="AL5" s="3">
        <f>'[1]LB-Saldo'!T67</f>
        <v>1.5774782747213152</v>
      </c>
      <c r="AN5" s="3">
        <f>'[1]LB-Saldo'!U67</f>
        <v>-8.0247473669246432</v>
      </c>
      <c r="AP5" s="3">
        <f>'[1]LB-Saldo'!V67</f>
        <v>6.2351596630755068</v>
      </c>
      <c r="AR5" s="3"/>
      <c r="AS5" s="5" t="str">
        <f>HLOOKUP(AT5,$V5:$AQ117,ROW(AG$112)-ROW(AS5)+1,0)</f>
        <v>SH</v>
      </c>
      <c r="AT5" s="6">
        <f t="shared" si="0"/>
        <v>-8.0247473669246432</v>
      </c>
      <c r="AU5" s="5" t="str">
        <f>HLOOKUP(AV5,$V5:$AQ117,ROW(AI$112)-ROW(AU5)+1,0)</f>
        <v>HH</v>
      </c>
      <c r="AV5" s="6">
        <f t="shared" si="1"/>
        <v>34.222811491647363</v>
      </c>
    </row>
    <row r="6" spans="1:48" x14ac:dyDescent="0.35">
      <c r="A6">
        <f>'[1]LB-Saldo'!A68</f>
        <v>2021</v>
      </c>
      <c r="B6" s="3">
        <f>'[1]LB-Saldo'!B68</f>
        <v>-19.904412115184982</v>
      </c>
      <c r="D6" s="3">
        <f>'[1]LB-Saldo'!C68</f>
        <v>-17.492839687361482</v>
      </c>
      <c r="F6" s="3">
        <f>'[1]LB-Saldo'!D68</f>
        <v>-9.972366662004049</v>
      </c>
      <c r="H6" s="3">
        <f>'[1]LB-Saldo'!E68</f>
        <v>-14.602360252939619</v>
      </c>
      <c r="J6" s="3">
        <f>'[1]LB-Saldo'!F68</f>
        <v>-13.777018036036765</v>
      </c>
      <c r="L6" s="3">
        <f>'[1]LB-Saldo'!G68</f>
        <v>12.460050431096931</v>
      </c>
      <c r="N6" s="14">
        <f>'[1]LB-Saldo'!H68</f>
        <v>-6.4751019965174805</v>
      </c>
      <c r="P6" s="3">
        <f>'[1]LB-Saldo'!I68</f>
        <v>-14.329345855181458</v>
      </c>
      <c r="R6" s="3">
        <f>'[1]LB-Saldo'!J68</f>
        <v>10.006126175900562</v>
      </c>
      <c r="T6" s="3">
        <f>'[1]LB-Saldo'!K68</f>
        <v>9.8726913261357367</v>
      </c>
      <c r="V6" s="3">
        <f>'[1]LB-Saldo'!L68</f>
        <v>11.776821607082937</v>
      </c>
      <c r="X6" s="3">
        <f>'[1]LB-Saldo'!M68</f>
        <v>11.354936427790776</v>
      </c>
      <c r="Z6" s="3">
        <f>'[1]LB-Saldo'!N68</f>
        <v>24.733725812607844</v>
      </c>
      <c r="AB6" s="3">
        <f>'[1]LB-Saldo'!O68</f>
        <v>39.748591377518125</v>
      </c>
      <c r="AD6" s="3">
        <f>'[1]LB-Saldo'!P68</f>
        <v>15.670135272580652</v>
      </c>
      <c r="AF6" s="3">
        <f>'[1]LB-Saldo'!Q68</f>
        <v>-3.6022680644784941</v>
      </c>
      <c r="AH6" s="3">
        <f>'[1]LB-Saldo'!R68</f>
        <v>9.8003155284812919</v>
      </c>
      <c r="AJ6" s="3">
        <f>'[1]LB-Saldo'!S68</f>
        <v>-1.7363642625805511</v>
      </c>
      <c r="AL6" s="3">
        <f>'[1]LB-Saldo'!T68</f>
        <v>3.4534126276350747</v>
      </c>
      <c r="AN6" s="3">
        <f>'[1]LB-Saldo'!U68</f>
        <v>-7.8178410396992319</v>
      </c>
      <c r="AP6" s="3">
        <f>'[1]LB-Saldo'!V68</f>
        <v>7.3150700078784752</v>
      </c>
      <c r="AR6" s="3"/>
      <c r="AS6" s="5" t="str">
        <f>HLOOKUP(AT6,$V6:$AQ118,ROW(AG$112)-ROW(AS6)+1,0)</f>
        <v>SH</v>
      </c>
      <c r="AT6" s="6">
        <f t="shared" si="0"/>
        <v>-7.8178410396992319</v>
      </c>
      <c r="AU6" s="5" t="str">
        <f>HLOOKUP(AV6,$V6:$AQ118,ROW(AI$112)-ROW(AU6)+1,0)</f>
        <v>HH</v>
      </c>
      <c r="AV6" s="6">
        <f t="shared" si="1"/>
        <v>39.748591377518125</v>
      </c>
    </row>
    <row r="7" spans="1:48" x14ac:dyDescent="0.35">
      <c r="A7" t="s">
        <v>326</v>
      </c>
    </row>
    <row r="8" spans="1:48" x14ac:dyDescent="0.35">
      <c r="A8" t="s">
        <v>327</v>
      </c>
    </row>
    <row r="10" spans="1:48" x14ac:dyDescent="0.35">
      <c r="A10" s="4" t="s">
        <v>325</v>
      </c>
      <c r="AS10" s="5"/>
      <c r="AT10" s="6"/>
      <c r="AU10" s="5"/>
      <c r="AV10" s="6"/>
    </row>
    <row r="11" spans="1:48" x14ac:dyDescent="0.35">
      <c r="A11">
        <v>2023</v>
      </c>
      <c r="B11" s="3">
        <f>[1]Außenhandel_Waren!B31</f>
        <v>24.252680933015352</v>
      </c>
      <c r="C11" s="3"/>
      <c r="D11" s="3">
        <f>[1]Außenhandel_Waren!D31</f>
        <v>16.550665825492754</v>
      </c>
      <c r="E11" s="3"/>
      <c r="F11" s="3">
        <f>[1]Außenhandel_Waren!F31</f>
        <v>32.021296880182362</v>
      </c>
      <c r="G11" s="3"/>
      <c r="H11" s="3">
        <f>[1]Außenhandel_Waren!H31</f>
        <v>27.567964108356279</v>
      </c>
      <c r="I11" s="3"/>
      <c r="J11" s="3">
        <f>[1]Außenhandel_Waren!J31</f>
        <v>24.243061357574327</v>
      </c>
      <c r="K11" s="3"/>
      <c r="L11" s="3">
        <f>[1]Außenhandel_Waren!L31</f>
        <v>8.6433953695094523</v>
      </c>
      <c r="M11" s="3"/>
      <c r="N11" s="14">
        <f>[1]Außenhandel_Waren!N31</f>
        <v>21.221403863874784</v>
      </c>
      <c r="O11" s="3"/>
      <c r="P11" s="3">
        <f>[1]Außenhandel_Waren!P31</f>
        <v>26.425931503234036</v>
      </c>
      <c r="Q11" s="3"/>
      <c r="R11" s="3">
        <f>[1]Außenhandel_Waren!R31</f>
        <v>29.750629583795803</v>
      </c>
      <c r="S11" s="3"/>
      <c r="T11" s="3">
        <f>[1]Außenhandel_Waren!T31</f>
        <v>30.929198559162135</v>
      </c>
      <c r="U11" s="3"/>
      <c r="V11" s="3">
        <f>[1]Außenhandel_Waren!V31</f>
        <v>40.702349785843687</v>
      </c>
      <c r="W11" s="3"/>
      <c r="X11" s="3">
        <f>[1]Außenhandel_Waren!X31</f>
        <v>29.450083313401699</v>
      </c>
      <c r="Y11" s="3"/>
      <c r="Z11" s="3">
        <f>[1]Außenhandel_Waren!Z31</f>
        <v>56.158718082647752</v>
      </c>
      <c r="AA11" s="3"/>
      <c r="AB11" s="3">
        <f>[1]Außenhandel_Waren!AB31</f>
        <v>37.300746430347957</v>
      </c>
      <c r="AC11" s="3"/>
      <c r="AD11" s="3">
        <f>[1]Außenhandel_Waren!AD31</f>
        <v>23.141512388719093</v>
      </c>
      <c r="AE11" s="3"/>
      <c r="AF11" s="3">
        <f>[1]Außenhandel_Waren!AF31</f>
        <v>27.366861083875143</v>
      </c>
      <c r="AG11" s="3"/>
      <c r="AH11" s="3">
        <f>[1]Außenhandel_Waren!AH31</f>
        <v>27.156448486462526</v>
      </c>
      <c r="AI11" s="3"/>
      <c r="AJ11" s="3">
        <f>[1]Außenhandel_Waren!AJ31</f>
        <v>34.250509367582133</v>
      </c>
      <c r="AK11" s="3"/>
      <c r="AL11" s="3">
        <f>[1]Außenhandel_Waren!AL31</f>
        <v>45.263931296560607</v>
      </c>
      <c r="AM11" s="3"/>
      <c r="AN11" s="3">
        <f>[1]Außenhandel_Waren!AN31</f>
        <v>24.169879974194686</v>
      </c>
      <c r="AO11" s="3"/>
      <c r="AP11" s="3">
        <f>[1]Außenhandel_Waren!AP31</f>
        <v>29.520195858369835</v>
      </c>
      <c r="AS11" s="5" t="str">
        <f>HLOOKUP(AT11,$V11:$AQ113,ROW(AG$112)-ROW(AS11)+1,0)</f>
        <v>HE</v>
      </c>
      <c r="AT11" s="6">
        <f>MIN(V11:AN11)</f>
        <v>23.141512388719093</v>
      </c>
      <c r="AU11" s="5" t="str">
        <f>HLOOKUP(AV11,$V11:$AQ113,ROW(AI$112)-ROW(AU11)+1,0)</f>
        <v>HB</v>
      </c>
      <c r="AV11" s="6">
        <f>MAX(V11:AN11)</f>
        <v>56.158718082647752</v>
      </c>
    </row>
    <row r="13" spans="1:48" x14ac:dyDescent="0.35">
      <c r="A13" s="4" t="s">
        <v>323</v>
      </c>
    </row>
    <row r="14" spans="1:48" x14ac:dyDescent="0.35">
      <c r="A14" t="s">
        <v>142</v>
      </c>
      <c r="B14" t="s">
        <v>321</v>
      </c>
      <c r="C14" t="s">
        <v>322</v>
      </c>
      <c r="D14" t="s">
        <v>321</v>
      </c>
      <c r="E14" t="s">
        <v>322</v>
      </c>
      <c r="F14" t="s">
        <v>321</v>
      </c>
      <c r="G14" t="s">
        <v>322</v>
      </c>
      <c r="H14" t="s">
        <v>321</v>
      </c>
      <c r="I14" t="s">
        <v>322</v>
      </c>
      <c r="J14" t="s">
        <v>321</v>
      </c>
      <c r="K14" t="s">
        <v>322</v>
      </c>
      <c r="L14" t="s">
        <v>321</v>
      </c>
      <c r="M14" t="s">
        <v>322</v>
      </c>
      <c r="N14" s="4" t="s">
        <v>321</v>
      </c>
      <c r="O14" t="s">
        <v>322</v>
      </c>
      <c r="P14" t="s">
        <v>321</v>
      </c>
      <c r="Q14" t="s">
        <v>322</v>
      </c>
      <c r="R14" t="s">
        <v>321</v>
      </c>
      <c r="S14" t="s">
        <v>322</v>
      </c>
      <c r="T14" t="s">
        <v>321</v>
      </c>
      <c r="U14" t="s">
        <v>322</v>
      </c>
      <c r="V14" t="s">
        <v>321</v>
      </c>
      <c r="W14" t="s">
        <v>322</v>
      </c>
      <c r="X14" t="s">
        <v>321</v>
      </c>
      <c r="Y14" t="s">
        <v>322</v>
      </c>
      <c r="Z14" t="s">
        <v>321</v>
      </c>
      <c r="AA14" t="s">
        <v>322</v>
      </c>
      <c r="AB14" t="s">
        <v>321</v>
      </c>
      <c r="AC14" t="s">
        <v>322</v>
      </c>
      <c r="AD14" t="s">
        <v>321</v>
      </c>
      <c r="AE14" t="s">
        <v>322</v>
      </c>
      <c r="AF14" t="s">
        <v>321</v>
      </c>
      <c r="AG14" t="s">
        <v>322</v>
      </c>
      <c r="AH14" t="s">
        <v>321</v>
      </c>
      <c r="AI14" t="s">
        <v>322</v>
      </c>
      <c r="AJ14" t="s">
        <v>321</v>
      </c>
      <c r="AK14" t="s">
        <v>322</v>
      </c>
      <c r="AL14" t="s">
        <v>321</v>
      </c>
      <c r="AM14" t="s">
        <v>322</v>
      </c>
      <c r="AN14" t="s">
        <v>321</v>
      </c>
      <c r="AO14" t="s">
        <v>322</v>
      </c>
      <c r="AP14" t="s">
        <v>321</v>
      </c>
      <c r="AQ14" t="s">
        <v>322</v>
      </c>
    </row>
    <row r="15" spans="1:48" x14ac:dyDescent="0.35">
      <c r="A15">
        <f>[1]Außenhandel_Länder!A4</f>
        <v>1</v>
      </c>
      <c r="B15" t="str">
        <f>[1]Außenhandel_Länder!B4</f>
        <v>Niederlande</v>
      </c>
      <c r="C15" s="3">
        <f>[1]Außenhandel_Länder!C4</f>
        <v>16.553342232909195</v>
      </c>
      <c r="D15" t="str">
        <f>[1]Außenhandel_Länder!D4</f>
        <v>Vereinigte Staaten von Amerika</v>
      </c>
      <c r="E15" s="3">
        <f>[1]Außenhandel_Länder!E4</f>
        <v>9.815522198371692</v>
      </c>
      <c r="F15" t="str">
        <f>[1]Außenhandel_Länder!F4</f>
        <v>China</v>
      </c>
      <c r="G15" s="3">
        <f>[1]Außenhandel_Länder!G4</f>
        <v>12.941330113907135</v>
      </c>
      <c r="H15" t="str">
        <f>[1]Außenhandel_Länder!H4</f>
        <v>Polen</v>
      </c>
      <c r="I15" s="3">
        <f>[1]Außenhandel_Länder!I4</f>
        <v>11.800879156255093</v>
      </c>
      <c r="J15" t="str">
        <f>[1]Außenhandel_Länder!J4</f>
        <v>Vereinigte Staaten von Amerika</v>
      </c>
      <c r="K15" s="3">
        <f>[1]Außenhandel_Länder!K4</f>
        <v>10.490713562841037</v>
      </c>
      <c r="L15" t="str">
        <f>[1]Außenhandel_Länder!L4</f>
        <v>Vereinigte Staaten von Amerika</v>
      </c>
      <c r="M15" s="3">
        <f>[1]Außenhandel_Länder!M4</f>
        <v>9.1603216156467884</v>
      </c>
      <c r="N15" s="4" t="str">
        <f>[1]Außenhandel_Länder!N4</f>
        <v>Polen</v>
      </c>
      <c r="O15" s="3">
        <f>[1]Außenhandel_Länder!O4</f>
        <v>8.7332922947624869</v>
      </c>
      <c r="P15" t="str">
        <f>[1]Außenhandel_Länder!P4</f>
        <v>Polen</v>
      </c>
      <c r="Q15" s="3">
        <f>[1]Außenhandel_Länder!Q4</f>
        <v>8.9515428845457112</v>
      </c>
      <c r="R15" t="str">
        <f>[1]Außenhandel_Länder!R4</f>
        <v>Vereinigte Staaten von Amerika</v>
      </c>
      <c r="S15" s="3">
        <f>[1]Außenhandel_Länder!S4</f>
        <v>10.886898520775388</v>
      </c>
      <c r="T15" t="str">
        <f>[1]Außenhandel_Länder!T4</f>
        <v>Vereinigte Staaten von Amerika</v>
      </c>
      <c r="U15" s="3">
        <f>[1]Außenhandel_Länder!U4</f>
        <v>10.910610673125893</v>
      </c>
      <c r="V15" t="str">
        <f>[1]Außenhandel_Länder!V4</f>
        <v>Vereinigte Staaten von Amerika</v>
      </c>
      <c r="W15" s="3">
        <f>[1]Außenhandel_Länder!W4</f>
        <v>14.538793108854552</v>
      </c>
      <c r="X15" t="str">
        <f>[1]Außenhandel_Länder!X4</f>
        <v>Vereinigte Staaten von Amerika</v>
      </c>
      <c r="Y15" s="3">
        <f>[1]Außenhandel_Länder!Y4</f>
        <v>12.568477311955615</v>
      </c>
      <c r="Z15" t="str">
        <f>[1]Außenhandel_Länder!Z4</f>
        <v>Vereinigte Staaten von Amerika</v>
      </c>
      <c r="AA15" s="3">
        <f>[1]Außenhandel_Länder!AA4</f>
        <v>15.337877654451649</v>
      </c>
      <c r="AB15" t="str">
        <f>[1]Außenhandel_Länder!AB4</f>
        <v>Frankreich</v>
      </c>
      <c r="AC15" s="3">
        <f>[1]Außenhandel_Länder!AC4</f>
        <v>8.4154891435752646</v>
      </c>
      <c r="AD15" t="str">
        <f>[1]Außenhandel_Länder!AD4</f>
        <v>Vereinigte Staaten von Amerika</v>
      </c>
      <c r="AE15" s="3">
        <f>[1]Außenhandel_Länder!AE4</f>
        <v>12.196114656554293</v>
      </c>
      <c r="AF15" t="str">
        <f>[1]Außenhandel_Länder!AF4</f>
        <v>Niederlande</v>
      </c>
      <c r="AG15" s="3">
        <f>[1]Außenhandel_Länder!AG4</f>
        <v>10.235053559449751</v>
      </c>
      <c r="AH15" t="str">
        <f>[1]Außenhandel_Länder!AH4</f>
        <v>Niederlande</v>
      </c>
      <c r="AI15" s="3">
        <f>[1]Außenhandel_Länder!AI4</f>
        <v>11.576757120281583</v>
      </c>
      <c r="AJ15" t="str">
        <f>[1]Außenhandel_Länder!AJ4</f>
        <v>Frankreich</v>
      </c>
      <c r="AK15" s="3">
        <f>[1]Außenhandel_Länder!AK4</f>
        <v>10.212193682554851</v>
      </c>
      <c r="AL15" t="str">
        <f>[1]Außenhandel_Länder!AL4</f>
        <v>Frankreich</v>
      </c>
      <c r="AM15" s="3">
        <f>[1]Außenhandel_Länder!AM4</f>
        <v>15.444086678128985</v>
      </c>
      <c r="AN15" t="str">
        <f>[1]Außenhandel_Länder!AN4</f>
        <v>Niederlande</v>
      </c>
      <c r="AO15" s="3">
        <f>[1]Außenhandel_Länder!AO4</f>
        <v>11.357817338346331</v>
      </c>
      <c r="AP15" t="str">
        <f>[1]Außenhandel_Länder!AP4</f>
        <v>Vereinigte Staaten von Amerika</v>
      </c>
      <c r="AQ15" s="3">
        <f>[1]Außenhandel_Länder!AQ4</f>
        <v>10.673960429464181</v>
      </c>
    </row>
    <row r="16" spans="1:48" x14ac:dyDescent="0.35">
      <c r="A16">
        <f>[1]Außenhandel_Länder!A5</f>
        <v>2</v>
      </c>
      <c r="B16" t="str">
        <f>[1]Außenhandel_Länder!B5</f>
        <v>Polen</v>
      </c>
      <c r="C16" s="3">
        <f>[1]Außenhandel_Länder!C5</f>
        <v>16.04894363467065</v>
      </c>
      <c r="D16" t="str">
        <f>[1]Außenhandel_Länder!D5</f>
        <v>Niederlande</v>
      </c>
      <c r="E16" s="3">
        <f>[1]Außenhandel_Länder!E5</f>
        <v>8.6066479512907765</v>
      </c>
      <c r="F16" t="str">
        <f>[1]Außenhandel_Länder!F5</f>
        <v>Vereinigte Staaten von Amerika</v>
      </c>
      <c r="G16" s="3">
        <f>[1]Außenhandel_Länder!G5</f>
        <v>9.2817240910612409</v>
      </c>
      <c r="H16" t="str">
        <f>[1]Außenhandel_Länder!H5</f>
        <v>Niederlande</v>
      </c>
      <c r="I16" s="3">
        <f>[1]Außenhandel_Länder!I5</f>
        <v>8.9541615205609197</v>
      </c>
      <c r="J16" t="str">
        <f>[1]Außenhandel_Länder!J5</f>
        <v>China</v>
      </c>
      <c r="K16" s="3">
        <f>[1]Außenhandel_Länder!K5</f>
        <v>6.7837082192924187</v>
      </c>
      <c r="L16" t="str">
        <f>[1]Außenhandel_Länder!L5</f>
        <v>China</v>
      </c>
      <c r="M16" s="3">
        <f>[1]Außenhandel_Länder!M5</f>
        <v>7.4522474533971064</v>
      </c>
      <c r="N16" s="4" t="str">
        <f>[1]Außenhandel_Länder!N5</f>
        <v>Vereinigte Staaten von Amerika</v>
      </c>
      <c r="O16" s="3">
        <f>[1]Außenhandel_Länder!O5</f>
        <v>8.632740874920211</v>
      </c>
      <c r="P16" t="str">
        <f>[1]Außenhandel_Länder!P5</f>
        <v>Vereinigte Staaten von Amerika</v>
      </c>
      <c r="Q16" s="3">
        <f>[1]Außenhandel_Länder!Q5</f>
        <v>8.5377103958638596</v>
      </c>
      <c r="R16" t="str">
        <f>[1]Außenhandel_Länder!R5</f>
        <v>Frankreich</v>
      </c>
      <c r="S16" s="3">
        <f>[1]Außenhandel_Länder!S5</f>
        <v>7.9923002078695946</v>
      </c>
      <c r="T16" t="str">
        <f>[1]Außenhandel_Länder!T5</f>
        <v>Frankreich</v>
      </c>
      <c r="U16" s="3">
        <f>[1]Außenhandel_Länder!U5</f>
        <v>7.9983023606849546</v>
      </c>
      <c r="V16" t="str">
        <f>[1]Außenhandel_Länder!V5</f>
        <v>China</v>
      </c>
      <c r="W16" s="3">
        <f>[1]Außenhandel_Länder!W5</f>
        <v>7.4854287987490924</v>
      </c>
      <c r="X16" t="str">
        <f>[1]Außenhandel_Länder!X5</f>
        <v>Österreich</v>
      </c>
      <c r="Y16" s="3">
        <f>[1]Außenhandel_Länder!Y5</f>
        <v>8.0890319630927774</v>
      </c>
      <c r="Z16" t="str">
        <f>[1]Außenhandel_Länder!Z5</f>
        <v>Frankreich</v>
      </c>
      <c r="AA16" s="3">
        <f>[1]Außenhandel_Länder!AA5</f>
        <v>11.762413903699164</v>
      </c>
      <c r="AB16" t="str">
        <f>[1]Außenhandel_Länder!AB5</f>
        <v>Vereinigte Staaten von Amerika</v>
      </c>
      <c r="AC16" s="3">
        <f>[1]Außenhandel_Länder!AC5</f>
        <v>7.4308443689661052</v>
      </c>
      <c r="AD16" t="str">
        <f>[1]Außenhandel_Länder!AD5</f>
        <v>Frankreich</v>
      </c>
      <c r="AE16" s="3">
        <f>[1]Außenhandel_Länder!AE5</f>
        <v>7.864544024677361</v>
      </c>
      <c r="AF16" t="str">
        <f>[1]Außenhandel_Länder!AF5</f>
        <v>Frankreich</v>
      </c>
      <c r="AG16" s="3">
        <f>[1]Außenhandel_Länder!AG5</f>
        <v>7.642746203098624</v>
      </c>
      <c r="AH16" t="str">
        <f>[1]Außenhandel_Länder!AH5</f>
        <v>Frankreich</v>
      </c>
      <c r="AI16" s="3">
        <f>[1]Außenhandel_Länder!AI5</f>
        <v>8.5603108469008706</v>
      </c>
      <c r="AJ16" t="str">
        <f>[1]Außenhandel_Länder!AJ5</f>
        <v>Vereinigte Staaten von Amerika</v>
      </c>
      <c r="AK16" s="3">
        <f>[1]Außenhandel_Länder!AK5</f>
        <v>9.6949820850568589</v>
      </c>
      <c r="AL16" t="str">
        <f>[1]Außenhandel_Länder!AL5</f>
        <v>Vereinigte Staaten von Amerika</v>
      </c>
      <c r="AM16" s="3">
        <f>[1]Außenhandel_Länder!AM5</f>
        <v>14.732218208801678</v>
      </c>
      <c r="AN16" t="str">
        <f>[1]Außenhandel_Länder!AN5</f>
        <v>Belgien (ab 1999)</v>
      </c>
      <c r="AO16" s="3">
        <f>[1]Außenhandel_Länder!AO5</f>
        <v>9.1357983976519499</v>
      </c>
      <c r="AP16" t="str">
        <f>[1]Außenhandel_Länder!AP5</f>
        <v>Frankreich</v>
      </c>
      <c r="AQ16" s="3">
        <f>[1]Außenhandel_Länder!AQ5</f>
        <v>7.7038638271794166</v>
      </c>
    </row>
    <row r="17" spans="1:48" x14ac:dyDescent="0.35">
      <c r="A17">
        <f>[1]Außenhandel_Länder!A6</f>
        <v>3</v>
      </c>
      <c r="B17" t="str">
        <f>[1]Außenhandel_Länder!B6</f>
        <v>Belgien (ab 1999)</v>
      </c>
      <c r="C17" s="3">
        <f>[1]Außenhandel_Länder!C6</f>
        <v>11.166817472163727</v>
      </c>
      <c r="D17" t="str">
        <f>[1]Außenhandel_Länder!D6</f>
        <v>Polen</v>
      </c>
      <c r="E17" s="3">
        <f>[1]Außenhandel_Länder!E6</f>
        <v>7.8195430724710313</v>
      </c>
      <c r="F17" t="str">
        <f>[1]Außenhandel_Länder!F6</f>
        <v>Vereinigtes Königreich</v>
      </c>
      <c r="G17" s="3">
        <f>[1]Außenhandel_Länder!G6</f>
        <v>7.9503432566162271</v>
      </c>
      <c r="H17" t="str">
        <f>[1]Außenhandel_Länder!H6</f>
        <v>Tschechien (ab 1993)</v>
      </c>
      <c r="I17" s="3">
        <f>[1]Außenhandel_Länder!I6</f>
        <v>7.730615149749652</v>
      </c>
      <c r="J17" t="str">
        <f>[1]Außenhandel_Länder!J6</f>
        <v>Polen</v>
      </c>
      <c r="K17" s="3">
        <f>[1]Außenhandel_Länder!K6</f>
        <v>6.5030382412369621</v>
      </c>
      <c r="L17" t="str">
        <f>[1]Außenhandel_Länder!L6</f>
        <v>Frankreich</v>
      </c>
      <c r="M17" s="3">
        <f>[1]Außenhandel_Länder!M6</f>
        <v>7.4494092456115562</v>
      </c>
      <c r="N17" s="4" t="str">
        <f>[1]Außenhandel_Länder!N6</f>
        <v>China</v>
      </c>
      <c r="O17" s="3">
        <f>[1]Außenhandel_Länder!O6</f>
        <v>7.5801582200501922</v>
      </c>
      <c r="P17" t="str">
        <f>[1]Außenhandel_Länder!P6</f>
        <v>Niederlande</v>
      </c>
      <c r="Q17" s="3">
        <f>[1]Außenhandel_Länder!Q6</f>
        <v>7.6080498601670907</v>
      </c>
      <c r="R17" t="str">
        <f>[1]Außenhandel_Länder!R6</f>
        <v>Niederlande</v>
      </c>
      <c r="S17" s="3">
        <f>[1]Außenhandel_Länder!S6</f>
        <v>7.405622201793741</v>
      </c>
      <c r="T17" t="str">
        <f>[1]Außenhandel_Länder!T6</f>
        <v>Niederlande</v>
      </c>
      <c r="U17" s="3">
        <f>[1]Außenhandel_Länder!U6</f>
        <v>7.4326986991756758</v>
      </c>
      <c r="V17" t="str">
        <f>[1]Außenhandel_Länder!V6</f>
        <v>Frankreich</v>
      </c>
      <c r="W17" s="3">
        <f>[1]Außenhandel_Länder!W6</f>
        <v>7.4488700274325002</v>
      </c>
      <c r="X17" t="str">
        <f>[1]Außenhandel_Länder!X6</f>
        <v>China</v>
      </c>
      <c r="Y17" s="3">
        <f>[1]Außenhandel_Länder!Y6</f>
        <v>7.7131133993847936</v>
      </c>
      <c r="Z17" t="str">
        <f>[1]Außenhandel_Länder!Z6</f>
        <v>Vereinigtes Königreich</v>
      </c>
      <c r="AA17" s="3">
        <f>[1]Außenhandel_Länder!AA6</f>
        <v>6.7617130209498164</v>
      </c>
      <c r="AB17" t="str">
        <f>[1]Außenhandel_Länder!AB6</f>
        <v>China</v>
      </c>
      <c r="AC17" s="3">
        <f>[1]Außenhandel_Länder!AC6</f>
        <v>6.9477304592437976</v>
      </c>
      <c r="AD17" t="str">
        <f>[1]Außenhandel_Länder!AD6</f>
        <v>Vereinigtes Königreich</v>
      </c>
      <c r="AE17" s="3">
        <f>[1]Außenhandel_Länder!AE6</f>
        <v>6.4548742946716491</v>
      </c>
      <c r="AF17" t="str">
        <f>[1]Außenhandel_Länder!AF6</f>
        <v>Vereinigte Staaten von Amerika</v>
      </c>
      <c r="AG17" s="3">
        <f>[1]Außenhandel_Länder!AG6</f>
        <v>6.8525251927558539</v>
      </c>
      <c r="AH17" t="str">
        <f>[1]Außenhandel_Länder!AH6</f>
        <v>Vereinigte Staaten von Amerika</v>
      </c>
      <c r="AI17" s="3">
        <f>[1]Außenhandel_Länder!AI6</f>
        <v>6.9016244005838239</v>
      </c>
      <c r="AJ17" t="str">
        <f>[1]Außenhandel_Länder!AJ6</f>
        <v>Niederlande</v>
      </c>
      <c r="AK17" s="3">
        <f>[1]Außenhandel_Länder!AK6</f>
        <v>7.1559858322513481</v>
      </c>
      <c r="AL17" t="str">
        <f>[1]Außenhandel_Länder!AL6</f>
        <v>Vereinigtes Königreich</v>
      </c>
      <c r="AM17" s="3">
        <f>[1]Außenhandel_Länder!AM6</f>
        <v>7.2741948695052958</v>
      </c>
      <c r="AN17" t="str">
        <f>[1]Außenhandel_Länder!AN6</f>
        <v>Vereinigte Staaten von Amerika</v>
      </c>
      <c r="AO17" s="3">
        <f>[1]Außenhandel_Länder!AO6</f>
        <v>8.3006099654368732</v>
      </c>
      <c r="AP17" t="str">
        <f>[1]Außenhandel_Länder!AP6</f>
        <v>Niederlande</v>
      </c>
      <c r="AQ17" s="3">
        <f>[1]Außenhandel_Länder!AQ6</f>
        <v>7.4233406531877435</v>
      </c>
    </row>
    <row r="18" spans="1:48" x14ac:dyDescent="0.35">
      <c r="A18">
        <f>[1]Außenhandel_Länder!A7</f>
        <v>4</v>
      </c>
      <c r="B18" t="str">
        <f>[1]Außenhandel_Länder!B7</f>
        <v>Vereinigte Staaten von Amerika</v>
      </c>
      <c r="C18" s="3">
        <f>[1]Außenhandel_Länder!C7</f>
        <v>8.790986880450502</v>
      </c>
      <c r="D18" t="str">
        <f>[1]Außenhandel_Länder!D7</f>
        <v>Frankreich</v>
      </c>
      <c r="E18" s="3">
        <f>[1]Außenhandel_Länder!E7</f>
        <v>5.8336957167201966</v>
      </c>
      <c r="F18" t="str">
        <f>[1]Außenhandel_Länder!F7</f>
        <v>Polen</v>
      </c>
      <c r="G18" s="3">
        <f>[1]Außenhandel_Länder!G7</f>
        <v>5.3790794463727876</v>
      </c>
      <c r="H18" t="str">
        <f>[1]Außenhandel_Länder!H7</f>
        <v>Frankreich</v>
      </c>
      <c r="I18" s="3">
        <f>[1]Außenhandel_Länder!I7</f>
        <v>7.1542945005459382</v>
      </c>
      <c r="J18" t="str">
        <f>[1]Außenhandel_Länder!J7</f>
        <v>Frankreich</v>
      </c>
      <c r="K18" s="3">
        <f>[1]Außenhandel_Länder!K7</f>
        <v>6.4545672299447379</v>
      </c>
      <c r="L18" t="str">
        <f>[1]Außenhandel_Länder!L7</f>
        <v>Polen</v>
      </c>
      <c r="M18" s="3">
        <f>[1]Außenhandel_Länder!M7</f>
        <v>6.9550401540536075</v>
      </c>
      <c r="N18" s="4" t="str">
        <f>[1]Außenhandel_Länder!N7</f>
        <v>Niederlande</v>
      </c>
      <c r="O18" s="3">
        <f>[1]Außenhandel_Länder!O7</f>
        <v>7.3774962988158403</v>
      </c>
      <c r="P18" t="str">
        <f>[1]Außenhandel_Länder!P7</f>
        <v>China</v>
      </c>
      <c r="Q18" s="3">
        <f>[1]Außenhandel_Länder!Q7</f>
        <v>7.5771025386183615</v>
      </c>
      <c r="R18" t="str">
        <f>[1]Außenhandel_Länder!R7</f>
        <v>China</v>
      </c>
      <c r="S18" s="3">
        <f>[1]Außenhandel_Länder!S7</f>
        <v>5.8479673117582687</v>
      </c>
      <c r="T18" t="str">
        <f>[1]Außenhandel_Länder!T7</f>
        <v>China</v>
      </c>
      <c r="U18" s="3">
        <f>[1]Außenhandel_Länder!U7</f>
        <v>5.8208557272498078</v>
      </c>
      <c r="V18" t="str">
        <f>[1]Außenhandel_Länder!V7</f>
        <v>Schweiz</v>
      </c>
      <c r="W18" s="3">
        <f>[1]Außenhandel_Länder!W7</f>
        <v>7.3336925618878155</v>
      </c>
      <c r="X18" t="str">
        <f>[1]Außenhandel_Länder!X7</f>
        <v>Italien</v>
      </c>
      <c r="Y18" s="3">
        <f>[1]Außenhandel_Länder!Y7</f>
        <v>6.56896850637958</v>
      </c>
      <c r="Z18" t="str">
        <f>[1]Außenhandel_Länder!Z7</f>
        <v>Niederlande</v>
      </c>
      <c r="AA18" s="3">
        <f>[1]Außenhandel_Länder!AA7</f>
        <v>6.0476201061258967</v>
      </c>
      <c r="AB18" t="str">
        <f>[1]Außenhandel_Länder!AB7</f>
        <v>Indien</v>
      </c>
      <c r="AC18" s="3">
        <f>[1]Außenhandel_Länder!AC7</f>
        <v>5.0640893659603528</v>
      </c>
      <c r="AD18" t="str">
        <f>[1]Außenhandel_Länder!AD7</f>
        <v>Polen</v>
      </c>
      <c r="AE18" s="3">
        <f>[1]Außenhandel_Länder!AE7</f>
        <v>5.974704858345592</v>
      </c>
      <c r="AF18" t="str">
        <f>[1]Außenhandel_Länder!AF7</f>
        <v>Polen</v>
      </c>
      <c r="AG18" s="3">
        <f>[1]Außenhandel_Länder!AG7</f>
        <v>6.8116786026461025</v>
      </c>
      <c r="AH18" t="str">
        <f>[1]Außenhandel_Länder!AH7</f>
        <v>Belgien (ab 1999)</v>
      </c>
      <c r="AI18" s="3">
        <f>[1]Außenhandel_Länder!AI7</f>
        <v>6.5337563968097729</v>
      </c>
      <c r="AJ18" t="str">
        <f>[1]Außenhandel_Länder!AJ7</f>
        <v>Italien</v>
      </c>
      <c r="AK18" s="3">
        <f>[1]Außenhandel_Länder!AK7</f>
        <v>5.9041959674291311</v>
      </c>
      <c r="AL18" t="str">
        <f>[1]Außenhandel_Länder!AL7</f>
        <v>Italien</v>
      </c>
      <c r="AM18" s="3">
        <f>[1]Außenhandel_Länder!AM7</f>
        <v>6.3473424643978937</v>
      </c>
      <c r="AN18" t="str">
        <f>[1]Außenhandel_Länder!AN7</f>
        <v>Italien</v>
      </c>
      <c r="AO18" s="3">
        <f>[1]Außenhandel_Länder!AO7</f>
        <v>7.3821686835695868</v>
      </c>
      <c r="AP18" t="str">
        <f>[1]Außenhandel_Länder!AP7</f>
        <v>China</v>
      </c>
      <c r="AQ18" s="3">
        <f>[1]Außenhandel_Länder!AQ7</f>
        <v>6.0262898863133536</v>
      </c>
    </row>
    <row r="19" spans="1:48" x14ac:dyDescent="0.35">
      <c r="A19">
        <f>[1]Außenhandel_Länder!A8</f>
        <v>5</v>
      </c>
      <c r="B19" t="str">
        <f>[1]Außenhandel_Länder!B8</f>
        <v>Tschechien (ab 1993)</v>
      </c>
      <c r="C19" s="3">
        <f>[1]Außenhandel_Länder!C8</f>
        <v>4.6773744421039076</v>
      </c>
      <c r="D19" t="str">
        <f>[1]Außenhandel_Länder!D8</f>
        <v>Dänemark</v>
      </c>
      <c r="E19" s="3">
        <f>[1]Außenhandel_Länder!E8</f>
        <v>5.7399793936324324</v>
      </c>
      <c r="F19" t="str">
        <f>[1]Außenhandel_Länder!F8</f>
        <v>Tschechien (ab 1993)</v>
      </c>
      <c r="G19" s="3">
        <f>[1]Außenhandel_Länder!G8</f>
        <v>5.2355791068070374</v>
      </c>
      <c r="H19" t="str">
        <f>[1]Außenhandel_Länder!H8</f>
        <v>Österreich</v>
      </c>
      <c r="I19" s="3">
        <f>[1]Außenhandel_Länder!I8</f>
        <v>6.3966177340986192</v>
      </c>
      <c r="J19" t="str">
        <f>[1]Außenhandel_Länder!J8</f>
        <v>Österreich</v>
      </c>
      <c r="K19" s="3">
        <f>[1]Außenhandel_Länder!K8</f>
        <v>5.9920059782362989</v>
      </c>
      <c r="L19" t="str">
        <f>[1]Außenhandel_Länder!L8</f>
        <v>Niederlande</v>
      </c>
      <c r="M19" s="3">
        <f>[1]Außenhandel_Länder!M8</f>
        <v>5.5356668111717608</v>
      </c>
      <c r="N19" s="4" t="str">
        <f>[1]Außenhandel_Länder!N8</f>
        <v>Vereinigtes Königreich</v>
      </c>
      <c r="O19" s="3">
        <f>[1]Außenhandel_Länder!O8</f>
        <v>5.9184201310793858</v>
      </c>
      <c r="P19" t="str">
        <f>[1]Außenhandel_Länder!P8</f>
        <v>Vereinigtes Königreich</v>
      </c>
      <c r="Q19" s="3">
        <f>[1]Außenhandel_Länder!Q8</f>
        <v>6.0575897019612048</v>
      </c>
      <c r="R19" t="str">
        <f>[1]Außenhandel_Länder!R8</f>
        <v>Italien</v>
      </c>
      <c r="S19" s="3">
        <f>[1]Außenhandel_Länder!S8</f>
        <v>5.6979487926756764</v>
      </c>
      <c r="T19" t="str">
        <f>[1]Außenhandel_Länder!T8</f>
        <v>Italien</v>
      </c>
      <c r="U19" s="3">
        <f>[1]Außenhandel_Länder!U8</f>
        <v>5.7093234593772184</v>
      </c>
      <c r="V19" t="str">
        <f>[1]Außenhandel_Länder!V8</f>
        <v>Niederlande</v>
      </c>
      <c r="W19" s="3">
        <f>[1]Außenhandel_Länder!W8</f>
        <v>6.7902968601470253</v>
      </c>
      <c r="X19" t="str">
        <f>[1]Außenhandel_Länder!X8</f>
        <v>Frankreich</v>
      </c>
      <c r="Y19" s="3">
        <f>[1]Außenhandel_Länder!Y8</f>
        <v>6.4893237280912679</v>
      </c>
      <c r="Z19" t="str">
        <f>[1]Außenhandel_Länder!Z8</f>
        <v>Italien</v>
      </c>
      <c r="AA19" s="3">
        <f>[1]Außenhandel_Länder!AA8</f>
        <v>5.6954321951511613</v>
      </c>
      <c r="AB19" t="str">
        <f>[1]Außenhandel_Länder!AB8</f>
        <v>Türkei</v>
      </c>
      <c r="AC19" s="3">
        <f>[1]Außenhandel_Länder!AC8</f>
        <v>4.8805038012923063</v>
      </c>
      <c r="AD19" t="str">
        <f>[1]Außenhandel_Länder!AD8</f>
        <v>Niederlande</v>
      </c>
      <c r="AE19" s="3">
        <f>[1]Außenhandel_Länder!AE8</f>
        <v>5.4716996874964927</v>
      </c>
      <c r="AF19" t="str">
        <f>[1]Außenhandel_Länder!AF8</f>
        <v>Vereinigtes Königreich</v>
      </c>
      <c r="AG19" s="3">
        <f>[1]Außenhandel_Länder!AG8</f>
        <v>6.0489291632174993</v>
      </c>
      <c r="AH19" t="str">
        <f>[1]Außenhandel_Länder!AH8</f>
        <v>Polen</v>
      </c>
      <c r="AI19" s="3">
        <f>[1]Außenhandel_Länder!AI8</f>
        <v>6.1628883910389378</v>
      </c>
      <c r="AJ19" t="str">
        <f>[1]Außenhandel_Länder!AJ8</f>
        <v>Polen</v>
      </c>
      <c r="AK19" s="3">
        <f>[1]Außenhandel_Länder!AK8</f>
        <v>5.3487327823243715</v>
      </c>
      <c r="AL19" t="str">
        <f>[1]Außenhandel_Länder!AL8</f>
        <v>Polen</v>
      </c>
      <c r="AM19" s="3">
        <f>[1]Außenhandel_Länder!AM8</f>
        <v>4.7704302729611001</v>
      </c>
      <c r="AN19" t="str">
        <f>[1]Außenhandel_Länder!AN8</f>
        <v>Frankreich</v>
      </c>
      <c r="AO19" s="3">
        <f>[1]Außenhandel_Länder!AO8</f>
        <v>6.0503217999265395</v>
      </c>
      <c r="AP19" t="str">
        <f>[1]Außenhandel_Länder!AP8</f>
        <v>Polen</v>
      </c>
      <c r="AQ19" s="3">
        <f>[1]Außenhandel_Länder!AQ8</f>
        <v>5.5411492655119607</v>
      </c>
    </row>
    <row r="20" spans="1:48" x14ac:dyDescent="0.35">
      <c r="A20">
        <f>[1]Außenhandel_Länder!A9</f>
        <v>6</v>
      </c>
      <c r="B20" t="str">
        <f>[1]Außenhandel_Länder!B9</f>
        <v>Frankreich</v>
      </c>
      <c r="C20" s="3">
        <f>[1]Außenhandel_Länder!C9</f>
        <v>3.8236395029666261</v>
      </c>
      <c r="D20" t="str">
        <f>[1]Außenhandel_Länder!D9</f>
        <v>Schweden</v>
      </c>
      <c r="E20" s="3">
        <f>[1]Außenhandel_Länder!E9</f>
        <v>4.6744293915611843</v>
      </c>
      <c r="F20" t="str">
        <f>[1]Außenhandel_Länder!F9</f>
        <v>Frankreich</v>
      </c>
      <c r="G20" s="3">
        <f>[1]Außenhandel_Länder!G9</f>
        <v>4.9419955310380477</v>
      </c>
      <c r="H20" t="str">
        <f>[1]Außenhandel_Länder!H9</f>
        <v>Italien</v>
      </c>
      <c r="I20" s="3">
        <f>[1]Außenhandel_Länder!I9</f>
        <v>5.7877393416430936</v>
      </c>
      <c r="J20" t="str">
        <f>[1]Außenhandel_Länder!J9</f>
        <v>Vereinigtes Königreich</v>
      </c>
      <c r="K20" s="3">
        <f>[1]Außenhandel_Länder!K9</f>
        <v>5.5914843605999796</v>
      </c>
      <c r="L20" t="str">
        <f>[1]Außenhandel_Länder!L9</f>
        <v>Italien</v>
      </c>
      <c r="M20" s="3">
        <f>[1]Außenhandel_Länder!M9</f>
        <v>4.8601015048489042</v>
      </c>
      <c r="N20" s="4" t="str">
        <f>[1]Außenhandel_Länder!N9</f>
        <v>Frankreich</v>
      </c>
      <c r="O20" s="3">
        <f>[1]Außenhandel_Länder!O9</f>
        <v>5.6916563897207837</v>
      </c>
      <c r="P20" t="str">
        <f>[1]Außenhandel_Länder!P9</f>
        <v>Frankreich</v>
      </c>
      <c r="Q20" s="3">
        <f>[1]Außenhandel_Länder!Q9</f>
        <v>5.4372786185209456</v>
      </c>
      <c r="R20" t="str">
        <f>[1]Außenhandel_Länder!R9</f>
        <v>Österreich</v>
      </c>
      <c r="S20" s="3">
        <f>[1]Außenhandel_Länder!S9</f>
        <v>5.2345819980104906</v>
      </c>
      <c r="T20" t="str">
        <f>[1]Außenhandel_Länder!T9</f>
        <v>Österreich</v>
      </c>
      <c r="U20" s="3">
        <f>[1]Außenhandel_Länder!U9</f>
        <v>5.2664007404326707</v>
      </c>
      <c r="V20" t="str">
        <f>[1]Außenhandel_Länder!V9</f>
        <v>Italien</v>
      </c>
      <c r="W20" s="3">
        <f>[1]Außenhandel_Länder!W9</f>
        <v>5.7383845632669228</v>
      </c>
      <c r="X20" t="str">
        <f>[1]Außenhandel_Länder!X9</f>
        <v>Vereinigtes Königreich</v>
      </c>
      <c r="Y20" s="3">
        <f>[1]Außenhandel_Länder!Y9</f>
        <v>5.155857947300782</v>
      </c>
      <c r="Z20" t="str">
        <f>[1]Außenhandel_Länder!Z9</f>
        <v>China</v>
      </c>
      <c r="AA20" s="3">
        <f>[1]Außenhandel_Länder!AA9</f>
        <v>4.4973264385221494</v>
      </c>
      <c r="AB20" t="str">
        <f>[1]Außenhandel_Länder!AB9</f>
        <v>Vereinigtes Königreich</v>
      </c>
      <c r="AC20" s="3">
        <f>[1]Außenhandel_Länder!AC9</f>
        <v>4.8176094720978497</v>
      </c>
      <c r="AD20" t="str">
        <f>[1]Außenhandel_Länder!AD9</f>
        <v>Italien</v>
      </c>
      <c r="AE20" s="3">
        <f>[1]Außenhandel_Länder!AE9</f>
        <v>5.3873086282748037</v>
      </c>
      <c r="AF20" t="str">
        <f>[1]Außenhandel_Länder!AF9</f>
        <v>Österreich</v>
      </c>
      <c r="AG20" s="3">
        <f>[1]Außenhandel_Länder!AG9</f>
        <v>4.8719465941149114</v>
      </c>
      <c r="AH20" t="str">
        <f>[1]Außenhandel_Länder!AH9</f>
        <v>Italien</v>
      </c>
      <c r="AI20" s="3">
        <f>[1]Außenhandel_Länder!AI9</f>
        <v>5.6919477616094669</v>
      </c>
      <c r="AJ20" t="str">
        <f>[1]Außenhandel_Länder!AJ9</f>
        <v>Spanien</v>
      </c>
      <c r="AK20" s="3">
        <f>[1]Außenhandel_Länder!AK9</f>
        <v>4.7273828335473844</v>
      </c>
      <c r="AL20" t="str">
        <f>[1]Außenhandel_Länder!AL9</f>
        <v>Niederlande</v>
      </c>
      <c r="AM20" s="3">
        <f>[1]Außenhandel_Länder!AM9</f>
        <v>4.4145067244459595</v>
      </c>
      <c r="AN20" t="str">
        <f>[1]Außenhandel_Länder!AN9</f>
        <v>Dänemark</v>
      </c>
      <c r="AO20" s="3">
        <f>[1]Außenhandel_Länder!AO9</f>
        <v>5.9911234146016321</v>
      </c>
      <c r="AP20" t="str">
        <f>[1]Außenhandel_Länder!AP9</f>
        <v>Italien</v>
      </c>
      <c r="AQ20" s="3">
        <f>[1]Außenhandel_Länder!AQ9</f>
        <v>5.5316496054396067</v>
      </c>
    </row>
    <row r="21" spans="1:48" x14ac:dyDescent="0.35">
      <c r="A21">
        <f>[1]Außenhandel_Länder!A10</f>
        <v>7</v>
      </c>
      <c r="B21" t="str">
        <f>[1]Außenhandel_Länder!B10</f>
        <v>Vereinigtes Königreich</v>
      </c>
      <c r="C21" s="3">
        <f>[1]Außenhandel_Länder!C10</f>
        <v>3.3221045947335091</v>
      </c>
      <c r="D21" t="str">
        <f>[1]Außenhandel_Länder!D10</f>
        <v>Vereinigtes Königreich</v>
      </c>
      <c r="E21" s="3">
        <f>[1]Außenhandel_Länder!E10</f>
        <v>4.5594802248865252</v>
      </c>
      <c r="F21" t="str">
        <f>[1]Außenhandel_Länder!F10</f>
        <v>Italien</v>
      </c>
      <c r="G21" s="3">
        <f>[1]Außenhandel_Länder!G10</f>
        <v>3.9392509956981527</v>
      </c>
      <c r="H21" t="str">
        <f>[1]Außenhandel_Länder!H10</f>
        <v>Vereinigtes Königreich</v>
      </c>
      <c r="I21" s="3">
        <f>[1]Außenhandel_Länder!I10</f>
        <v>5.587820451381293</v>
      </c>
      <c r="J21" t="str">
        <f>[1]Außenhandel_Länder!J10</f>
        <v>Niederlande</v>
      </c>
      <c r="K21" s="3">
        <f>[1]Außenhandel_Länder!K10</f>
        <v>5.0392463040310487</v>
      </c>
      <c r="L21" t="str">
        <f>[1]Außenhandel_Länder!L10</f>
        <v>Vereinigtes Königreich</v>
      </c>
      <c r="M21" s="3">
        <f>[1]Außenhandel_Länder!M10</f>
        <v>4.7775659434226636</v>
      </c>
      <c r="N21" s="4" t="str">
        <f>[1]Außenhandel_Länder!N10</f>
        <v>Tschechien (ab 1993)</v>
      </c>
      <c r="O21" s="3">
        <f>[1]Außenhandel_Länder!O10</f>
        <v>4.9295090734558684</v>
      </c>
      <c r="P21" t="str">
        <f>[1]Außenhandel_Länder!P10</f>
        <v>Tschechien (ab 1993)</v>
      </c>
      <c r="Q21" s="3">
        <f>[1]Außenhandel_Länder!Q10</f>
        <v>5.2040736797687632</v>
      </c>
      <c r="R21" t="str">
        <f>[1]Außenhandel_Länder!R10</f>
        <v>Polen</v>
      </c>
      <c r="S21" s="3">
        <f>[1]Außenhandel_Länder!S10</f>
        <v>5.1151652078385661</v>
      </c>
      <c r="T21" t="str">
        <f>[1]Außenhandel_Länder!T10</f>
        <v>Polen</v>
      </c>
      <c r="U21" s="3">
        <f>[1]Außenhandel_Länder!U10</f>
        <v>5.0845785634291829</v>
      </c>
      <c r="V21" t="str">
        <f>[1]Außenhandel_Länder!V10</f>
        <v>Österreich</v>
      </c>
      <c r="W21" s="3">
        <f>[1]Außenhandel_Länder!W10</f>
        <v>4.7732100723864788</v>
      </c>
      <c r="X21" t="str">
        <f>[1]Außenhandel_Länder!X10</f>
        <v>Polen</v>
      </c>
      <c r="Y21" s="3">
        <f>[1]Außenhandel_Länder!Y10</f>
        <v>4.8110952603458585</v>
      </c>
      <c r="Z21" t="str">
        <f>[1]Außenhandel_Länder!Z10</f>
        <v>Ägypten</v>
      </c>
      <c r="AA21" s="3">
        <f>[1]Außenhandel_Länder!AA10</f>
        <v>4.2334588268810531</v>
      </c>
      <c r="AB21" t="str">
        <f>[1]Außenhandel_Länder!AB10</f>
        <v>Schiffs und Luftfahrzeugbedarf</v>
      </c>
      <c r="AC21" s="3">
        <f>[1]Außenhandel_Länder!AC10</f>
        <v>4.1519764861204456</v>
      </c>
      <c r="AD21" t="str">
        <f>[1]Außenhandel_Länder!AD10</f>
        <v>China</v>
      </c>
      <c r="AE21" s="3">
        <f>[1]Außenhandel_Länder!AE10</f>
        <v>4.8668222325442736</v>
      </c>
      <c r="AF21" t="str">
        <f>[1]Außenhandel_Länder!AF10</f>
        <v>Italien</v>
      </c>
      <c r="AG21" s="3">
        <f>[1]Außenhandel_Länder!AG10</f>
        <v>4.4830445895023354</v>
      </c>
      <c r="AH21" t="str">
        <f>[1]Außenhandel_Länder!AH10</f>
        <v>Österreich</v>
      </c>
      <c r="AI21" s="3">
        <f>[1]Außenhandel_Länder!AI10</f>
        <v>4.9388783604295705</v>
      </c>
      <c r="AJ21" t="str">
        <f>[1]Außenhandel_Länder!AJ10</f>
        <v>Belgien (ab 1999)</v>
      </c>
      <c r="AK21" s="3">
        <f>[1]Außenhandel_Länder!AK10</f>
        <v>4.6367026605353985</v>
      </c>
      <c r="AL21" t="str">
        <f>[1]Außenhandel_Länder!AL10</f>
        <v>Österreich</v>
      </c>
      <c r="AM21" s="3">
        <f>[1]Außenhandel_Länder!AM10</f>
        <v>3.7672841105467105</v>
      </c>
      <c r="AN21" t="str">
        <f>[1]Außenhandel_Länder!AN10</f>
        <v>Polen</v>
      </c>
      <c r="AO21" s="3">
        <f>[1]Außenhandel_Länder!AO10</f>
        <v>4.4732902017033069</v>
      </c>
      <c r="AP21" t="str">
        <f>[1]Außenhandel_Länder!AP10</f>
        <v>Österreich</v>
      </c>
      <c r="AQ21" s="3">
        <f>[1]Außenhandel_Länder!AQ10</f>
        <v>5.0925923537883584</v>
      </c>
    </row>
    <row r="22" spans="1:48" x14ac:dyDescent="0.35">
      <c r="A22">
        <f>[1]Außenhandel_Länder!A11</f>
        <v>8</v>
      </c>
      <c r="B22" t="str">
        <f>[1]Außenhandel_Länder!B11</f>
        <v>Italien</v>
      </c>
      <c r="C22" s="3">
        <f>[1]Außenhandel_Länder!C11</f>
        <v>3.2514640879525913</v>
      </c>
      <c r="D22" t="str">
        <f>[1]Außenhandel_Länder!D11</f>
        <v>Italien</v>
      </c>
      <c r="E22" s="3">
        <f>[1]Außenhandel_Länder!E11</f>
        <v>3.2380443581753182</v>
      </c>
      <c r="F22" t="str">
        <f>[1]Außenhandel_Länder!F11</f>
        <v>Belgien (ab 1999)</v>
      </c>
      <c r="G22" s="3">
        <f>[1]Außenhandel_Länder!G11</f>
        <v>3.8113309790134733</v>
      </c>
      <c r="H22" t="str">
        <f>[1]Außenhandel_Länder!H11</f>
        <v>Belgien (ab 1999)</v>
      </c>
      <c r="I22" s="3">
        <f>[1]Außenhandel_Länder!I11</f>
        <v>4.6283365844025592</v>
      </c>
      <c r="J22" t="str">
        <f>[1]Außenhandel_Länder!J11</f>
        <v>Italien</v>
      </c>
      <c r="K22" s="3">
        <f>[1]Außenhandel_Länder!K11</f>
        <v>4.9335936277356778</v>
      </c>
      <c r="L22" t="str">
        <f>[1]Außenhandel_Länder!L11</f>
        <v>Spanien</v>
      </c>
      <c r="M22" s="3">
        <f>[1]Außenhandel_Länder!M11</f>
        <v>3.5779321560559212</v>
      </c>
      <c r="N22" s="4" t="str">
        <f>[1]Außenhandel_Länder!N11</f>
        <v>Belgien (ab 1999)</v>
      </c>
      <c r="O22" s="3">
        <f>[1]Außenhandel_Länder!O11</f>
        <v>4.7458916566641767</v>
      </c>
      <c r="P22" t="str">
        <f>[1]Außenhandel_Länder!P11</f>
        <v>Belgien (ab 1999)</v>
      </c>
      <c r="Q22" s="3">
        <f>[1]Außenhandel_Länder!Q11</f>
        <v>5.0983342837046681</v>
      </c>
      <c r="R22" t="str">
        <f>[1]Außenhandel_Länder!R11</f>
        <v>Vereinigtes Königreich</v>
      </c>
      <c r="S22" s="3">
        <f>[1]Außenhandel_Länder!S11</f>
        <v>4.9381957419183946</v>
      </c>
      <c r="T22" t="str">
        <f>[1]Außenhandel_Länder!T11</f>
        <v>Vereinigtes Königreich</v>
      </c>
      <c r="U22" s="3">
        <f>[1]Außenhandel_Länder!U11</f>
        <v>4.9391528844093884</v>
      </c>
      <c r="V22" t="str">
        <f>[1]Außenhandel_Länder!V11</f>
        <v>Vereinigtes Königreich</v>
      </c>
      <c r="W22" s="3">
        <f>[1]Außenhandel_Länder!W11</f>
        <v>4.3423914515779112</v>
      </c>
      <c r="X22" t="str">
        <f>[1]Außenhandel_Länder!X11</f>
        <v>Niederlande</v>
      </c>
      <c r="Y22" s="3">
        <f>[1]Außenhandel_Länder!Y11</f>
        <v>4.0561160333753454</v>
      </c>
      <c r="Z22" t="str">
        <f>[1]Außenhandel_Länder!Z11</f>
        <v>Spanien</v>
      </c>
      <c r="AA22" s="3">
        <f>[1]Außenhandel_Länder!AA11</f>
        <v>3.7530025680888315</v>
      </c>
      <c r="AB22" t="str">
        <f>[1]Außenhandel_Länder!AB11</f>
        <v>Polen</v>
      </c>
      <c r="AC22" s="3">
        <f>[1]Außenhandel_Länder!AC11</f>
        <v>4.0858542045175099</v>
      </c>
      <c r="AD22" t="str">
        <f>[1]Außenhandel_Länder!AD11</f>
        <v>Spanien</v>
      </c>
      <c r="AE22" s="3">
        <f>[1]Außenhandel_Länder!AE11</f>
        <v>4.366670913191129</v>
      </c>
      <c r="AF22" t="str">
        <f>[1]Außenhandel_Länder!AF11</f>
        <v>Belgien (ab 1999)</v>
      </c>
      <c r="AG22" s="3">
        <f>[1]Außenhandel_Länder!AG11</f>
        <v>4.0260176375958494</v>
      </c>
      <c r="AH22" t="str">
        <f>[1]Außenhandel_Länder!AH11</f>
        <v>China</v>
      </c>
      <c r="AI22" s="3">
        <f>[1]Außenhandel_Länder!AI11</f>
        <v>4.3898016345227377</v>
      </c>
      <c r="AJ22" t="str">
        <f>[1]Außenhandel_Länder!AJ11</f>
        <v>Vereinigtes Königreich</v>
      </c>
      <c r="AK22" s="3">
        <f>[1]Außenhandel_Länder!AK11</f>
        <v>4.3155344290008459</v>
      </c>
      <c r="AL22" t="str">
        <f>[1]Außenhandel_Länder!AL11</f>
        <v>Slowakei (ab 1993)</v>
      </c>
      <c r="AM22" s="3">
        <f>[1]Außenhandel_Länder!AM11</f>
        <v>3.3538263384387652</v>
      </c>
      <c r="AN22" t="str">
        <f>[1]Außenhandel_Länder!AN11</f>
        <v>China</v>
      </c>
      <c r="AO22" s="3">
        <f>[1]Außenhandel_Länder!AO11</f>
        <v>4.1976992497517163</v>
      </c>
      <c r="AP22" t="str">
        <f>[1]Außenhandel_Länder!AP11</f>
        <v>Vereinigtes Königreich</v>
      </c>
      <c r="AQ22" s="3">
        <f>[1]Außenhandel_Länder!AQ11</f>
        <v>5.0824392976887838</v>
      </c>
    </row>
    <row r="23" spans="1:48" x14ac:dyDescent="0.35">
      <c r="A23">
        <f>[1]Außenhandel_Länder!A12</f>
        <v>9</v>
      </c>
      <c r="B23" t="str">
        <f>[1]Außenhandel_Länder!B12</f>
        <v>Österreich</v>
      </c>
      <c r="C23" s="3">
        <f>[1]Außenhandel_Länder!C12</f>
        <v>2.879890792314499</v>
      </c>
      <c r="D23" t="str">
        <f>[1]Außenhandel_Länder!D12</f>
        <v>Marokko</v>
      </c>
      <c r="E23" s="3">
        <f>[1]Außenhandel_Länder!E12</f>
        <v>3.1415833763057788</v>
      </c>
      <c r="F23" t="str">
        <f>[1]Außenhandel_Länder!F12</f>
        <v>Taiwan</v>
      </c>
      <c r="G23" s="3">
        <f>[1]Außenhandel_Länder!G12</f>
        <v>3.6675163101374788</v>
      </c>
      <c r="H23" t="str">
        <f>[1]Außenhandel_Länder!H12</f>
        <v>Schweiz</v>
      </c>
      <c r="I23" s="3">
        <f>[1]Außenhandel_Länder!I12</f>
        <v>4.2365792331209846</v>
      </c>
      <c r="J23" t="str">
        <f>[1]Außenhandel_Länder!J12</f>
        <v>Tschechien (ab 1993)</v>
      </c>
      <c r="K23" s="3">
        <f>[1]Außenhandel_Länder!K12</f>
        <v>4.6346981147167554</v>
      </c>
      <c r="L23" t="str">
        <f>[1]Außenhandel_Länder!L12</f>
        <v>Österreich</v>
      </c>
      <c r="M23" s="3">
        <f>[1]Außenhandel_Länder!M12</f>
        <v>3.1072207838243711</v>
      </c>
      <c r="N23" s="4" t="str">
        <f>[1]Außenhandel_Länder!N12</f>
        <v>Italien</v>
      </c>
      <c r="O23" s="3">
        <f>[1]Außenhandel_Länder!O12</f>
        <v>4.327909077870153</v>
      </c>
      <c r="P23" t="str">
        <f>[1]Außenhandel_Länder!P12</f>
        <v>Italien</v>
      </c>
      <c r="Q23" s="3">
        <f>[1]Außenhandel_Länder!Q12</f>
        <v>4.2438647960961688</v>
      </c>
      <c r="R23" t="str">
        <f>[1]Außenhandel_Länder!R12</f>
        <v>Belgien (ab 1999)</v>
      </c>
      <c r="S23" s="3">
        <f>[1]Außenhandel_Länder!S12</f>
        <v>4.0378174132674411</v>
      </c>
      <c r="T23" t="str">
        <f>[1]Außenhandel_Länder!T12</f>
        <v>Belgien (ab 1999)</v>
      </c>
      <c r="U23" s="3">
        <f>[1]Außenhandel_Länder!U12</f>
        <v>4.0676645471763093</v>
      </c>
      <c r="V23" t="str">
        <f>[1]Außenhandel_Länder!V12</f>
        <v>Polen</v>
      </c>
      <c r="W23" s="3">
        <f>[1]Außenhandel_Länder!W12</f>
        <v>3.5846385766170488</v>
      </c>
      <c r="X23" t="str">
        <f>[1]Außenhandel_Länder!X12</f>
        <v>Tschechien (ab 1993)</v>
      </c>
      <c r="Y23" s="3">
        <f>[1]Außenhandel_Länder!Y12</f>
        <v>3.4242566479995342</v>
      </c>
      <c r="Z23" t="str">
        <f>[1]Außenhandel_Länder!Z12</f>
        <v>Polen</v>
      </c>
      <c r="AA23" s="3">
        <f>[1]Außenhandel_Länder!AA12</f>
        <v>3.4371244663424312</v>
      </c>
      <c r="AB23" t="str">
        <f>[1]Außenhandel_Länder!AB12</f>
        <v>Ungarn</v>
      </c>
      <c r="AC23" s="3">
        <f>[1]Außenhandel_Länder!AC12</f>
        <v>3.8323361993087732</v>
      </c>
      <c r="AD23" t="str">
        <f>[1]Außenhandel_Länder!AD12</f>
        <v>Österreich</v>
      </c>
      <c r="AE23" s="3">
        <f>[1]Außenhandel_Länder!AE12</f>
        <v>4.3468699340751691</v>
      </c>
      <c r="AF23" t="str">
        <f>[1]Außenhandel_Länder!AF12</f>
        <v>Tschechien (ab 1993)</v>
      </c>
      <c r="AG23" s="3">
        <f>[1]Außenhandel_Länder!AG12</f>
        <v>3.9649319092676376</v>
      </c>
      <c r="AH23" t="str">
        <f>[1]Außenhandel_Länder!AH12</f>
        <v>Vereinigtes Königreich</v>
      </c>
      <c r="AI23" s="3">
        <f>[1]Außenhandel_Länder!AI12</f>
        <v>4.1866568240621049</v>
      </c>
      <c r="AJ23" t="str">
        <f>[1]Außenhandel_Länder!AJ12</f>
        <v>Österreich</v>
      </c>
      <c r="AK23" s="3">
        <f>[1]Außenhandel_Länder!AK12</f>
        <v>3.8289103619142404</v>
      </c>
      <c r="AL23" t="str">
        <f>[1]Außenhandel_Länder!AL12</f>
        <v>Türkei</v>
      </c>
      <c r="AM23" s="3">
        <f>[1]Außenhandel_Länder!AM12</f>
        <v>3.1357594488127338</v>
      </c>
      <c r="AN23" t="str">
        <f>[1]Außenhandel_Länder!AN12</f>
        <v>Vereinigtes Königreich</v>
      </c>
      <c r="AO23" s="3">
        <f>[1]Außenhandel_Länder!AO12</f>
        <v>3.2699359914190409</v>
      </c>
      <c r="AP23" t="str">
        <f>[1]Außenhandel_Länder!AP12</f>
        <v>Belgien (ab 1999)</v>
      </c>
      <c r="AQ23" s="3">
        <f>[1]Außenhandel_Länder!AQ12</f>
        <v>4.1305385615137249</v>
      </c>
    </row>
    <row r="24" spans="1:48" x14ac:dyDescent="0.35">
      <c r="A24">
        <f>[1]Außenhandel_Länder!A13</f>
        <v>10</v>
      </c>
      <c r="B24" t="str">
        <f>[1]Außenhandel_Länder!B13</f>
        <v>Schweiz</v>
      </c>
      <c r="C24" s="3">
        <f>[1]Außenhandel_Länder!C13</f>
        <v>2.7617730970240593</v>
      </c>
      <c r="D24" t="str">
        <f>[1]Außenhandel_Länder!D13</f>
        <v>Finnland</v>
      </c>
      <c r="E24" s="3">
        <f>[1]Außenhandel_Länder!E13</f>
        <v>2.9711390456382678</v>
      </c>
      <c r="F24" t="str">
        <f>[1]Außenhandel_Länder!F13</f>
        <v>Schweiz</v>
      </c>
      <c r="G24" s="3">
        <f>[1]Außenhandel_Länder!G13</f>
        <v>3.5611548795210792</v>
      </c>
      <c r="H24" t="str">
        <f>[1]Außenhandel_Länder!H13</f>
        <v>Vereinigte Staaten von Amerika</v>
      </c>
      <c r="I24" s="3">
        <f>[1]Außenhandel_Länder!I13</f>
        <v>4.0668485673412835</v>
      </c>
      <c r="J24" t="str">
        <f>[1]Außenhandel_Länder!J13</f>
        <v>Schweiz</v>
      </c>
      <c r="K24" s="3">
        <f>[1]Außenhandel_Länder!K13</f>
        <v>3.9864418104422641</v>
      </c>
      <c r="L24" t="str">
        <f>[1]Außenhandel_Länder!L13</f>
        <v>Schweiz</v>
      </c>
      <c r="M24" s="3">
        <f>[1]Außenhandel_Länder!M13</f>
        <v>2.9185278683263198</v>
      </c>
      <c r="N24" s="4" t="str">
        <f>[1]Außenhandel_Länder!N13</f>
        <v>Österreich</v>
      </c>
      <c r="O24" s="3">
        <f>[1]Außenhandel_Länder!O13</f>
        <v>3.9188477505064876</v>
      </c>
      <c r="P24" t="str">
        <f>[1]Außenhandel_Länder!P13</f>
        <v>Österreich</v>
      </c>
      <c r="Q24" s="3">
        <f>[1]Außenhandel_Länder!Q13</f>
        <v>4.0186425857291619</v>
      </c>
      <c r="R24" t="str">
        <f>[1]Außenhandel_Länder!R13</f>
        <v>Schweiz</v>
      </c>
      <c r="S24" s="3">
        <f>[1]Außenhandel_Länder!S13</f>
        <v>3.8889145295262462</v>
      </c>
      <c r="T24" t="str">
        <f>[1]Außenhandel_Länder!T13</f>
        <v>Schweiz</v>
      </c>
      <c r="U24" s="3">
        <f>[1]Außenhandel_Länder!U13</f>
        <v>3.9029508966018125</v>
      </c>
      <c r="V24" t="str">
        <f>[1]Außenhandel_Länder!V13</f>
        <v>Spanien</v>
      </c>
      <c r="W24" s="3">
        <f>[1]Außenhandel_Länder!W13</f>
        <v>3.0291181322454315</v>
      </c>
      <c r="X24" t="str">
        <f>[1]Außenhandel_Länder!X13</f>
        <v>Spanien</v>
      </c>
      <c r="Y24" s="3">
        <f>[1]Außenhandel_Länder!Y13</f>
        <v>3.1223349485725218</v>
      </c>
      <c r="Z24" t="str">
        <f>[1]Außenhandel_Länder!Z13</f>
        <v>Japan</v>
      </c>
      <c r="AA24" s="3">
        <f>[1]Außenhandel_Länder!AA13</f>
        <v>2.9193059400833712</v>
      </c>
      <c r="AB24" t="str">
        <f>[1]Außenhandel_Länder!AB13</f>
        <v>Niederlande</v>
      </c>
      <c r="AC24" s="3">
        <f>[1]Außenhandel_Länder!AC13</f>
        <v>3.5629116707589672</v>
      </c>
      <c r="AD24" t="str">
        <f>[1]Außenhandel_Länder!AD13</f>
        <v>Tschechien (ab 1993)</v>
      </c>
      <c r="AE24" s="3">
        <f>[1]Außenhandel_Länder!AE13</f>
        <v>4.0539975777089365</v>
      </c>
      <c r="AF24" t="str">
        <f>[1]Außenhandel_Länder!AF13</f>
        <v>Spanien</v>
      </c>
      <c r="AG24" s="3">
        <f>[1]Außenhandel_Länder!AG13</f>
        <v>3.7111849214394983</v>
      </c>
      <c r="AH24" t="str">
        <f>[1]Außenhandel_Länder!AH13</f>
        <v>Spanien</v>
      </c>
      <c r="AI24" s="3">
        <f>[1]Außenhandel_Länder!AI13</f>
        <v>3.6421889367992484</v>
      </c>
      <c r="AJ24" t="str">
        <f>[1]Außenhandel_Länder!AJ13</f>
        <v>China</v>
      </c>
      <c r="AK24" s="3">
        <f>[1]Außenhandel_Länder!AK13</f>
        <v>3.3196426418021909</v>
      </c>
      <c r="AL24" t="str">
        <f>[1]Außenhandel_Länder!AL13</f>
        <v>Spanien</v>
      </c>
      <c r="AM24" s="3">
        <f>[1]Außenhandel_Länder!AM13</f>
        <v>2.9263803979275926</v>
      </c>
      <c r="AN24" t="str">
        <f>[1]Außenhandel_Länder!AN13</f>
        <v>Singapur</v>
      </c>
      <c r="AO24" s="3">
        <f>[1]Außenhandel_Länder!AO13</f>
        <v>2.9338184293731642</v>
      </c>
      <c r="AP24" t="str">
        <f>[1]Außenhandel_Länder!AP13</f>
        <v>Schweiz</v>
      </c>
      <c r="AQ24" s="3">
        <f>[1]Außenhandel_Länder!AQ13</f>
        <v>3.8706998209137602</v>
      </c>
    </row>
    <row r="25" spans="1:48" x14ac:dyDescent="0.35">
      <c r="C25" s="3"/>
      <c r="E25" s="3"/>
      <c r="G25" s="3"/>
      <c r="I25" s="3"/>
      <c r="K25" s="3"/>
      <c r="M25" s="3"/>
      <c r="O25" s="3"/>
      <c r="Q25" s="3"/>
      <c r="S25" s="3"/>
      <c r="U25" s="3"/>
      <c r="W25" s="3"/>
      <c r="Y25" s="3"/>
      <c r="AA25" s="3"/>
      <c r="AC25" s="3"/>
      <c r="AE25" s="3"/>
      <c r="AG25" s="3"/>
      <c r="AI25" s="3"/>
      <c r="AK25" s="3"/>
      <c r="AM25" s="3"/>
      <c r="AO25" s="3"/>
      <c r="AQ25" s="3"/>
    </row>
    <row r="26" spans="1:48" x14ac:dyDescent="0.35">
      <c r="A26" s="4" t="s">
        <v>599</v>
      </c>
      <c r="AS26" s="5"/>
    </row>
    <row r="27" spans="1:48" x14ac:dyDescent="0.35">
      <c r="A27" t="s">
        <v>600</v>
      </c>
      <c r="B27" s="3">
        <f>[1]Außenhandel_Länder!C15</f>
        <v>0.79344094011601207</v>
      </c>
      <c r="D27" s="3">
        <f>[1]Außenhandel_Länder!E15</f>
        <v>0.79050254192134695</v>
      </c>
      <c r="F27" s="3">
        <f>[1]Außenhandel_Länder!G15</f>
        <v>0.42710345921007598</v>
      </c>
      <c r="H27" s="3">
        <f>[1]Außenhandel_Länder!I15</f>
        <v>0.69074711713563308</v>
      </c>
      <c r="J27" s="3">
        <f>[1]Außenhandel_Länder!K15</f>
        <v>1.0437460658058098</v>
      </c>
      <c r="L27" s="3">
        <f>[1]Außenhandel_Länder!M15</f>
        <v>1.0352153325493334</v>
      </c>
      <c r="M27" s="4"/>
      <c r="N27" s="3">
        <f>[1]Außenhandel_Länder!O15</f>
        <v>0.71315479512163238</v>
      </c>
      <c r="P27" s="3">
        <f>[1]Außenhandel_Länder!Q15</f>
        <v>0.66743637625429153</v>
      </c>
      <c r="R27" s="3">
        <f>[1]Außenhandel_Länder!S15</f>
        <v>0.48633635268374736</v>
      </c>
      <c r="T27" s="3">
        <f>[1]Außenhandel_Länder!U15</f>
        <v>0.47754239189234726</v>
      </c>
      <c r="V27" s="3">
        <f>[1]Außenhandel_Länder!W15</f>
        <v>0.45497183991175916</v>
      </c>
      <c r="X27" s="3">
        <f>[1]Außenhandel_Länder!Y15</f>
        <v>0.3865334782908626</v>
      </c>
      <c r="Z27" s="3">
        <f>[1]Außenhandel_Länder!AA15</f>
        <v>0.13691483662173609</v>
      </c>
      <c r="AB27" s="3">
        <f>[1]Außenhandel_Länder!AC15</f>
        <v>9.9309834219628523E-2</v>
      </c>
      <c r="AD27" s="3">
        <f>[1]Außenhandel_Länder!AE15</f>
        <v>0.69512020191140855</v>
      </c>
      <c r="AF27" s="3">
        <f>[1]Außenhandel_Länder!AG15</f>
        <v>0.68577288812864656</v>
      </c>
      <c r="AH27" s="3">
        <f>[1]Außenhandel_Länder!AI15</f>
        <v>0.53397402422203188</v>
      </c>
      <c r="AJ27" s="3">
        <f>[1]Außenhandel_Länder!AK15</f>
        <v>0.3424731041273093</v>
      </c>
      <c r="AL27" s="3">
        <f>[1]Außenhandel_Länder!AM15</f>
        <v>0.38027728097576508</v>
      </c>
      <c r="AN27" s="3">
        <f>[1]Außenhandel_Länder!AO15</f>
        <v>0.79691045854641873</v>
      </c>
      <c r="AP27" s="3">
        <f>[1]Außenhandel_Länder!AQ15</f>
        <v>0.50467018770305627</v>
      </c>
      <c r="AS27" s="5"/>
      <c r="AT27" s="6"/>
      <c r="AU27" s="5"/>
      <c r="AV27" s="6"/>
    </row>
    <row r="28" spans="1:48" x14ac:dyDescent="0.35">
      <c r="A28" t="s">
        <v>601</v>
      </c>
      <c r="B28" s="7">
        <f>[1]Außenhandel_Länder!C16</f>
        <v>20</v>
      </c>
      <c r="C28" s="7"/>
      <c r="D28" s="7">
        <f>[1]Außenhandel_Länder!E16</f>
        <v>23</v>
      </c>
      <c r="E28" s="7"/>
      <c r="F28" s="7">
        <f>[1]Außenhandel_Länder!G16</f>
        <v>35</v>
      </c>
      <c r="G28" s="7"/>
      <c r="H28" s="7">
        <f>[1]Außenhandel_Länder!I16</f>
        <v>22</v>
      </c>
      <c r="I28" s="7"/>
      <c r="J28" s="7">
        <f>[1]Außenhandel_Länder!K16</f>
        <v>23</v>
      </c>
      <c r="K28" s="7"/>
      <c r="L28" s="7">
        <f>[1]Außenhandel_Länder!M16</f>
        <v>24</v>
      </c>
      <c r="M28" s="15"/>
      <c r="N28" s="7">
        <f>[1]Außenhandel_Länder!O16</f>
        <v>26</v>
      </c>
      <c r="O28" s="7"/>
      <c r="P28" s="7">
        <f>[1]Außenhandel_Länder!Q16</f>
        <v>28</v>
      </c>
      <c r="Q28" s="7"/>
      <c r="R28" s="7">
        <f>[1]Außenhandel_Länder!S16</f>
        <v>34</v>
      </c>
      <c r="S28" s="7"/>
      <c r="T28" s="7">
        <f>[1]Außenhandel_Länder!U16</f>
        <v>35</v>
      </c>
      <c r="U28" s="7"/>
      <c r="V28" s="7">
        <f>[1]Außenhandel_Länder!W16</f>
        <v>33</v>
      </c>
      <c r="W28" s="7"/>
      <c r="X28" s="7">
        <f>[1]Außenhandel_Länder!Y16</f>
        <v>42</v>
      </c>
      <c r="Y28" s="7"/>
      <c r="Z28" s="7">
        <f>[1]Außenhandel_Länder!AA16</f>
        <v>53</v>
      </c>
      <c r="AA28" s="7"/>
      <c r="AB28" s="7">
        <f>[1]Außenhandel_Länder!AC16</f>
        <v>63</v>
      </c>
      <c r="AC28" s="7"/>
      <c r="AD28" s="7">
        <f>[1]Außenhandel_Länder!AE16</f>
        <v>29</v>
      </c>
      <c r="AE28" s="7"/>
      <c r="AF28" s="7">
        <f>[1]Außenhandel_Länder!AG16</f>
        <v>29</v>
      </c>
      <c r="AG28" s="7"/>
      <c r="AH28" s="7">
        <f>[1]Außenhandel_Länder!AI16</f>
        <v>31</v>
      </c>
      <c r="AI28" s="7"/>
      <c r="AJ28" s="7">
        <f>[1]Außenhandel_Länder!AK16</f>
        <v>42</v>
      </c>
      <c r="AK28" s="7"/>
      <c r="AL28" s="7">
        <f>[1]Außenhandel_Länder!AM16</f>
        <v>30</v>
      </c>
      <c r="AM28" s="7"/>
      <c r="AN28" s="7">
        <f>[1]Außenhandel_Länder!AO16</f>
        <v>23</v>
      </c>
      <c r="AO28" s="7"/>
      <c r="AP28" s="7">
        <f>[1]Außenhandel_Länder!AQ16</f>
        <v>32</v>
      </c>
      <c r="AR28" s="7"/>
      <c r="AS28" s="5"/>
    </row>
    <row r="29" spans="1:48" x14ac:dyDescent="0.35">
      <c r="C29" s="3"/>
      <c r="E29" s="3"/>
      <c r="G29" s="3"/>
      <c r="I29" s="3"/>
      <c r="K29" s="3"/>
      <c r="M29" s="3"/>
      <c r="O29" s="3"/>
      <c r="Q29" s="3"/>
      <c r="S29" s="3"/>
      <c r="U29" s="3"/>
      <c r="W29" s="3"/>
      <c r="Y29" s="3"/>
      <c r="AA29" s="3"/>
      <c r="AC29" s="3"/>
      <c r="AE29" s="3"/>
      <c r="AG29" s="3"/>
      <c r="AI29" s="3"/>
      <c r="AK29" s="3"/>
      <c r="AM29" s="3"/>
      <c r="AO29" s="3"/>
      <c r="AQ29" s="3"/>
    </row>
    <row r="30" spans="1:48" x14ac:dyDescent="0.35">
      <c r="C30" s="3"/>
      <c r="E30" s="3"/>
      <c r="G30" s="3"/>
      <c r="I30" s="3"/>
      <c r="K30" s="3"/>
      <c r="M30" s="3"/>
      <c r="O30" s="3"/>
      <c r="Q30" s="3"/>
      <c r="S30" s="3"/>
      <c r="U30" s="3"/>
      <c r="W30" s="3"/>
      <c r="Y30" s="3"/>
      <c r="AA30" s="3"/>
      <c r="AC30" s="3"/>
      <c r="AE30" s="3"/>
      <c r="AG30" s="3"/>
      <c r="AI30" s="3"/>
      <c r="AK30" s="3"/>
      <c r="AM30" s="3"/>
      <c r="AO30" s="3"/>
      <c r="AQ30" s="3"/>
    </row>
    <row r="31" spans="1:48" x14ac:dyDescent="0.35">
      <c r="A31" s="4" t="s">
        <v>324</v>
      </c>
      <c r="C31" s="3"/>
      <c r="E31" s="3"/>
      <c r="G31" s="3"/>
      <c r="I31" s="3"/>
      <c r="K31" s="3"/>
      <c r="M31" s="3"/>
      <c r="O31" s="3"/>
      <c r="Q31" s="3"/>
      <c r="S31" s="3"/>
      <c r="U31" s="3"/>
      <c r="W31" s="3"/>
      <c r="Y31" s="3"/>
      <c r="AA31" s="3"/>
      <c r="AC31" s="3"/>
      <c r="AE31" s="3"/>
      <c r="AG31" s="3"/>
      <c r="AI31" s="3"/>
      <c r="AK31" s="3"/>
      <c r="AM31" s="3"/>
      <c r="AO31" s="3"/>
      <c r="AQ31" s="3"/>
    </row>
    <row r="32" spans="1:48" x14ac:dyDescent="0.35">
      <c r="A32" t="s">
        <v>142</v>
      </c>
      <c r="B32" t="s">
        <v>333</v>
      </c>
      <c r="C32" s="3" t="s">
        <v>332</v>
      </c>
      <c r="D32" t="s">
        <v>333</v>
      </c>
      <c r="E32" s="3" t="s">
        <v>332</v>
      </c>
      <c r="F32" t="s">
        <v>333</v>
      </c>
      <c r="G32" s="3" t="s">
        <v>332</v>
      </c>
      <c r="H32" t="s">
        <v>333</v>
      </c>
      <c r="I32" s="3" t="s">
        <v>332</v>
      </c>
      <c r="J32" t="s">
        <v>333</v>
      </c>
      <c r="K32" s="3" t="s">
        <v>332</v>
      </c>
      <c r="L32" t="s">
        <v>333</v>
      </c>
      <c r="M32" s="3" t="s">
        <v>332</v>
      </c>
      <c r="N32" s="4" t="s">
        <v>333</v>
      </c>
      <c r="O32" s="3" t="s">
        <v>332</v>
      </c>
      <c r="P32" t="s">
        <v>333</v>
      </c>
      <c r="Q32" s="3" t="s">
        <v>332</v>
      </c>
      <c r="R32" t="s">
        <v>333</v>
      </c>
      <c r="S32" s="3" t="s">
        <v>332</v>
      </c>
      <c r="T32" t="s">
        <v>333</v>
      </c>
      <c r="U32" s="3" t="s">
        <v>332</v>
      </c>
      <c r="V32" t="s">
        <v>333</v>
      </c>
      <c r="W32" s="3" t="s">
        <v>332</v>
      </c>
      <c r="X32" t="s">
        <v>333</v>
      </c>
      <c r="Y32" s="3" t="s">
        <v>332</v>
      </c>
      <c r="Z32" t="s">
        <v>333</v>
      </c>
      <c r="AA32" s="3" t="s">
        <v>332</v>
      </c>
      <c r="AB32" t="s">
        <v>333</v>
      </c>
      <c r="AC32" s="3" t="s">
        <v>332</v>
      </c>
      <c r="AD32" t="s">
        <v>333</v>
      </c>
      <c r="AE32" s="3" t="s">
        <v>332</v>
      </c>
      <c r="AF32" t="s">
        <v>333</v>
      </c>
      <c r="AG32" s="3" t="s">
        <v>332</v>
      </c>
      <c r="AH32" t="s">
        <v>333</v>
      </c>
      <c r="AI32" s="3" t="s">
        <v>332</v>
      </c>
      <c r="AJ32" t="s">
        <v>333</v>
      </c>
      <c r="AK32" s="3" t="s">
        <v>332</v>
      </c>
      <c r="AL32" t="s">
        <v>333</v>
      </c>
      <c r="AM32" s="3" t="s">
        <v>332</v>
      </c>
      <c r="AN32" t="s">
        <v>333</v>
      </c>
      <c r="AO32" s="3" t="s">
        <v>332</v>
      </c>
      <c r="AP32" t="s">
        <v>333</v>
      </c>
      <c r="AQ32" s="3" t="s">
        <v>332</v>
      </c>
    </row>
    <row r="33" spans="1:43" x14ac:dyDescent="0.35">
      <c r="A33">
        <f>[1]Außenhandel_Waren!A19</f>
        <v>1</v>
      </c>
      <c r="B33" t="str">
        <f>[1]Außenhandel_Waren!B19</f>
        <v>Kraftwagen und Kraftwagenteile</v>
      </c>
      <c r="C33" s="3">
        <f>[1]Außenhandel_Waren!C19</f>
        <v>33.360375519651583</v>
      </c>
      <c r="D33" t="str">
        <f>[1]Außenhandel_Waren!D19</f>
        <v>Nahrungsmittel und Futtermittel</v>
      </c>
      <c r="E33" s="3">
        <f>[1]Außenhandel_Waren!E19</f>
        <v>19.44179728121485</v>
      </c>
      <c r="F33" t="str">
        <f>[1]Außenhandel_Waren!F19</f>
        <v>Kraftwagen und Kraftwagenteile</v>
      </c>
      <c r="G33" s="3">
        <f>[1]Außenhandel_Waren!G19</f>
        <v>40.809690312540447</v>
      </c>
      <c r="H33" t="str">
        <f>[1]Außenhandel_Waren!H19</f>
        <v>Chemische Erzeugnisse</v>
      </c>
      <c r="I33" s="3">
        <f>[1]Außenhandel_Waren!I19</f>
        <v>23.741295892831829</v>
      </c>
      <c r="J33" t="str">
        <f>[1]Außenhandel_Waren!J19</f>
        <v>Kraftwagen und Kraftwagenteile</v>
      </c>
      <c r="K33" s="3">
        <f>[1]Außenhandel_Waren!K19</f>
        <v>14.959764465803316</v>
      </c>
      <c r="L33" t="str">
        <f>[1]Außenhandel_Waren!L19</f>
        <v>Maschinen</v>
      </c>
      <c r="M33" s="3">
        <f>[1]Außenhandel_Waren!M19</f>
        <v>16.708484317677307</v>
      </c>
      <c r="N33" s="4" t="str">
        <f>[1]Außenhandel_Waren!N19</f>
        <v>Kraftwagen und Kraftwagenteile</v>
      </c>
      <c r="O33" s="3">
        <f>[1]Außenhandel_Waren!O19</f>
        <v>23.415780191175322</v>
      </c>
      <c r="P33" t="str">
        <f>[1]Außenhandel_Waren!P19</f>
        <v>Kraftwagen und Kraftwagenteile</v>
      </c>
      <c r="Q33" s="3">
        <f>[1]Außenhandel_Waren!Q19</f>
        <v>26.085840883485854</v>
      </c>
      <c r="R33" t="str">
        <f>[1]Außenhandel_Waren!R19</f>
        <v>Kraftwagen und Kraftwagenteile</v>
      </c>
      <c r="S33" s="3">
        <f>[1]Außenhandel_Waren!S19</f>
        <v>18.028956451939397</v>
      </c>
      <c r="T33" t="str">
        <f>[1]Außenhandel_Waren!T19</f>
        <v>Kraftwagen und Kraftwagenteile</v>
      </c>
      <c r="U33" s="3">
        <f>[1]Außenhandel_Waren!U19</f>
        <v>18.252714244929145</v>
      </c>
      <c r="V33" t="str">
        <f>[1]Außenhandel_Waren!V19</f>
        <v>Kraftwagen und Kraftwagenteile</v>
      </c>
      <c r="W33" s="3">
        <f>[1]Außenhandel_Waren!W19</f>
        <v>23.262511999067218</v>
      </c>
      <c r="X33" t="str">
        <f>[1]Außenhandel_Waren!X19</f>
        <v>Kraftwagen und Kraftwagenteile</v>
      </c>
      <c r="Y33" s="3">
        <f>[1]Außenhandel_Waren!Y19</f>
        <v>24.533350073522296</v>
      </c>
      <c r="Z33" t="str">
        <f>[1]Außenhandel_Waren!Z19</f>
        <v>Kraftwagen und Kraftwagenteile</v>
      </c>
      <c r="AA33" s="3">
        <f>[1]Außenhandel_Waren!AA19</f>
        <v>53.170681297293157</v>
      </c>
      <c r="AB33" t="str">
        <f>[1]Außenhandel_Waren!AB19</f>
        <v>Sonstige Fahrzeuge</v>
      </c>
      <c r="AC33" s="3">
        <f>[1]Außenhandel_Waren!AC19</f>
        <v>48.506841230369581</v>
      </c>
      <c r="AD33" t="str">
        <f>[1]Außenhandel_Waren!AD19</f>
        <v>Chemische Erzeugnisse</v>
      </c>
      <c r="AE33" s="3">
        <f>[1]Außenhandel_Waren!AE19</f>
        <v>16.739266765481219</v>
      </c>
      <c r="AF33" t="str">
        <f>[1]Außenhandel_Waren!AF19</f>
        <v>Kraftwagen und Kraftwagenteile</v>
      </c>
      <c r="AG33" s="3">
        <f>[1]Außenhandel_Waren!AG19</f>
        <v>27.290752044208581</v>
      </c>
      <c r="AH33" t="str">
        <f>[1]Außenhandel_Waren!AH19</f>
        <v>Maschinen</v>
      </c>
      <c r="AI33" s="3">
        <f>[1]Außenhandel_Waren!AI19</f>
        <v>15.81178399911801</v>
      </c>
      <c r="AJ33" t="str">
        <f>[1]Außenhandel_Waren!AJ19</f>
        <v>Chemische Erzeugnisse</v>
      </c>
      <c r="AK33" s="3">
        <f>[1]Außenhandel_Waren!AK19</f>
        <v>21.302702977405595</v>
      </c>
      <c r="AL33" t="str">
        <f>[1]Außenhandel_Waren!AL19</f>
        <v>Kraftwagen und Kraftwagenteile</v>
      </c>
      <c r="AM33" s="3">
        <f>[1]Außenhandel_Waren!AM19</f>
        <v>32.775358138080577</v>
      </c>
      <c r="AN33" t="str">
        <f>[1]Außenhandel_Waren!AN19</f>
        <v>Pharmazeutische und ähnliche Erzeugnisse</v>
      </c>
      <c r="AO33" s="3">
        <f>[1]Außenhandel_Waren!AO19</f>
        <v>17.097353761130289</v>
      </c>
      <c r="AP33" t="str">
        <f>[1]Außenhandel_Waren!AP19</f>
        <v>Kraftwagen und Kraftwagenteile</v>
      </c>
      <c r="AQ33" s="3">
        <f>[1]Außenhandel_Waren!AQ19</f>
        <v>18.757581815252891</v>
      </c>
    </row>
    <row r="34" spans="1:43" x14ac:dyDescent="0.35">
      <c r="A34">
        <f>[1]Außenhandel_Waren!A20</f>
        <v>2</v>
      </c>
      <c r="B34" t="str">
        <f>[1]Außenhandel_Waren!B20</f>
        <v>Pharmazeutische und ähnliche Erzeugnisse</v>
      </c>
      <c r="C34" s="3">
        <f>[1]Außenhandel_Waren!C20</f>
        <v>9.0161474803771782</v>
      </c>
      <c r="D34" t="str">
        <f>[1]Außenhandel_Waren!D20</f>
        <v>Maschinen</v>
      </c>
      <c r="E34" s="3">
        <f>[1]Außenhandel_Waren!E20</f>
        <v>17.158698920746449</v>
      </c>
      <c r="F34" t="str">
        <f>[1]Außenhandel_Waren!F20</f>
        <v>Maschinen</v>
      </c>
      <c r="G34" s="3">
        <f>[1]Außenhandel_Waren!G20</f>
        <v>12.558269298744296</v>
      </c>
      <c r="H34" t="str">
        <f>[1]Außenhandel_Waren!H20</f>
        <v>Metalle</v>
      </c>
      <c r="I34" s="3">
        <f>[1]Außenhandel_Waren!I20</f>
        <v>11.469815078926047</v>
      </c>
      <c r="J34" t="str">
        <f>[1]Außenhandel_Waren!J20</f>
        <v>Maschinen</v>
      </c>
      <c r="K34" s="3">
        <f>[1]Außenhandel_Waren!K20</f>
        <v>14.324550068921715</v>
      </c>
      <c r="L34" t="str">
        <f>[1]Außenhandel_Waren!L20</f>
        <v>Pharmazeutische und ähnliche Erzeugnisse</v>
      </c>
      <c r="M34" s="3">
        <f>[1]Außenhandel_Waren!M20</f>
        <v>13.999966348681667</v>
      </c>
      <c r="N34" s="4" t="str">
        <f>[1]Außenhandel_Waren!N20</f>
        <v>Maschinen</v>
      </c>
      <c r="O34" s="3">
        <f>[1]Außenhandel_Waren!O20</f>
        <v>11.25610765094442</v>
      </c>
      <c r="P34" t="str">
        <f>[1]Außenhandel_Waren!P20</f>
        <v>Maschinen</v>
      </c>
      <c r="Q34" s="3">
        <f>[1]Außenhandel_Waren!Q20</f>
        <v>10.518194008784048</v>
      </c>
      <c r="R34" t="str">
        <f>[1]Außenhandel_Waren!R20</f>
        <v>Maschinen</v>
      </c>
      <c r="S34" s="3">
        <f>[1]Außenhandel_Waren!S20</f>
        <v>15.782355889781851</v>
      </c>
      <c r="T34" t="str">
        <f>[1]Außenhandel_Waren!T20</f>
        <v>Maschinen</v>
      </c>
      <c r="U34" s="3">
        <f>[1]Außenhandel_Waren!U20</f>
        <v>15.767906838892493</v>
      </c>
      <c r="V34" t="str">
        <f>[1]Außenhandel_Waren!V20</f>
        <v>Maschinen</v>
      </c>
      <c r="W34" s="3">
        <f>[1]Außenhandel_Waren!W20</f>
        <v>20.244212861090709</v>
      </c>
      <c r="X34" t="str">
        <f>[1]Außenhandel_Waren!X20</f>
        <v>Maschinen</v>
      </c>
      <c r="Y34" s="3">
        <f>[1]Außenhandel_Waren!Y20</f>
        <v>18.120122350196336</v>
      </c>
      <c r="Z34" t="str">
        <f>[1]Außenhandel_Waren!Z20</f>
        <v>Metalle</v>
      </c>
      <c r="AA34" s="3">
        <f>[1]Außenhandel_Waren!AA20</f>
        <v>9.4413522423855749</v>
      </c>
      <c r="AB34" t="str">
        <f>[1]Außenhandel_Waren!AB20</f>
        <v>Chemische Erzeugnisse</v>
      </c>
      <c r="AC34" s="3">
        <f>[1]Außenhandel_Waren!AC20</f>
        <v>9.0325884008632471</v>
      </c>
      <c r="AD34" t="str">
        <f>[1]Außenhandel_Waren!AD20</f>
        <v>Pharmazeutische und ähnliche Erzeugnisse</v>
      </c>
      <c r="AE34" s="3">
        <f>[1]Außenhandel_Waren!AE20</f>
        <v>13.140688236950341</v>
      </c>
      <c r="AF34" t="str">
        <f>[1]Außenhandel_Waren!AF20</f>
        <v>Nahrungsmittel und Futtermittel</v>
      </c>
      <c r="AG34" s="3">
        <f>[1]Außenhandel_Waren!AG20</f>
        <v>12.150724081958398</v>
      </c>
      <c r="AH34" t="str">
        <f>[1]Außenhandel_Waren!AH20</f>
        <v>Chemische Erzeugnisse</v>
      </c>
      <c r="AI34" s="3">
        <f>[1]Außenhandel_Waren!AI20</f>
        <v>15.267291533673966</v>
      </c>
      <c r="AJ34" t="str">
        <f>[1]Außenhandel_Waren!AJ20</f>
        <v>Kraftwagen und Kraftwagenteile</v>
      </c>
      <c r="AK34" s="3">
        <f>[1]Außenhandel_Waren!AK20</f>
        <v>15.295471586381149</v>
      </c>
      <c r="AL34" t="str">
        <f>[1]Außenhandel_Waren!AL20</f>
        <v>Maschinen</v>
      </c>
      <c r="AM34" s="3">
        <f>[1]Außenhandel_Waren!AM20</f>
        <v>20.91736693854709</v>
      </c>
      <c r="AN34" t="str">
        <f>[1]Außenhandel_Waren!AN20</f>
        <v>Maschinen</v>
      </c>
      <c r="AO34" s="3">
        <f>[1]Außenhandel_Waren!AO20</f>
        <v>14.499000711210403</v>
      </c>
      <c r="AP34" t="str">
        <f>[1]Außenhandel_Waren!AP20</f>
        <v>Maschinen</v>
      </c>
      <c r="AQ34" s="3">
        <f>[1]Außenhandel_Waren!AQ20</f>
        <v>15.179827397393437</v>
      </c>
    </row>
    <row r="35" spans="1:43" x14ac:dyDescent="0.35">
      <c r="A35">
        <f>[1]Außenhandel_Waren!A21</f>
        <v>3</v>
      </c>
      <c r="B35" t="str">
        <f>[1]Außenhandel_Waren!B21</f>
        <v>Kokereierzeugnisse und Mineralölerzeugnisse</v>
      </c>
      <c r="C35" s="3">
        <f>[1]Außenhandel_Waren!C21</f>
        <v>7.3736677715343451</v>
      </c>
      <c r="D35" t="str">
        <f>[1]Außenhandel_Waren!D21</f>
        <v>Erzeugnisse der Landwirtschaft und Jagd</v>
      </c>
      <c r="E35" s="3">
        <f>[1]Außenhandel_Waren!E21</f>
        <v>11.704436187562546</v>
      </c>
      <c r="F35" t="str">
        <f>[1]Außenhandel_Waren!F21</f>
        <v>Datenverarbeitungsgeräte, elektr. u. opt. Erzeugn.</v>
      </c>
      <c r="G35" s="3">
        <f>[1]Außenhandel_Waren!G21</f>
        <v>10.338647801301423</v>
      </c>
      <c r="H35" t="str">
        <f>[1]Außenhandel_Waren!H21</f>
        <v>Pharmazeutische und ähnliche Erzeugnisse</v>
      </c>
      <c r="I35" s="3">
        <f>[1]Außenhandel_Waren!I21</f>
        <v>10.163006723649593</v>
      </c>
      <c r="J35" t="str">
        <f>[1]Außenhandel_Waren!J21</f>
        <v>Datenverarbeitungsgeräte, elektr. u. opt. Erzeugn.</v>
      </c>
      <c r="K35" s="3">
        <f>[1]Außenhandel_Waren!K21</f>
        <v>10.862955742026346</v>
      </c>
      <c r="L35" t="str">
        <f>[1]Außenhandel_Waren!L21</f>
        <v>Elektrische Ausrüstungen</v>
      </c>
      <c r="M35" s="3">
        <f>[1]Außenhandel_Waren!M21</f>
        <v>11.537851475894728</v>
      </c>
      <c r="N35" s="4" t="str">
        <f>[1]Außenhandel_Waren!N21</f>
        <v>Chemische Erzeugnisse</v>
      </c>
      <c r="O35" s="3">
        <f>[1]Außenhandel_Waren!O21</f>
        <v>8.490301833880574</v>
      </c>
      <c r="P35" t="str">
        <f>[1]Außenhandel_Waren!P21</f>
        <v>Chemische Erzeugnisse</v>
      </c>
      <c r="Q35" s="3">
        <f>[1]Außenhandel_Waren!Q21</f>
        <v>9.0635541825120089</v>
      </c>
      <c r="R35" t="str">
        <f>[1]Außenhandel_Waren!R21</f>
        <v>Chemische Erzeugnisse</v>
      </c>
      <c r="S35" s="3">
        <f>[1]Außenhandel_Waren!S21</f>
        <v>9.7297845484886896</v>
      </c>
      <c r="T35" t="str">
        <f>[1]Außenhandel_Waren!T21</f>
        <v>Chemische Erzeugnisse</v>
      </c>
      <c r="U35" s="3">
        <f>[1]Außenhandel_Waren!U21</f>
        <v>9.8152061020287729</v>
      </c>
      <c r="V35" t="str">
        <f>[1]Außenhandel_Waren!V21</f>
        <v>Pharmazeutische und ähnliche Erzeugnisse</v>
      </c>
      <c r="W35" s="3">
        <f>[1]Außenhandel_Waren!W21</f>
        <v>11.812310072813364</v>
      </c>
      <c r="X35" t="str">
        <f>[1]Außenhandel_Waren!X21</f>
        <v>Elektrische Ausrüstungen</v>
      </c>
      <c r="Y35" s="3">
        <f>[1]Außenhandel_Waren!Y21</f>
        <v>9.6525718240579508</v>
      </c>
      <c r="Z35" t="str">
        <f>[1]Außenhandel_Waren!Z21</f>
        <v>Sonstige Fahrzeuge</v>
      </c>
      <c r="AA35" s="3">
        <f>[1]Außenhandel_Waren!AA21</f>
        <v>9.0542153190614503</v>
      </c>
      <c r="AB35" t="str">
        <f>[1]Außenhandel_Waren!AB21</f>
        <v>Metalle</v>
      </c>
      <c r="AC35" s="3">
        <f>[1]Außenhandel_Waren!AC21</f>
        <v>7.9479446041269224</v>
      </c>
      <c r="AD35" t="str">
        <f>[1]Außenhandel_Waren!AD21</f>
        <v>Maschinen</v>
      </c>
      <c r="AE35" s="3">
        <f>[1]Außenhandel_Waren!AE21</f>
        <v>11.708400683629685</v>
      </c>
      <c r="AF35" t="str">
        <f>[1]Außenhandel_Waren!AF21</f>
        <v>Maschinen</v>
      </c>
      <c r="AG35" s="3">
        <f>[1]Außenhandel_Waren!AG21</f>
        <v>12.120937974867346</v>
      </c>
      <c r="AH35" t="str">
        <f>[1]Außenhandel_Waren!AH21</f>
        <v>Metalle</v>
      </c>
      <c r="AI35" s="3">
        <f>[1]Außenhandel_Waren!AI21</f>
        <v>10.499443108169899</v>
      </c>
      <c r="AJ35" t="str">
        <f>[1]Außenhandel_Waren!AJ21</f>
        <v>Maschinen</v>
      </c>
      <c r="AK35" s="3">
        <f>[1]Außenhandel_Waren!AK21</f>
        <v>13.652385968797839</v>
      </c>
      <c r="AL35" t="str">
        <f>[1]Außenhandel_Waren!AL21</f>
        <v>Metalle</v>
      </c>
      <c r="AM35" s="3">
        <f>[1]Außenhandel_Waren!AM21</f>
        <v>13.150143627110019</v>
      </c>
      <c r="AN35" t="str">
        <f>[1]Außenhandel_Waren!AN21</f>
        <v>Chemische Erzeugnisse</v>
      </c>
      <c r="AO35" s="3">
        <f>[1]Außenhandel_Waren!AO21</f>
        <v>13.77846484462331</v>
      </c>
      <c r="AP35" t="str">
        <f>[1]Außenhandel_Waren!AP21</f>
        <v>Chemische Erzeugnisse</v>
      </c>
      <c r="AQ35" s="3">
        <f>[1]Außenhandel_Waren!AQ21</f>
        <v>9.638194919011255</v>
      </c>
    </row>
    <row r="36" spans="1:43" x14ac:dyDescent="0.35">
      <c r="A36">
        <f>[1]Außenhandel_Waren!A22</f>
        <v>4</v>
      </c>
      <c r="B36" t="str">
        <f>[1]Außenhandel_Waren!B22</f>
        <v>Metalle</v>
      </c>
      <c r="C36" s="3">
        <f>[1]Außenhandel_Waren!C22</f>
        <v>7.2810864588567918</v>
      </c>
      <c r="D36" t="str">
        <f>[1]Außenhandel_Waren!D22</f>
        <v>Chemische Erzeugnisse</v>
      </c>
      <c r="E36" s="3">
        <f>[1]Außenhandel_Waren!E22</f>
        <v>10.48607222558701</v>
      </c>
      <c r="F36" t="str">
        <f>[1]Außenhandel_Waren!F22</f>
        <v>Elektrische Ausrüstungen</v>
      </c>
      <c r="G36" s="3">
        <f>[1]Außenhandel_Waren!G22</f>
        <v>5.473624716615598</v>
      </c>
      <c r="H36" t="str">
        <f>[1]Außenhandel_Waren!H22</f>
        <v>Nahrungsmittel und Futtermittel</v>
      </c>
      <c r="I36" s="3">
        <f>[1]Außenhandel_Waren!I22</f>
        <v>9.0210326762715187</v>
      </c>
      <c r="J36" t="str">
        <f>[1]Außenhandel_Waren!J22</f>
        <v>Nahrungsmittel und Futtermittel</v>
      </c>
      <c r="K36" s="3">
        <f>[1]Außenhandel_Waren!K22</f>
        <v>7.4198640714983943</v>
      </c>
      <c r="L36" t="str">
        <f>[1]Außenhandel_Waren!L22</f>
        <v>Datenverarbeitungsgeräte, elektr. u. opt. Erzeugn.</v>
      </c>
      <c r="M36" s="3">
        <f>[1]Außenhandel_Waren!M22</f>
        <v>11.264197997171731</v>
      </c>
      <c r="N36" s="4" t="str">
        <f>[1]Außenhandel_Waren!N22</f>
        <v>Datenverarbeitungsgeräte, elektr. u. opt. Erzeugn.</v>
      </c>
      <c r="O36" s="3">
        <f>[1]Außenhandel_Waren!O22</f>
        <v>6.8765375211915725</v>
      </c>
      <c r="P36" t="str">
        <f>[1]Außenhandel_Waren!P22</f>
        <v>Nahrungsmittel und Futtermittel</v>
      </c>
      <c r="Q36" s="3">
        <f>[1]Außenhandel_Waren!Q22</f>
        <v>6.6386204356448637</v>
      </c>
      <c r="R36" t="str">
        <f>[1]Außenhandel_Waren!R22</f>
        <v>Pharmazeutische und ähnliche Erzeugnisse</v>
      </c>
      <c r="S36" s="3">
        <f>[1]Außenhandel_Waren!S22</f>
        <v>6.9637647919738299</v>
      </c>
      <c r="T36" t="str">
        <f>[1]Außenhandel_Waren!T22</f>
        <v>Pharmazeutische und ähnliche Erzeugnisse</v>
      </c>
      <c r="U36" s="3">
        <f>[1]Außenhandel_Waren!U22</f>
        <v>6.8539890510523644</v>
      </c>
      <c r="V36" t="str">
        <f>[1]Außenhandel_Waren!V22</f>
        <v>Datenverarbeitungsgeräte, elektr. u. opt. Erzeugn.</v>
      </c>
      <c r="W36" s="3">
        <f>[1]Außenhandel_Waren!W22</f>
        <v>7.2818469569019415</v>
      </c>
      <c r="X36" t="str">
        <f>[1]Außenhandel_Waren!X22</f>
        <v>Datenverarbeitungsgeräte, elektr. u. opt. Erzeugn.</v>
      </c>
      <c r="Y36" s="3">
        <f>[1]Außenhandel_Waren!Y22</f>
        <v>9.6476088004835976</v>
      </c>
      <c r="Z36" t="str">
        <f>[1]Außenhandel_Waren!Z22</f>
        <v>Nahrungsmittel und Futtermittel</v>
      </c>
      <c r="AA36" s="3">
        <f>[1]Außenhandel_Waren!AA22</f>
        <v>6.6743704823100307</v>
      </c>
      <c r="AB36" t="str">
        <f>[1]Außenhandel_Waren!AB22</f>
        <v>Waren a.n.g.</v>
      </c>
      <c r="AC36" s="3">
        <f>[1]Außenhandel_Waren!AC22</f>
        <v>7.0018446157140799</v>
      </c>
      <c r="AD36" t="str">
        <f>[1]Außenhandel_Waren!AD22</f>
        <v>Metalle</v>
      </c>
      <c r="AE36" s="3">
        <f>[1]Außenhandel_Waren!AE22</f>
        <v>8.3572310051612622</v>
      </c>
      <c r="AF36" t="str">
        <f>[1]Außenhandel_Waren!AF22</f>
        <v>Chemische Erzeugnisse</v>
      </c>
      <c r="AG36" s="3">
        <f>[1]Außenhandel_Waren!AG22</f>
        <v>8.9395313647788175</v>
      </c>
      <c r="AH36" t="str">
        <f>[1]Außenhandel_Waren!AH22</f>
        <v>Kraftwagen und Kraftwagenteile</v>
      </c>
      <c r="AI36" s="3">
        <f>[1]Außenhandel_Waren!AI22</f>
        <v>8.0108119791572356</v>
      </c>
      <c r="AJ36" t="str">
        <f>[1]Außenhandel_Waren!AJ22</f>
        <v>Pharmazeutische und ähnliche Erzeugnisse</v>
      </c>
      <c r="AK36" s="3">
        <f>[1]Außenhandel_Waren!AK22</f>
        <v>9.3108804957247244</v>
      </c>
      <c r="AL36" t="str">
        <f>[1]Außenhandel_Waren!AL22</f>
        <v>Gummi- und Kunststoffwaren</v>
      </c>
      <c r="AM36" s="3">
        <f>[1]Außenhandel_Waren!AM22</f>
        <v>5.780012060381412</v>
      </c>
      <c r="AN36" t="str">
        <f>[1]Außenhandel_Waren!AN22</f>
        <v>Nahrungsmittel und Futtermittel</v>
      </c>
      <c r="AO36" s="3">
        <f>[1]Außenhandel_Waren!AO22</f>
        <v>10.501078598807087</v>
      </c>
      <c r="AP36" t="str">
        <f>[1]Außenhandel_Waren!AP22</f>
        <v>Pharmazeutische und ähnliche Erzeugnisse</v>
      </c>
      <c r="AQ36" s="3">
        <f>[1]Außenhandel_Waren!AQ22</f>
        <v>6.7439880918541268</v>
      </c>
    </row>
    <row r="37" spans="1:43" x14ac:dyDescent="0.35">
      <c r="A37">
        <f>[1]Außenhandel_Waren!A23</f>
        <v>5</v>
      </c>
      <c r="B37" t="str">
        <f>[1]Außenhandel_Waren!B23</f>
        <v>Nahrungsmittel und Futtermittel</v>
      </c>
      <c r="C37" s="3">
        <f>[1]Außenhandel_Waren!C23</f>
        <v>6.3916383681798115</v>
      </c>
      <c r="D37" t="str">
        <f>[1]Außenhandel_Waren!D23</f>
        <v>Metallerzeugnisse</v>
      </c>
      <c r="E37" s="3">
        <f>[1]Außenhandel_Waren!E23</f>
        <v>5.9257117343315597</v>
      </c>
      <c r="F37" t="str">
        <f>[1]Außenhandel_Waren!F23</f>
        <v>Chemische Erzeugnisse</v>
      </c>
      <c r="G37" s="3">
        <f>[1]Außenhandel_Waren!G23</f>
        <v>5.4263852237989738</v>
      </c>
      <c r="H37" t="str">
        <f>[1]Außenhandel_Waren!H23</f>
        <v>Maschinen</v>
      </c>
      <c r="I37" s="3">
        <f>[1]Außenhandel_Waren!I23</f>
        <v>8.2231387345628946</v>
      </c>
      <c r="J37" t="str">
        <f>[1]Außenhandel_Waren!J23</f>
        <v>Elektrische Ausrüstungen</v>
      </c>
      <c r="K37" s="3">
        <f>[1]Außenhandel_Waren!K23</f>
        <v>6.8789507314743981</v>
      </c>
      <c r="L37" t="str">
        <f>[1]Außenhandel_Waren!L23</f>
        <v>Sonstige Fahrzeuge</v>
      </c>
      <c r="M37" s="3">
        <f>[1]Außenhandel_Waren!M23</f>
        <v>11.039249113344646</v>
      </c>
      <c r="N37" s="4" t="str">
        <f>[1]Außenhandel_Waren!N23</f>
        <v>Nahrungsmittel und Futtermittel</v>
      </c>
      <c r="O37" s="3">
        <f>[1]Außenhandel_Waren!O23</f>
        <v>6.6890828118910175</v>
      </c>
      <c r="P37" t="str">
        <f>[1]Außenhandel_Waren!P23</f>
        <v>Datenverarbeitungsgeräte, elektr. u. opt. Erzeugn.</v>
      </c>
      <c r="Q37" s="3">
        <f>[1]Außenhandel_Waren!Q23</f>
        <v>6.2827204171480799</v>
      </c>
      <c r="R37" t="str">
        <f>[1]Außenhandel_Waren!R23</f>
        <v>Elektrische Ausrüstungen</v>
      </c>
      <c r="S37" s="3">
        <f>[1]Außenhandel_Waren!S23</f>
        <v>6.3686656117175309</v>
      </c>
      <c r="T37" t="str">
        <f>[1]Außenhandel_Waren!T23</f>
        <v>Elektrische Ausrüstungen</v>
      </c>
      <c r="U37" s="3">
        <f>[1]Außenhandel_Waren!U23</f>
        <v>6.2880182334939985</v>
      </c>
      <c r="V37" t="str">
        <f>[1]Außenhandel_Waren!V23</f>
        <v>Elektrische Ausrüstungen</v>
      </c>
      <c r="W37" s="3">
        <f>[1]Außenhandel_Waren!W23</f>
        <v>7.2787608476430883</v>
      </c>
      <c r="X37" t="str">
        <f>[1]Außenhandel_Waren!X23</f>
        <v>Chemische Erzeugnisse</v>
      </c>
      <c r="Y37" s="3">
        <f>[1]Außenhandel_Waren!Y23</f>
        <v>5.9347647667780574</v>
      </c>
      <c r="Z37" t="str">
        <f>[1]Außenhandel_Waren!Z23</f>
        <v>Waren a.n.g.</v>
      </c>
      <c r="AA37" s="3">
        <f>[1]Außenhandel_Waren!AA23</f>
        <v>6.4169173287402588</v>
      </c>
      <c r="AB37" t="str">
        <f>[1]Außenhandel_Waren!AB23</f>
        <v>Maschinen</v>
      </c>
      <c r="AC37" s="3">
        <f>[1]Außenhandel_Waren!AC23</f>
        <v>4.9927047909087747</v>
      </c>
      <c r="AD37" t="str">
        <f>[1]Außenhandel_Waren!AD23</f>
        <v>Kraftwagen und Kraftwagenteile</v>
      </c>
      <c r="AE37" s="3">
        <f>[1]Außenhandel_Waren!AE23</f>
        <v>7.8448619348203739</v>
      </c>
      <c r="AF37" t="str">
        <f>[1]Außenhandel_Waren!AF23</f>
        <v>Elektrische Ausrüstungen</v>
      </c>
      <c r="AG37" s="3">
        <f>[1]Außenhandel_Waren!AG23</f>
        <v>4.5818346649967641</v>
      </c>
      <c r="AH37" t="str">
        <f>[1]Außenhandel_Waren!AH23</f>
        <v>Nahrungsmittel und Futtermittel</v>
      </c>
      <c r="AI37" s="3">
        <f>[1]Außenhandel_Waren!AI23</f>
        <v>6.1091056143510407</v>
      </c>
      <c r="AJ37" t="str">
        <f>[1]Außenhandel_Waren!AJ23</f>
        <v>Gummi- und Kunststoffwaren</v>
      </c>
      <c r="AK37" s="3">
        <f>[1]Außenhandel_Waren!AK23</f>
        <v>5.8095995979436532</v>
      </c>
      <c r="AL37" t="str">
        <f>[1]Außenhandel_Waren!AL23</f>
        <v>Nahrungsmittel und Futtermittel</v>
      </c>
      <c r="AM37" s="3">
        <f>[1]Außenhandel_Waren!AM23</f>
        <v>4.4867536169656628</v>
      </c>
      <c r="AN37" t="str">
        <f>[1]Außenhandel_Waren!AN23</f>
        <v>Waren a.n.g.</v>
      </c>
      <c r="AO37" s="3">
        <f>[1]Außenhandel_Waren!AO23</f>
        <v>7.545415617784422</v>
      </c>
      <c r="AP37" t="str">
        <f>[1]Außenhandel_Waren!AP23</f>
        <v>Datenverarbeitungsgeräte, elektr. u. opt. Erzeugn.</v>
      </c>
      <c r="AQ37" s="3">
        <f>[1]Außenhandel_Waren!AQ23</f>
        <v>6.2264135339712885</v>
      </c>
    </row>
    <row r="38" spans="1:43" x14ac:dyDescent="0.35">
      <c r="A38">
        <f>[1]Außenhandel_Waren!A24</f>
        <v>6</v>
      </c>
      <c r="B38" t="str">
        <f>[1]Außenhandel_Waren!B24</f>
        <v>Chemische Erzeugnisse</v>
      </c>
      <c r="C38" s="3">
        <f>[1]Außenhandel_Waren!C24</f>
        <v>6.3789273139194718</v>
      </c>
      <c r="D38" t="str">
        <f>[1]Außenhandel_Waren!D24</f>
        <v>Metalle</v>
      </c>
      <c r="E38" s="3">
        <f>[1]Außenhandel_Waren!E24</f>
        <v>5.4972284030932839</v>
      </c>
      <c r="F38" t="str">
        <f>[1]Außenhandel_Waren!F24</f>
        <v>Metallerzeugnisse</v>
      </c>
      <c r="G38" s="3">
        <f>[1]Außenhandel_Waren!G24</f>
        <v>2.9586778067381196</v>
      </c>
      <c r="H38" t="str">
        <f>[1]Außenhandel_Waren!H24</f>
        <v>Kokereierzeugnisse und Mineralölerzeugnisse</v>
      </c>
      <c r="I38" s="3">
        <f>[1]Außenhandel_Waren!I24</f>
        <v>7.3074398876810873</v>
      </c>
      <c r="J38" t="str">
        <f>[1]Außenhandel_Waren!J24</f>
        <v>Gummi- und Kunststoffwaren</v>
      </c>
      <c r="K38" s="3">
        <f>[1]Außenhandel_Waren!K24</f>
        <v>6.0796033726022554</v>
      </c>
      <c r="L38" t="str">
        <f>[1]Außenhandel_Waren!L24</f>
        <v>Waren a.n.g.</v>
      </c>
      <c r="M38" s="3">
        <f>[1]Außenhandel_Waren!M24</f>
        <v>7.5066929897417962</v>
      </c>
      <c r="N38" s="4" t="str">
        <f>[1]Außenhandel_Waren!N24</f>
        <v>Pharmazeutische und ähnliche Erzeugnisse</v>
      </c>
      <c r="O38" s="3">
        <f>[1]Außenhandel_Waren!O24</f>
        <v>6.1929197287421678</v>
      </c>
      <c r="P38" t="str">
        <f>[1]Außenhandel_Waren!P24</f>
        <v>Metalle</v>
      </c>
      <c r="Q38" s="3">
        <f>[1]Außenhandel_Waren!Q24</f>
        <v>5.8040390251769001</v>
      </c>
      <c r="R38" t="str">
        <f>[1]Außenhandel_Waren!R24</f>
        <v>Datenverarbeitungsgeräte, elektr. u. opt. Erzeugn.</v>
      </c>
      <c r="S38" s="3">
        <f>[1]Außenhandel_Waren!S24</f>
        <v>6.2088823316094164</v>
      </c>
      <c r="T38" t="str">
        <f>[1]Außenhandel_Waren!T24</f>
        <v>Datenverarbeitungsgeräte, elektr. u. opt. Erzeugn.</v>
      </c>
      <c r="U38" s="3">
        <f>[1]Außenhandel_Waren!U24</f>
        <v>6.1300115064480849</v>
      </c>
      <c r="V38" t="str">
        <f>[1]Außenhandel_Waren!V24</f>
        <v>Chemische Erzeugnisse</v>
      </c>
      <c r="W38" s="3">
        <f>[1]Außenhandel_Waren!W24</f>
        <v>4.8343581984224056</v>
      </c>
      <c r="X38" t="str">
        <f>[1]Außenhandel_Waren!X24</f>
        <v>Nahrungsmittel und Futtermittel</v>
      </c>
      <c r="Y38" s="3">
        <f>[1]Außenhandel_Waren!Y24</f>
        <v>4.4387162782498306</v>
      </c>
      <c r="Z38" t="str">
        <f>[1]Außenhandel_Waren!Z24</f>
        <v>Datenverarbeitungsgeräte, elektr. u. opt. Erzeugn.</v>
      </c>
      <c r="AA38" s="3">
        <f>[1]Außenhandel_Waren!AA24</f>
        <v>5.4850695588955389</v>
      </c>
      <c r="AB38" t="str">
        <f>[1]Außenhandel_Waren!AB24</f>
        <v>Kokereierzeugnisse und Mineralölerzeugnisse</v>
      </c>
      <c r="AC38" s="3">
        <f>[1]Außenhandel_Waren!AC24</f>
        <v>4.5593044913518996</v>
      </c>
      <c r="AD38" t="str">
        <f>[1]Außenhandel_Waren!AD24</f>
        <v>Datenverarbeitungsgeräte, elektr. u. opt. Erzeugn.</v>
      </c>
      <c r="AE38" s="3">
        <f>[1]Außenhandel_Waren!AE24</f>
        <v>7.5131567899146896</v>
      </c>
      <c r="AF38" t="str">
        <f>[1]Außenhandel_Waren!AF24</f>
        <v>Gummi- und Kunststoffwaren</v>
      </c>
      <c r="AG38" s="3">
        <f>[1]Außenhandel_Waren!AG24</f>
        <v>4.3408116330270694</v>
      </c>
      <c r="AH38" t="str">
        <f>[1]Außenhandel_Waren!AH24</f>
        <v>Pharmazeutische und ähnliche Erzeugnisse</v>
      </c>
      <c r="AI38" s="3">
        <f>[1]Außenhandel_Waren!AI24</f>
        <v>6.0548874680199827</v>
      </c>
      <c r="AJ38" t="str">
        <f>[1]Außenhandel_Waren!AJ24</f>
        <v>Nahrungsmittel und Futtermittel</v>
      </c>
      <c r="AK38" s="3">
        <f>[1]Außenhandel_Waren!AK24</f>
        <v>4.8184028243272037</v>
      </c>
      <c r="AL38" t="str">
        <f>[1]Außenhandel_Waren!AL24</f>
        <v>Metallerzeugnisse</v>
      </c>
      <c r="AM38" s="3">
        <f>[1]Außenhandel_Waren!AM24</f>
        <v>3.960535858796721</v>
      </c>
      <c r="AN38" t="str">
        <f>[1]Außenhandel_Waren!AN24</f>
        <v>Datenverarbeitungsgeräte, elektr. u. opt. Erzeugn.</v>
      </c>
      <c r="AO38" s="3">
        <f>[1]Außenhandel_Waren!AO24</f>
        <v>5.4189484565416484</v>
      </c>
      <c r="AP38" t="str">
        <f>[1]Außenhandel_Waren!AP24</f>
        <v>Elektrische Ausrüstungen</v>
      </c>
      <c r="AQ38" s="3">
        <f>[1]Außenhandel_Waren!AQ24</f>
        <v>6.1217582386513332</v>
      </c>
    </row>
    <row r="39" spans="1:43" x14ac:dyDescent="0.35">
      <c r="A39">
        <f>[1]Außenhandel_Waren!A25</f>
        <v>7</v>
      </c>
      <c r="B39" t="str">
        <f>[1]Außenhandel_Waren!B25</f>
        <v>Sonstige Fahrzeuge</v>
      </c>
      <c r="C39" s="3">
        <f>[1]Außenhandel_Waren!C25</f>
        <v>4.487425150713765</v>
      </c>
      <c r="D39" t="str">
        <f>[1]Außenhandel_Waren!D25</f>
        <v>Holz und Holz- Kork- Korb- Flechtwaren ohne Möbel</v>
      </c>
      <c r="E39" s="3">
        <f>[1]Außenhandel_Waren!E25</f>
        <v>5.3226618757887074</v>
      </c>
      <c r="F39" t="str">
        <f>[1]Außenhandel_Waren!F25</f>
        <v>Nahrungsmittel und Futtermittel</v>
      </c>
      <c r="G39" s="3">
        <f>[1]Außenhandel_Waren!G25</f>
        <v>2.9247542650434859</v>
      </c>
      <c r="H39" t="str">
        <f>[1]Außenhandel_Waren!H25</f>
        <v>Papier, Pappe und Waren daraus</v>
      </c>
      <c r="I39" s="3">
        <f>[1]Außenhandel_Waren!I25</f>
        <v>4.4079351310795349</v>
      </c>
      <c r="J39" t="str">
        <f>[1]Außenhandel_Waren!J25</f>
        <v>Metalle</v>
      </c>
      <c r="K39" s="3">
        <f>[1]Außenhandel_Waren!K25</f>
        <v>5.6567375235990376</v>
      </c>
      <c r="L39" t="str">
        <f>[1]Außenhandel_Waren!L25</f>
        <v>Nahrungsmittel und Futtermittel</v>
      </c>
      <c r="M39" s="3">
        <f>[1]Außenhandel_Waren!M25</f>
        <v>7.0619447120815355</v>
      </c>
      <c r="N39" s="4" t="str">
        <f>[1]Außenhandel_Waren!N25</f>
        <v>Metalle</v>
      </c>
      <c r="O39" s="3">
        <f>[1]Außenhandel_Waren!O25</f>
        <v>5.2883662634542343</v>
      </c>
      <c r="P39" t="str">
        <f>[1]Außenhandel_Waren!P25</f>
        <v>Pharmazeutische und ähnliche Erzeugnisse</v>
      </c>
      <c r="Q39" s="3">
        <f>[1]Außenhandel_Waren!Q25</f>
        <v>5.1363298124612413</v>
      </c>
      <c r="R39" t="str">
        <f>[1]Außenhandel_Waren!R25</f>
        <v>Metalle</v>
      </c>
      <c r="S39" s="3">
        <f>[1]Außenhandel_Waren!S25</f>
        <v>5.5203579608188846</v>
      </c>
      <c r="T39" t="str">
        <f>[1]Außenhandel_Waren!T25</f>
        <v>Metalle</v>
      </c>
      <c r="U39" s="3">
        <f>[1]Außenhandel_Waren!U25</f>
        <v>5.5834233899832277</v>
      </c>
      <c r="V39" t="str">
        <f>[1]Außenhandel_Waren!V25</f>
        <v>Metallerzeugnisse</v>
      </c>
      <c r="W39" s="3">
        <f>[1]Außenhandel_Waren!W25</f>
        <v>3.8743653149280433</v>
      </c>
      <c r="X39" t="str">
        <f>[1]Außenhandel_Waren!X25</f>
        <v>Waren a.n.g.</v>
      </c>
      <c r="Y39" s="3">
        <f>[1]Außenhandel_Waren!Y25</f>
        <v>3.3610181558024776</v>
      </c>
      <c r="Z39" t="str">
        <f>[1]Außenhandel_Waren!Z25</f>
        <v>Maschinen</v>
      </c>
      <c r="AA39" s="3">
        <f>[1]Außenhandel_Waren!AA25</f>
        <v>2.1939860881301629</v>
      </c>
      <c r="AB39" t="str">
        <f>[1]Außenhandel_Waren!AB25</f>
        <v>Nahrungsmittel und Futtermittel</v>
      </c>
      <c r="AC39" s="3">
        <f>[1]Außenhandel_Waren!AC25</f>
        <v>4.4230948508222863</v>
      </c>
      <c r="AD39" t="str">
        <f>[1]Außenhandel_Waren!AD25</f>
        <v>Elektrische Ausrüstungen</v>
      </c>
      <c r="AE39" s="3">
        <f>[1]Außenhandel_Waren!AE25</f>
        <v>7.3848147026580433</v>
      </c>
      <c r="AF39" t="str">
        <f>[1]Außenhandel_Waren!AF25</f>
        <v>Metalle</v>
      </c>
      <c r="AG39" s="3">
        <f>[1]Außenhandel_Waren!AG25</f>
        <v>4.2163045179272185</v>
      </c>
      <c r="AH39" t="str">
        <f>[1]Außenhandel_Waren!AH25</f>
        <v>Elektrische Ausrüstungen</v>
      </c>
      <c r="AI39" s="3">
        <f>[1]Außenhandel_Waren!AI25</f>
        <v>5.6832668269985467</v>
      </c>
      <c r="AJ39" t="str">
        <f>[1]Außenhandel_Waren!AJ25</f>
        <v>Metalle</v>
      </c>
      <c r="AK39" s="3">
        <f>[1]Außenhandel_Waren!AK25</f>
        <v>4.5258835083156104</v>
      </c>
      <c r="AL39" t="str">
        <f>[1]Außenhandel_Waren!AL25</f>
        <v>Waren a.n.g.</v>
      </c>
      <c r="AM39" s="3">
        <f>[1]Außenhandel_Waren!AM25</f>
        <v>3.1096036049918396</v>
      </c>
      <c r="AN39" t="str">
        <f>[1]Außenhandel_Waren!AN25</f>
        <v>Kraftwagen und Kraftwagenteile</v>
      </c>
      <c r="AO39" s="3">
        <f>[1]Außenhandel_Waren!AO25</f>
        <v>5.0118562375376507</v>
      </c>
      <c r="AP39" t="str">
        <f>[1]Außenhandel_Waren!AP25</f>
        <v>Metalle</v>
      </c>
      <c r="AQ39" s="3">
        <f>[1]Außenhandel_Waren!AQ25</f>
        <v>5.5280827770049275</v>
      </c>
    </row>
    <row r="40" spans="1:43" x14ac:dyDescent="0.35">
      <c r="A40">
        <f>[1]Außenhandel_Waren!A26</f>
        <v>8</v>
      </c>
      <c r="B40" t="str">
        <f>[1]Außenhandel_Waren!B26</f>
        <v>Papier, Pappe und Waren daraus</v>
      </c>
      <c r="C40" s="3">
        <f>[1]Außenhandel_Waren!C26</f>
        <v>3.7493845396356473</v>
      </c>
      <c r="D40" t="str">
        <f>[1]Außenhandel_Waren!D26</f>
        <v>Waren a.n.g.</v>
      </c>
      <c r="E40" s="3">
        <f>[1]Außenhandel_Waren!E26</f>
        <v>3.9883589664894306</v>
      </c>
      <c r="F40" t="str">
        <f>[1]Außenhandel_Waren!F26</f>
        <v>Metalle</v>
      </c>
      <c r="G40" s="3">
        <f>[1]Außenhandel_Waren!G26</f>
        <v>2.7683463965196333</v>
      </c>
      <c r="H40" t="str">
        <f>[1]Außenhandel_Waren!H26</f>
        <v>Gummi- und Kunststoffwaren</v>
      </c>
      <c r="I40" s="3">
        <f>[1]Außenhandel_Waren!I26</f>
        <v>4.1893007044367723</v>
      </c>
      <c r="J40" t="str">
        <f>[1]Außenhandel_Waren!J26</f>
        <v>Pharmazeutische und ähnliche Erzeugnisse</v>
      </c>
      <c r="K40" s="3">
        <f>[1]Außenhandel_Waren!K26</f>
        <v>5.1308871390671067</v>
      </c>
      <c r="L40" t="str">
        <f>[1]Außenhandel_Waren!L26</f>
        <v>Chemische Erzeugnisse</v>
      </c>
      <c r="M40" s="3">
        <f>[1]Außenhandel_Waren!M26</f>
        <v>4.2545924618771584</v>
      </c>
      <c r="N40" s="4" t="str">
        <f>[1]Außenhandel_Waren!N26</f>
        <v>Elektrische Ausrüstungen</v>
      </c>
      <c r="O40" s="3">
        <f>[1]Außenhandel_Waren!O26</f>
        <v>5.0451794221902464</v>
      </c>
      <c r="P40" t="str">
        <f>[1]Außenhandel_Waren!P26</f>
        <v>Elektrische Ausrüstungen</v>
      </c>
      <c r="Q40" s="3">
        <f>[1]Außenhandel_Waren!Q26</f>
        <v>4.1664743041572381</v>
      </c>
      <c r="R40" t="str">
        <f>[1]Außenhandel_Waren!R26</f>
        <v>Nahrungsmittel und Futtermittel</v>
      </c>
      <c r="S40" s="3">
        <f>[1]Außenhandel_Waren!S26</f>
        <v>5.2697867526370628</v>
      </c>
      <c r="T40" t="str">
        <f>[1]Außenhandel_Waren!T26</f>
        <v>Nahrungsmittel und Futtermittel</v>
      </c>
      <c r="U40" s="3">
        <f>[1]Außenhandel_Waren!U26</f>
        <v>5.241826287567843</v>
      </c>
      <c r="V40" t="str">
        <f>[1]Außenhandel_Waren!V26</f>
        <v>Metalle</v>
      </c>
      <c r="W40" s="3">
        <f>[1]Außenhandel_Waren!W26</f>
        <v>3.6993554381601084</v>
      </c>
      <c r="X40" t="str">
        <f>[1]Außenhandel_Waren!X26</f>
        <v>Gummi- und Kunststoffwaren</v>
      </c>
      <c r="Y40" s="3">
        <f>[1]Außenhandel_Waren!Y26</f>
        <v>2.9758721495433944</v>
      </c>
      <c r="Z40" t="str">
        <f>[1]Außenhandel_Waren!Z26</f>
        <v>Getränke</v>
      </c>
      <c r="AA40" s="3">
        <f>[1]Außenhandel_Waren!AA26</f>
        <v>1.1378166437439365</v>
      </c>
      <c r="AB40" t="str">
        <f>[1]Außenhandel_Waren!AB26</f>
        <v>Kraftwagen und Kraftwagenteile</v>
      </c>
      <c r="AC40" s="3">
        <f>[1]Außenhandel_Waren!AC26</f>
        <v>2.5952046685919723</v>
      </c>
      <c r="AD40" t="str">
        <f>[1]Außenhandel_Waren!AD26</f>
        <v>Gummi- und Kunststoffwaren</v>
      </c>
      <c r="AE40" s="3">
        <f>[1]Außenhandel_Waren!AE26</f>
        <v>4.8076405143661507</v>
      </c>
      <c r="AF40" t="str">
        <f>[1]Außenhandel_Waren!AF26</f>
        <v>Sonstige Fahrzeuge</v>
      </c>
      <c r="AG40" s="3">
        <f>[1]Außenhandel_Waren!AG26</f>
        <v>2.8596454059501024</v>
      </c>
      <c r="AH40" t="str">
        <f>[1]Außenhandel_Waren!AH26</f>
        <v>Metallerzeugnisse</v>
      </c>
      <c r="AI40" s="3">
        <f>[1]Außenhandel_Waren!AI26</f>
        <v>5.2085230917255352</v>
      </c>
      <c r="AJ40" t="str">
        <f>[1]Außenhandel_Waren!AJ26</f>
        <v>Metallerzeugnisse</v>
      </c>
      <c r="AK40" s="3">
        <f>[1]Außenhandel_Waren!AK26</f>
        <v>3.5626570228906473</v>
      </c>
      <c r="AL40" t="str">
        <f>[1]Außenhandel_Waren!AL26</f>
        <v>Pharmazeutische und ähnliche Erzeugnisse</v>
      </c>
      <c r="AM40" s="3">
        <f>[1]Außenhandel_Waren!AM26</f>
        <v>2.9200848522528475</v>
      </c>
      <c r="AN40" t="str">
        <f>[1]Außenhandel_Waren!AN26</f>
        <v>Elektrische Ausrüstungen</v>
      </c>
      <c r="AO40" s="3">
        <f>[1]Außenhandel_Waren!AO26</f>
        <v>3.5372163215762886</v>
      </c>
      <c r="AP40" t="str">
        <f>[1]Außenhandel_Waren!AP26</f>
        <v>Nahrungsmittel und Futtermittel</v>
      </c>
      <c r="AQ40" s="3">
        <f>[1]Außenhandel_Waren!AQ26</f>
        <v>5.3845204843645149</v>
      </c>
    </row>
    <row r="41" spans="1:43" x14ac:dyDescent="0.35">
      <c r="A41">
        <f>[1]Außenhandel_Waren!A27</f>
        <v>9</v>
      </c>
      <c r="B41" t="str">
        <f>[1]Außenhandel_Waren!B27</f>
        <v>Gummi- und Kunststoffwaren</v>
      </c>
      <c r="C41" s="3">
        <f>[1]Außenhandel_Waren!C27</f>
        <v>3.4592129552080215</v>
      </c>
      <c r="D41" t="str">
        <f>[1]Außenhandel_Waren!D27</f>
        <v>Kraftwagen und Kraftwagenteile</v>
      </c>
      <c r="E41" s="3">
        <f>[1]Außenhandel_Waren!E27</f>
        <v>3.2183745733022286</v>
      </c>
      <c r="F41" t="str">
        <f>[1]Außenhandel_Waren!F27</f>
        <v>Energieversorgung</v>
      </c>
      <c r="G41" s="3">
        <f>[1]Außenhandel_Waren!G27</f>
        <v>2.1050734854907485</v>
      </c>
      <c r="H41" t="str">
        <f>[1]Außenhandel_Waren!H27</f>
        <v>Kraftwagen und Kraftwagenteile</v>
      </c>
      <c r="I41" s="3">
        <f>[1]Außenhandel_Waren!I27</f>
        <v>3.9398069924789518</v>
      </c>
      <c r="J41" t="str">
        <f>[1]Außenhandel_Waren!J27</f>
        <v>Metallerzeugnisse</v>
      </c>
      <c r="K41" s="3">
        <f>[1]Außenhandel_Waren!K27</f>
        <v>4.7138465022888143</v>
      </c>
      <c r="L41" t="str">
        <f>[1]Außenhandel_Waren!L27</f>
        <v>Kraftwagen und Kraftwagenteile</v>
      </c>
      <c r="M41" s="3">
        <f>[1]Außenhandel_Waren!M27</f>
        <v>3.6869450189552131</v>
      </c>
      <c r="N41" s="4" t="str">
        <f>[1]Außenhandel_Waren!N27</f>
        <v>Gummi- und Kunststoffwaren</v>
      </c>
      <c r="O41" s="3">
        <f>[1]Außenhandel_Waren!O27</f>
        <v>3.0018570667852256</v>
      </c>
      <c r="P41" t="str">
        <f>[1]Außenhandel_Waren!P27</f>
        <v>Gummi- und Kunststoffwaren</v>
      </c>
      <c r="Q41" s="3">
        <f>[1]Außenhandel_Waren!Q27</f>
        <v>3.2088060092467714</v>
      </c>
      <c r="R41" t="str">
        <f>[1]Außenhandel_Waren!R27</f>
        <v>Sonstige Fahrzeuge</v>
      </c>
      <c r="S41" s="3">
        <f>[1]Außenhandel_Waren!S27</f>
        <v>4.0525078615551244</v>
      </c>
      <c r="T41" t="str">
        <f>[1]Außenhandel_Waren!T27</f>
        <v>Sonstige Fahrzeuge</v>
      </c>
      <c r="U41" s="3">
        <f>[1]Außenhandel_Waren!U27</f>
        <v>3.9435037786901903</v>
      </c>
      <c r="V41" t="str">
        <f>[1]Außenhandel_Waren!V27</f>
        <v>Waren a.n.g.</v>
      </c>
      <c r="W41" s="3">
        <f>[1]Außenhandel_Waren!W27</f>
        <v>3.0833478980833786</v>
      </c>
      <c r="X41" t="str">
        <f>[1]Außenhandel_Waren!X27</f>
        <v>Metallerzeugnisse</v>
      </c>
      <c r="Y41" s="3">
        <f>[1]Außenhandel_Waren!Y27</f>
        <v>2.7105766230083495</v>
      </c>
      <c r="Z41" t="str">
        <f>[1]Außenhandel_Waren!Z27</f>
        <v>Chemische Erzeugnisse</v>
      </c>
      <c r="AA41" s="3">
        <f>[1]Außenhandel_Waren!AA27</f>
        <v>1.0970202628225072</v>
      </c>
      <c r="AB41" t="str">
        <f>[1]Außenhandel_Waren!AB27</f>
        <v>Datenverarbeitungsgeräte, elektr. u. opt. Erzeugn.</v>
      </c>
      <c r="AC41" s="3">
        <f>[1]Außenhandel_Waren!AC27</f>
        <v>1.9571471719322715</v>
      </c>
      <c r="AD41" t="str">
        <f>[1]Außenhandel_Waren!AD27</f>
        <v>Waren a.n.g.</v>
      </c>
      <c r="AE41" s="3">
        <f>[1]Außenhandel_Waren!AE27</f>
        <v>4.6926668561276088</v>
      </c>
      <c r="AF41" t="str">
        <f>[1]Außenhandel_Waren!AF27</f>
        <v>Datenverarbeitungsgeräte, elektr. u. opt. Erzeugn.</v>
      </c>
      <c r="AG41" s="3">
        <f>[1]Außenhandel_Waren!AG27</f>
        <v>2.748578719456221</v>
      </c>
      <c r="AH41" t="str">
        <f>[1]Außenhandel_Waren!AH27</f>
        <v>Datenverarbeitungsgeräte, elektr. u. opt. Erzeugn.</v>
      </c>
      <c r="AI41" s="3">
        <f>[1]Außenhandel_Waren!AI27</f>
        <v>5.0698647191311315</v>
      </c>
      <c r="AJ41" t="str">
        <f>[1]Außenhandel_Waren!AJ27</f>
        <v>Glas und -waren, Keramik, Steine und Erden</v>
      </c>
      <c r="AK41" s="3">
        <f>[1]Außenhandel_Waren!AK27</f>
        <v>2.7479429991900126</v>
      </c>
      <c r="AL41" t="str">
        <f>[1]Außenhandel_Waren!AL27</f>
        <v>Elektrische Ausrüstungen</v>
      </c>
      <c r="AM41" s="3">
        <f>[1]Außenhandel_Waren!AM27</f>
        <v>1.9768991226996875</v>
      </c>
      <c r="AN41" t="str">
        <f>[1]Außenhandel_Waren!AN27</f>
        <v>Kokereierzeugnisse und Mineralölerzeugnisse</v>
      </c>
      <c r="AO41" s="3">
        <f>[1]Außenhandel_Waren!AO27</f>
        <v>2.7701472631890902</v>
      </c>
      <c r="AP41" t="str">
        <f>[1]Außenhandel_Waren!AP27</f>
        <v>Sonstige Fahrzeuge</v>
      </c>
      <c r="AQ41" s="3">
        <f>[1]Außenhandel_Waren!AQ27</f>
        <v>3.7819630538107227</v>
      </c>
    </row>
    <row r="42" spans="1:43" x14ac:dyDescent="0.35">
      <c r="A42">
        <f>[1]Außenhandel_Waren!A28</f>
        <v>10</v>
      </c>
      <c r="B42" t="str">
        <f>[1]Außenhandel_Waren!B28</f>
        <v>Waren a.n.g.</v>
      </c>
      <c r="C42" s="3">
        <f>[1]Außenhandel_Waren!C28</f>
        <v>2.8077682518895268</v>
      </c>
      <c r="D42" t="str">
        <f>[1]Außenhandel_Waren!D28</f>
        <v>Elektrische Ausrüstungen</v>
      </c>
      <c r="E42" s="3">
        <f>[1]Außenhandel_Waren!E28</f>
        <v>3.070009860371266</v>
      </c>
      <c r="F42" t="str">
        <f>[1]Außenhandel_Waren!F28</f>
        <v>Pharmazeutische und ähnliche Erzeugnisse</v>
      </c>
      <c r="G42" s="3">
        <f>[1]Außenhandel_Waren!G28</f>
        <v>2.0020595577987055</v>
      </c>
      <c r="H42" t="str">
        <f>[1]Außenhandel_Waren!H28</f>
        <v>Glas und -waren, Keramik, Steine und Erden</v>
      </c>
      <c r="I42" s="3">
        <f>[1]Außenhandel_Waren!I28</f>
        <v>2.9067012456034891</v>
      </c>
      <c r="J42" t="str">
        <f>[1]Außenhandel_Waren!J28</f>
        <v>Chemische Erzeugnisse</v>
      </c>
      <c r="K42" s="3">
        <f>[1]Außenhandel_Waren!K28</f>
        <v>4.392503451791451</v>
      </c>
      <c r="L42" t="str">
        <f>[1]Außenhandel_Waren!L28</f>
        <v>Metallerzeugnisse</v>
      </c>
      <c r="M42" s="3">
        <f>[1]Außenhandel_Waren!M28</f>
        <v>2.2847987714035409</v>
      </c>
      <c r="N42" s="4" t="str">
        <f>[1]Außenhandel_Waren!N28</f>
        <v>Metallerzeugnisse</v>
      </c>
      <c r="O42" s="3">
        <f>[1]Außenhandel_Waren!O28</f>
        <v>2.9699100020393927</v>
      </c>
      <c r="P42" t="str">
        <f>[1]Außenhandel_Waren!P28</f>
        <v>Metallerzeugnisse</v>
      </c>
      <c r="Q42" s="3">
        <f>[1]Außenhandel_Waren!Q28</f>
        <v>3.0626315718032826</v>
      </c>
      <c r="R42" t="str">
        <f>[1]Außenhandel_Waren!R28</f>
        <v>Gummi- und Kunststoffwaren</v>
      </c>
      <c r="S42" s="3">
        <f>[1]Außenhandel_Waren!S28</f>
        <v>3.475708363214673</v>
      </c>
      <c r="T42" t="str">
        <f>[1]Außenhandel_Waren!T28</f>
        <v>Gummi- und Kunststoffwaren</v>
      </c>
      <c r="U42" s="3">
        <f>[1]Außenhandel_Waren!U28</f>
        <v>3.506957953146931</v>
      </c>
      <c r="V42" t="str">
        <f>[1]Außenhandel_Waren!V28</f>
        <v>Gummi- und Kunststoffwaren</v>
      </c>
      <c r="W42" s="3">
        <f>[1]Außenhandel_Waren!W28</f>
        <v>2.9681884089275319</v>
      </c>
      <c r="X42" t="str">
        <f>[1]Außenhandel_Waren!X28</f>
        <v>Pharmazeutische und ähnliche Erzeugnisse</v>
      </c>
      <c r="Y42" s="3">
        <f>[1]Außenhandel_Waren!Y28</f>
        <v>2.674172279503737</v>
      </c>
      <c r="Z42" t="str">
        <f>[1]Außenhandel_Waren!Z28</f>
        <v>Antwortausfälle, Befreiungen, Kleinsendungen</v>
      </c>
      <c r="AA42" s="3">
        <f>[1]Außenhandel_Waren!AA28</f>
        <v>1.038427351004295</v>
      </c>
      <c r="AB42" t="str">
        <f>[1]Außenhandel_Waren!AB28</f>
        <v>Bekleidung</v>
      </c>
      <c r="AC42" s="3">
        <f>[1]Außenhandel_Waren!AC28</f>
        <v>1.2784171130428739</v>
      </c>
      <c r="AD42" t="str">
        <f>[1]Außenhandel_Waren!AD28</f>
        <v>Nahrungsmittel und Futtermittel</v>
      </c>
      <c r="AE42" s="3">
        <f>[1]Außenhandel_Waren!AE28</f>
        <v>4.6407129789429211</v>
      </c>
      <c r="AF42" t="str">
        <f>[1]Außenhandel_Waren!AF28</f>
        <v>Waren a.n.g.</v>
      </c>
      <c r="AG42" s="3">
        <f>[1]Außenhandel_Waren!AG28</f>
        <v>2.3235498196667019</v>
      </c>
      <c r="AH42" t="str">
        <f>[1]Außenhandel_Waren!AH28</f>
        <v>Gummi- und Kunststoffwaren</v>
      </c>
      <c r="AI42" s="3">
        <f>[1]Außenhandel_Waren!AI28</f>
        <v>4.0197459640778987</v>
      </c>
      <c r="AJ42" t="str">
        <f>[1]Außenhandel_Waren!AJ28</f>
        <v>Elektrische Ausrüstungen</v>
      </c>
      <c r="AK42" s="3">
        <f>[1]Außenhandel_Waren!AK28</f>
        <v>2.7086843966424459</v>
      </c>
      <c r="AL42" t="str">
        <f>[1]Außenhandel_Waren!AL28</f>
        <v>Kokereierzeugnisse und Mineralölerzeugnisse</v>
      </c>
      <c r="AM42" s="3">
        <f>[1]Außenhandel_Waren!AM28</f>
        <v>1.6089324617572314</v>
      </c>
      <c r="AN42" t="str">
        <f>[1]Außenhandel_Waren!AN28</f>
        <v>Gummi- und Kunststoffwaren</v>
      </c>
      <c r="AO42" s="3">
        <f>[1]Außenhandel_Waren!AO28</f>
        <v>2.5622190573361228</v>
      </c>
      <c r="AP42" t="str">
        <f>[1]Außenhandel_Waren!AP28</f>
        <v>Waren a.n.g.</v>
      </c>
      <c r="AQ42" s="3">
        <f>[1]Außenhandel_Waren!AQ28</f>
        <v>3.5162543649448286</v>
      </c>
    </row>
    <row r="43" spans="1:43" x14ac:dyDescent="0.35">
      <c r="A43" t="s">
        <v>330</v>
      </c>
    </row>
    <row r="44" spans="1:43" x14ac:dyDescent="0.35">
      <c r="A44" t="s">
        <v>329</v>
      </c>
    </row>
    <row r="112" spans="22:40" x14ac:dyDescent="0.35">
      <c r="V112" t="s">
        <v>24</v>
      </c>
      <c r="X112" t="s">
        <v>25</v>
      </c>
      <c r="Z112" t="s">
        <v>26</v>
      </c>
      <c r="AB112" t="s">
        <v>27</v>
      </c>
      <c r="AD112" t="s">
        <v>28</v>
      </c>
      <c r="AF112" t="s">
        <v>29</v>
      </c>
      <c r="AH112" t="s">
        <v>30</v>
      </c>
      <c r="AJ112" t="s">
        <v>31</v>
      </c>
      <c r="AL112" t="s">
        <v>32</v>
      </c>
      <c r="AN112" t="s">
        <v>33</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B79D-2058-4552-9E13-2335AF72716D}">
  <dimension ref="A1:AA100"/>
  <sheetViews>
    <sheetView workbookViewId="0">
      <pane xSplit="1" ySplit="2" topLeftCell="B3" activePane="bottomRight" state="frozen"/>
      <selection activeCell="H113" sqref="H113"/>
      <selection pane="topRight" activeCell="H113" sqref="H113"/>
      <selection pane="bottomLeft" activeCell="H113" sqref="H113"/>
      <selection pane="bottomRight" activeCell="B3" sqref="B3"/>
    </sheetView>
  </sheetViews>
  <sheetFormatPr baseColWidth="10" defaultRowHeight="14.5" x14ac:dyDescent="0.35"/>
  <cols>
    <col min="8" max="8" width="10.90625" style="4"/>
  </cols>
  <sheetData>
    <row r="1" spans="1:27" x14ac:dyDescent="0.35">
      <c r="A1" s="4" t="s">
        <v>148</v>
      </c>
    </row>
    <row r="2" spans="1:27" s="25" customFormat="1" ht="26" x14ac:dyDescent="0.3">
      <c r="A2" s="30" t="str">
        <f>Industrie!A2</f>
        <v>Jahr</v>
      </c>
      <c r="B2" s="30" t="str">
        <f>Industrie!B2</f>
        <v>Branden-
burg</v>
      </c>
      <c r="C2" s="30" t="str">
        <f>Industrie!C2</f>
        <v>Mecklenburg-
Vorpommern</v>
      </c>
      <c r="D2" s="30" t="str">
        <f>Industrie!D2</f>
        <v>Sachsen</v>
      </c>
      <c r="E2" s="30" t="str">
        <f>Industrie!E2</f>
        <v>Sachsen-Anhalt</v>
      </c>
      <c r="F2" s="30" t="str">
        <f>Industrie!F2</f>
        <v>Thüringen</v>
      </c>
      <c r="G2" s="30" t="str">
        <f>Industrie!G2</f>
        <v>Berlin</v>
      </c>
      <c r="H2" s="31" t="str">
        <f>Industrie!H2</f>
        <v>NBL m B</v>
      </c>
      <c r="I2" s="30" t="str">
        <f>Industrie!I2</f>
        <v>NBL o B</v>
      </c>
      <c r="J2" s="30" t="str">
        <f>Industrie!J2</f>
        <v>ABL m B</v>
      </c>
      <c r="K2" s="30" t="str">
        <f>Industrie!K2</f>
        <v>ABL o B</v>
      </c>
      <c r="L2" s="30" t="str">
        <f>Industrie!L2</f>
        <v>Baden-
Württemberg</v>
      </c>
      <c r="M2" s="30" t="str">
        <f>Industrie!M2</f>
        <v>Bayern</v>
      </c>
      <c r="N2" s="30" t="str">
        <f>Industrie!N2</f>
        <v>Bremen</v>
      </c>
      <c r="O2" s="30" t="str">
        <f>Industrie!O2</f>
        <v>Hamburg</v>
      </c>
      <c r="P2" s="30" t="str">
        <f>Industrie!P2</f>
        <v>Hessen</v>
      </c>
      <c r="Q2" s="30" t="str">
        <f>Industrie!Q2</f>
        <v>Nieder-
sachsen</v>
      </c>
      <c r="R2" s="30" t="str">
        <f>Industrie!R2</f>
        <v>Nordrhein-
Westfalen</v>
      </c>
      <c r="S2" s="30" t="str">
        <f>Industrie!S2</f>
        <v>Rheinland-Pfalz</v>
      </c>
      <c r="T2" s="30" t="str">
        <f>Industrie!T2</f>
        <v>Saarland</v>
      </c>
      <c r="U2" s="30" t="str">
        <f>Industrie!U2</f>
        <v>Schleswig-
Holstein</v>
      </c>
      <c r="V2" s="30" t="str">
        <f>Industrie!V2</f>
        <v>Deutschland</v>
      </c>
      <c r="X2" s="30" t="str">
        <f>Industrie!X2</f>
        <v>Min ABLoB</v>
      </c>
      <c r="Y2" s="30"/>
      <c r="Z2" s="30" t="str">
        <f>Industrie!Z2</f>
        <v>Max ABLoB</v>
      </c>
      <c r="AA2" s="30"/>
    </row>
    <row r="3" spans="1:27" x14ac:dyDescent="0.35">
      <c r="A3" s="4" t="s">
        <v>149</v>
      </c>
    </row>
    <row r="4" spans="1:27" x14ac:dyDescent="0.35">
      <c r="A4">
        <f>[1]EW!A31</f>
        <v>2019</v>
      </c>
      <c r="B4" s="3">
        <f>[1]EW!Y31</f>
        <v>98.326011669085517</v>
      </c>
      <c r="C4" s="3">
        <f>[1]EW!Z31</f>
        <v>84.360875683997037</v>
      </c>
      <c r="D4" s="3">
        <f>[1]EW!AA31</f>
        <v>86.343375057607048</v>
      </c>
      <c r="E4" s="3">
        <f>[1]EW!AB31</f>
        <v>77.310073319050431</v>
      </c>
      <c r="F4" s="3">
        <f>[1]EW!AC31</f>
        <v>82.537855452157856</v>
      </c>
      <c r="G4" s="3">
        <f>[1]EW!AD31</f>
        <v>106.43135214324566</v>
      </c>
      <c r="H4" s="14">
        <f>[1]EW!AE31</f>
        <v>89.683988132598458</v>
      </c>
      <c r="I4" s="3">
        <f>[1]EW!AF31</f>
        <v>85.749097573515343</v>
      </c>
      <c r="J4" s="3">
        <f>[1]EW!AG31</f>
        <v>107.96299719812212</v>
      </c>
      <c r="K4" s="3">
        <f>[1]EW!AH31</f>
        <v>108.04800406560832</v>
      </c>
      <c r="L4" s="3">
        <f>[1]EW!AI31</f>
        <v>111.9241905764675</v>
      </c>
      <c r="M4" s="3">
        <f>[1]EW!AJ31</f>
        <v>113.74296232877752</v>
      </c>
      <c r="N4" s="3">
        <f>[1]EW!AK31</f>
        <v>99.949153113602492</v>
      </c>
      <c r="O4" s="3">
        <f>[1]EW!AL31</f>
        <v>111.18120413709616</v>
      </c>
      <c r="P4" s="3">
        <f>[1]EW!AM31</f>
        <v>108.2632844025684</v>
      </c>
      <c r="Q4" s="3">
        <f>[1]EW!AN31</f>
        <v>107.54397904596115</v>
      </c>
      <c r="R4" s="3">
        <f>[1]EW!AO31</f>
        <v>102.97704011360349</v>
      </c>
      <c r="S4" s="3">
        <f>[1]EW!AP31</f>
        <v>107.83898467107107</v>
      </c>
      <c r="T4" s="3">
        <f>[1]EW!AQ31</f>
        <v>92.018215678774155</v>
      </c>
      <c r="U4" s="3">
        <f>[1]EW!AR31</f>
        <v>110.02092877955663</v>
      </c>
      <c r="V4" s="3">
        <f>[1]EW!AS31</f>
        <v>103.90074150895903</v>
      </c>
      <c r="X4" s="18" t="str">
        <f>HLOOKUP(Y4,$L4:$U101,ROW(L$100)-ROW(X4)+1,0)</f>
        <v>SL</v>
      </c>
      <c r="Y4" s="9">
        <f>MIN(L4:U4)</f>
        <v>92.018215678774155</v>
      </c>
      <c r="Z4" s="18" t="str">
        <f>HLOOKUP(AA4,$L4:$U101,ROW(N$100)-ROW(Z4)+1,0)</f>
        <v>BY</v>
      </c>
      <c r="AA4" s="9">
        <f>MAX(L4:U4)</f>
        <v>113.74296232877752</v>
      </c>
    </row>
    <row r="5" spans="1:27" x14ac:dyDescent="0.35">
      <c r="A5">
        <f>[1]EW!A32</f>
        <v>2020</v>
      </c>
      <c r="B5" s="3">
        <f>[1]EW!Y32</f>
        <v>98.700149037700868</v>
      </c>
      <c r="C5" s="3">
        <f>[1]EW!Z32</f>
        <v>84.389661760973837</v>
      </c>
      <c r="D5" s="3">
        <f>[1]EW!AA32</f>
        <v>86.120935061632906</v>
      </c>
      <c r="E5" s="3">
        <f>[1]EW!AB32</f>
        <v>76.824802971951684</v>
      </c>
      <c r="F5" s="3">
        <f>[1]EW!AC32</f>
        <v>82.095726004808085</v>
      </c>
      <c r="G5" s="3">
        <f>[1]EW!AD32</f>
        <v>106.71163537744238</v>
      </c>
      <c r="H5" s="14">
        <f>[1]EW!AE32</f>
        <v>89.595321474495421</v>
      </c>
      <c r="I5" s="3">
        <f>[1]EW!AF32</f>
        <v>85.573743992797958</v>
      </c>
      <c r="J5" s="3">
        <f>[1]EW!AG32</f>
        <v>108.10615695287341</v>
      </c>
      <c r="K5" s="3">
        <f>[1]EW!AH32</f>
        <v>108.18355341649392</v>
      </c>
      <c r="L5" s="3">
        <f>[1]EW!AI32</f>
        <v>112.09336476711967</v>
      </c>
      <c r="M5" s="3">
        <f>[1]EW!AJ32</f>
        <v>114.01845676406082</v>
      </c>
      <c r="N5" s="3">
        <f>[1]EW!AK32</f>
        <v>99.73990425545945</v>
      </c>
      <c r="O5" s="3">
        <f>[1]EW!AL32</f>
        <v>111.52182248298112</v>
      </c>
      <c r="P5" s="3">
        <f>[1]EW!AM32</f>
        <v>108.49909587205747</v>
      </c>
      <c r="Q5" s="3">
        <f>[1]EW!AN32</f>
        <v>107.68516704733709</v>
      </c>
      <c r="R5" s="3">
        <f>[1]EW!AO32</f>
        <v>102.95672015694355</v>
      </c>
      <c r="S5" s="3">
        <f>[1]EW!AP32</f>
        <v>108.0175923120394</v>
      </c>
      <c r="T5" s="3">
        <f>[1]EW!AQ32</f>
        <v>91.714900242819866</v>
      </c>
      <c r="U5" s="3">
        <f>[1]EW!AR32</f>
        <v>110.28954702867853</v>
      </c>
      <c r="V5" s="3">
        <f>[1]EW!AS32</f>
        <v>103.98565473199153</v>
      </c>
      <c r="X5" s="18" t="str">
        <f t="shared" ref="X5:X7" si="0">HLOOKUP(Y5,$L5:$U102,ROW(L$100)-ROW(X5)+1,0)</f>
        <v>SL</v>
      </c>
      <c r="Y5" s="9">
        <f t="shared" ref="Y5:Y7" si="1">MIN(L5:U5)</f>
        <v>91.714900242819866</v>
      </c>
      <c r="Z5" s="18" t="str">
        <f t="shared" ref="Z5:Z7" si="2">HLOOKUP(AA5,$L5:$U102,ROW(N$100)-ROW(Z5)+1,0)</f>
        <v>BY</v>
      </c>
      <c r="AA5" s="9">
        <f t="shared" ref="AA5:AA7" si="3">MAX(L5:U5)</f>
        <v>114.01845676406082</v>
      </c>
    </row>
    <row r="6" spans="1:27" x14ac:dyDescent="0.35">
      <c r="A6">
        <f>[1]EW!A33</f>
        <v>2021</v>
      </c>
      <c r="B6" s="3">
        <f>[1]EW!Y33</f>
        <v>99.01221015292478</v>
      </c>
      <c r="C6" s="3">
        <f>[1]EW!Z33</f>
        <v>84.468889014729669</v>
      </c>
      <c r="D6" s="3">
        <f>[1]EW!AA33</f>
        <v>85.814036518892451</v>
      </c>
      <c r="E6" s="3">
        <f>[1]EW!AB33</f>
        <v>76.376580183734831</v>
      </c>
      <c r="F6" s="3">
        <f>[1]EW!AC33</f>
        <v>81.622561803165567</v>
      </c>
      <c r="G6" s="3">
        <f>[1]EW!AD33</f>
        <v>106.82775313306949</v>
      </c>
      <c r="H6" s="14">
        <f>[1]EW!AE33</f>
        <v>89.451269991801084</v>
      </c>
      <c r="I6" s="3">
        <f>[1]EW!AF33</f>
        <v>85.368564234693594</v>
      </c>
      <c r="J6" s="3">
        <f>[1]EW!AG33</f>
        <v>108.20595239937005</v>
      </c>
      <c r="K6" s="3">
        <f>[1]EW!AH33</f>
        <v>108.2824429687921</v>
      </c>
      <c r="L6" s="3">
        <f>[1]EW!AI33</f>
        <v>112.2157800394245</v>
      </c>
      <c r="M6" s="3">
        <f>[1]EW!AJ33</f>
        <v>114.24528754834785</v>
      </c>
      <c r="N6" s="3">
        <f>[1]EW!AK33</f>
        <v>99.392768019506448</v>
      </c>
      <c r="O6" s="3">
        <f>[1]EW!AL33</f>
        <v>111.72323945530003</v>
      </c>
      <c r="P6" s="3">
        <f>[1]EW!AM33</f>
        <v>108.55892837554322</v>
      </c>
      <c r="Q6" s="3">
        <f>[1]EW!AN33</f>
        <v>107.91014966305113</v>
      </c>
      <c r="R6" s="3">
        <f>[1]EW!AO33</f>
        <v>102.89177091694148</v>
      </c>
      <c r="S6" s="3">
        <f>[1]EW!AP33</f>
        <v>108.18348935461015</v>
      </c>
      <c r="T6" s="3">
        <f>[1]EW!AQ33</f>
        <v>91.503724199806584</v>
      </c>
      <c r="U6" s="3">
        <f>[1]EW!AR33</f>
        <v>110.63536315055329</v>
      </c>
      <c r="V6" s="3">
        <f>[1]EW!AS33</f>
        <v>104.02967936467881</v>
      </c>
      <c r="X6" s="18" t="str">
        <f t="shared" si="0"/>
        <v>SL</v>
      </c>
      <c r="Y6" s="9">
        <f t="shared" si="1"/>
        <v>91.503724199806584</v>
      </c>
      <c r="Z6" s="18" t="str">
        <f t="shared" si="2"/>
        <v>BY</v>
      </c>
      <c r="AA6" s="9">
        <f t="shared" si="3"/>
        <v>114.24528754834785</v>
      </c>
    </row>
    <row r="7" spans="1:27" x14ac:dyDescent="0.35">
      <c r="A7">
        <f>[1]EW!A34</f>
        <v>2022</v>
      </c>
      <c r="B7" s="3">
        <f>[1]EW!Y34</f>
        <v>99.833851286548907</v>
      </c>
      <c r="C7" s="3">
        <f>[1]EW!Z34</f>
        <v>84.930410052160994</v>
      </c>
      <c r="D7" s="3">
        <f>[1]EW!AA34</f>
        <v>86.123498906128333</v>
      </c>
      <c r="E7" s="3">
        <f>[1]EW!AB34</f>
        <v>76.48119125284309</v>
      </c>
      <c r="F7" s="3">
        <f>[1]EW!AC34</f>
        <v>81.750136259555546</v>
      </c>
      <c r="G7" s="3">
        <f>[1]EW!AD34</f>
        <v>108.15428935788046</v>
      </c>
      <c r="H7" s="14">
        <f>[1]EW!AE34</f>
        <v>89.984493577951596</v>
      </c>
      <c r="I7" s="3">
        <f>[1]EW!AF34</f>
        <v>85.715394403331828</v>
      </c>
      <c r="J7" s="3">
        <f>[1]EW!AG34</f>
        <v>109.04940487467896</v>
      </c>
      <c r="K7" s="3">
        <f>[1]EW!AH34</f>
        <v>109.09908411718949</v>
      </c>
      <c r="L7" s="3">
        <f>[1]EW!AI34</f>
        <v>113.11043939550443</v>
      </c>
      <c r="M7" s="3">
        <f>[1]EW!AJ34</f>
        <v>115.24030944351793</v>
      </c>
      <c r="N7" s="3">
        <f>[1]EW!AK34</f>
        <v>99.739611189831791</v>
      </c>
      <c r="O7" s="3">
        <f>[1]EW!AL34</f>
        <v>112.91823712824372</v>
      </c>
      <c r="P7" s="3">
        <f>[1]EW!AM34</f>
        <v>109.40584547518633</v>
      </c>
      <c r="Q7" s="3">
        <f>[1]EW!AN34</f>
        <v>108.83117687408661</v>
      </c>
      <c r="R7" s="3">
        <f>[1]EW!AO34</f>
        <v>103.50465869447034</v>
      </c>
      <c r="S7" s="3">
        <f>[1]EW!AP34</f>
        <v>108.98462624116225</v>
      </c>
      <c r="T7" s="3">
        <f>[1]EW!AQ34</f>
        <v>91.907369196963302</v>
      </c>
      <c r="U7" s="3">
        <f>[1]EW!AR34</f>
        <v>111.43951081965173</v>
      </c>
      <c r="V7" s="3">
        <f>[1]EW!AS34</f>
        <v>104.78231452178919</v>
      </c>
      <c r="X7" s="18" t="str">
        <f t="shared" si="0"/>
        <v>SL</v>
      </c>
      <c r="Y7" s="9">
        <f t="shared" si="1"/>
        <v>91.907369196963302</v>
      </c>
      <c r="Z7" s="18" t="str">
        <f t="shared" si="2"/>
        <v>BY</v>
      </c>
      <c r="AA7" s="9">
        <f t="shared" si="3"/>
        <v>115.24030944351793</v>
      </c>
    </row>
    <row r="8" spans="1:27" x14ac:dyDescent="0.35">
      <c r="A8">
        <f>[1]EW!A35</f>
        <v>2023</v>
      </c>
      <c r="B8" s="3">
        <f>[1]EW!Y35</f>
        <v>100.70432521862445</v>
      </c>
      <c r="C8" s="3">
        <f>[1]EW!Z35</f>
        <v>85.452963864821825</v>
      </c>
      <c r="D8" s="3">
        <f>[1]EW!AA35</f>
        <v>86.650379544334911</v>
      </c>
      <c r="E8" s="3">
        <f>[1]EW!AB35</f>
        <v>76.644411208940866</v>
      </c>
      <c r="F8" s="3">
        <f>[1]EW!AC35</f>
        <v>82.042688999337628</v>
      </c>
      <c r="G8" s="3">
        <f>[1]EW!AD35</f>
        <v>109.80671195550158</v>
      </c>
      <c r="H8" s="14">
        <f>[1]EW!AE35</f>
        <v>90.682803031343283</v>
      </c>
      <c r="I8" s="3">
        <f>[1]EW!AF35</f>
        <v>86.189529425383853</v>
      </c>
      <c r="J8" s="3">
        <f>[1]EW!AG35</f>
        <v>110.07416784117407</v>
      </c>
      <c r="K8" s="3">
        <f>[1]EW!AH35</f>
        <v>110.08901174182803</v>
      </c>
      <c r="L8" s="3">
        <f>[1]EW!AI35</f>
        <v>114.28793416958189</v>
      </c>
      <c r="M8" s="3">
        <f>[1]EW!AJ35</f>
        <v>116.35146425496386</v>
      </c>
      <c r="N8" s="3">
        <f>[1]EW!AK35</f>
        <v>100.94191292727137</v>
      </c>
      <c r="O8" s="3">
        <f>[1]EW!AL35</f>
        <v>114.65068835049085</v>
      </c>
      <c r="P8" s="3">
        <f>[1]EW!AM35</f>
        <v>110.50547685591148</v>
      </c>
      <c r="Q8" s="3">
        <f>[1]EW!AN35</f>
        <v>109.77873994387215</v>
      </c>
      <c r="R8" s="3">
        <f>[1]EW!AO35</f>
        <v>104.26439546952216</v>
      </c>
      <c r="S8" s="3">
        <f>[1]EW!AP35</f>
        <v>109.93599607184497</v>
      </c>
      <c r="T8" s="3">
        <f>[1]EW!AQ35</f>
        <v>92.469419493903445</v>
      </c>
      <c r="U8" s="3">
        <f>[1]EW!AR35</f>
        <v>112.30207850056316</v>
      </c>
      <c r="V8" s="3">
        <f>[1]EW!AS35</f>
        <v>105.70638415943499</v>
      </c>
      <c r="X8" s="18" t="str">
        <f t="shared" ref="X8" si="4">HLOOKUP(Y8,$L8:$U105,ROW(L$100)-ROW(X8)+1,0)</f>
        <v>SL</v>
      </c>
      <c r="Y8" s="9">
        <f t="shared" ref="Y8" si="5">MIN(L8:U8)</f>
        <v>92.469419493903445</v>
      </c>
      <c r="Z8" s="18" t="str">
        <f t="shared" ref="Z8" si="6">HLOOKUP(AA8,$L8:$U105,ROW(N$100)-ROW(Z8)+1,0)</f>
        <v>BY</v>
      </c>
      <c r="AA8" s="9">
        <f t="shared" ref="AA8" si="7">MAX(L8:U8)</f>
        <v>116.35146425496386</v>
      </c>
    </row>
    <row r="9" spans="1:27" x14ac:dyDescent="0.35">
      <c r="X9" s="11"/>
      <c r="Y9" s="9"/>
      <c r="Z9" s="11"/>
      <c r="AA9" s="9"/>
    </row>
    <row r="10" spans="1:27" x14ac:dyDescent="0.35">
      <c r="A10" s="4" t="s">
        <v>150</v>
      </c>
      <c r="X10" s="11"/>
      <c r="Y10" s="9"/>
      <c r="Z10" s="11"/>
      <c r="AA10" s="9"/>
    </row>
    <row r="11" spans="1:27" x14ac:dyDescent="0.35">
      <c r="A11">
        <f>[1]EW!A68</f>
        <v>2019</v>
      </c>
      <c r="B11" s="3">
        <f>[1]EW!Y68</f>
        <v>92.020033874678859</v>
      </c>
      <c r="C11" s="3">
        <f>[1]EW!Z68</f>
        <v>79.745572354952898</v>
      </c>
      <c r="D11" s="3">
        <f>[1]EW!AA68</f>
        <v>80.449473291660993</v>
      </c>
      <c r="E11" s="3">
        <f>[1]EW!AB68</f>
        <v>71.291774739979473</v>
      </c>
      <c r="F11" s="3">
        <f>[1]EW!AC68</f>
        <v>76.89965368107994</v>
      </c>
      <c r="G11" s="3">
        <f>[1]EW!AD68</f>
        <v>101.61111302883941</v>
      </c>
      <c r="H11" s="14">
        <f>[1]EW!AE68</f>
        <v>84.363268134800038</v>
      </c>
      <c r="I11" s="3">
        <f>[1]EW!AF68</f>
        <v>79.987832521700327</v>
      </c>
      <c r="J11" s="3">
        <f>[1]EW!AG68</f>
        <v>101.37947944170216</v>
      </c>
      <c r="K11" s="3">
        <f>[1]EW!AH68</f>
        <v>101.36632237645713</v>
      </c>
      <c r="L11" s="3">
        <f>[1]EW!AI68</f>
        <v>105.20656943666862</v>
      </c>
      <c r="M11" s="3">
        <f>[1]EW!AJ68</f>
        <v>108.48643815168877</v>
      </c>
      <c r="N11" s="3">
        <f>[1]EW!AK68</f>
        <v>93.8078902620299</v>
      </c>
      <c r="O11" s="3">
        <f>[1]EW!AL68</f>
        <v>107.20950612754226</v>
      </c>
      <c r="P11" s="3">
        <f>[1]EW!AM68</f>
        <v>100.95637359203653</v>
      </c>
      <c r="Q11" s="3">
        <f>[1]EW!AN68</f>
        <v>100.15977243618914</v>
      </c>
      <c r="R11" s="3">
        <f>[1]EW!AO68</f>
        <v>96.041221959469652</v>
      </c>
      <c r="S11" s="3">
        <f>[1]EW!AP68</f>
        <v>101.50965308818714</v>
      </c>
      <c r="T11" s="3">
        <f>[1]EW!AQ68</f>
        <v>84.099078171993042</v>
      </c>
      <c r="U11" s="3">
        <f>[1]EW!AR68</f>
        <v>100.44946717440686</v>
      </c>
      <c r="V11" s="3">
        <f>[1]EW!AS68</f>
        <v>97.639540774572382</v>
      </c>
      <c r="X11" s="18" t="str">
        <f t="shared" ref="X11:X15" si="8">HLOOKUP(Y11,$L11:$U108,ROW(L$100)-ROW(X11)+1,0)</f>
        <v>SL</v>
      </c>
      <c r="Y11" s="9">
        <f t="shared" ref="Y11:Y15" si="9">MIN(L11:U11)</f>
        <v>84.099078171993042</v>
      </c>
      <c r="Z11" s="18" t="str">
        <f t="shared" ref="Z11:Z15" si="10">HLOOKUP(AA11,$L11:$U108,ROW(N$100)-ROW(Z11)+1,0)</f>
        <v>BY</v>
      </c>
      <c r="AA11" s="9">
        <f t="shared" ref="AA11:AA15" si="11">MAX(L11:U11)</f>
        <v>108.48643815168877</v>
      </c>
    </row>
    <row r="12" spans="1:27" x14ac:dyDescent="0.35">
      <c r="A12">
        <f>[1]EW!A69</f>
        <v>2020</v>
      </c>
      <c r="B12" s="3">
        <f>[1]EW!Y69</f>
        <v>91.626642346384401</v>
      </c>
      <c r="C12" s="3">
        <f>[1]EW!Z69</f>
        <v>79.102853838379147</v>
      </c>
      <c r="D12" s="3">
        <f>[1]EW!AA69</f>
        <v>79.716882371643251</v>
      </c>
      <c r="E12" s="3">
        <f>[1]EW!AB69</f>
        <v>70.174229363511927</v>
      </c>
      <c r="F12" s="3">
        <f>[1]EW!AC69</f>
        <v>75.688614559586995</v>
      </c>
      <c r="G12" s="3">
        <f>[1]EW!AD69</f>
        <v>101.24985727676095</v>
      </c>
      <c r="H12" s="14">
        <f>[1]EW!AE69</f>
        <v>83.635434109291424</v>
      </c>
      <c r="I12" s="3">
        <f>[1]EW!AF69</f>
        <v>79.167004870471587</v>
      </c>
      <c r="J12" s="3">
        <f>[1]EW!AG69</f>
        <v>101.08549825876234</v>
      </c>
      <c r="K12" s="3">
        <f>[1]EW!AH69</f>
        <v>101.0761624696389</v>
      </c>
      <c r="L12" s="3">
        <f>[1]EW!AI69</f>
        <v>104.86608720673833</v>
      </c>
      <c r="M12" s="3">
        <f>[1]EW!AJ69</f>
        <v>108.23948454974675</v>
      </c>
      <c r="N12" s="3">
        <f>[1]EW!AK69</f>
        <v>93.384945629534187</v>
      </c>
      <c r="O12" s="3">
        <f>[1]EW!AL69</f>
        <v>107.53687238325394</v>
      </c>
      <c r="P12" s="3">
        <f>[1]EW!AM69</f>
        <v>100.74218990793902</v>
      </c>
      <c r="Q12" s="3">
        <f>[1]EW!AN69</f>
        <v>99.988098215814361</v>
      </c>
      <c r="R12" s="3">
        <f>[1]EW!AO69</f>
        <v>95.607254944959635</v>
      </c>
      <c r="S12" s="3">
        <f>[1]EW!AP69</f>
        <v>101.12695804342387</v>
      </c>
      <c r="T12" s="3">
        <f>[1]EW!AQ69</f>
        <v>83.347261197067525</v>
      </c>
      <c r="U12" s="3">
        <f>[1]EW!AR69</f>
        <v>100.57395775363402</v>
      </c>
      <c r="V12" s="3">
        <f>[1]EW!AS69</f>
        <v>97.253450111433892</v>
      </c>
      <c r="X12" s="18" t="str">
        <f t="shared" si="8"/>
        <v>SL</v>
      </c>
      <c r="Y12" s="9">
        <f t="shared" si="9"/>
        <v>83.347261197067525</v>
      </c>
      <c r="Z12" s="18" t="str">
        <f t="shared" si="10"/>
        <v>BY</v>
      </c>
      <c r="AA12" s="9">
        <f t="shared" si="11"/>
        <v>108.23948454974675</v>
      </c>
    </row>
    <row r="13" spans="1:27" x14ac:dyDescent="0.35">
      <c r="A13">
        <f>[1]EW!A70</f>
        <v>2021</v>
      </c>
      <c r="B13" s="3">
        <f>[1]EW!Y70</f>
        <v>91.178416339789081</v>
      </c>
      <c r="C13" s="3">
        <f>[1]EW!Z70</f>
        <v>78.423156055933916</v>
      </c>
      <c r="D13" s="3">
        <f>[1]EW!AA70</f>
        <v>79.108716295142784</v>
      </c>
      <c r="E13" s="3">
        <f>[1]EW!AB70</f>
        <v>69.339722908333769</v>
      </c>
      <c r="F13" s="3">
        <f>[1]EW!AC70</f>
        <v>74.802289024870845</v>
      </c>
      <c r="G13" s="3">
        <f>[1]EW!AD70</f>
        <v>101.48618040748481</v>
      </c>
      <c r="H13" s="14">
        <f>[1]EW!AE70</f>
        <v>83.138638604620454</v>
      </c>
      <c r="I13" s="3">
        <f>[1]EW!AF70</f>
        <v>78.484231731746064</v>
      </c>
      <c r="J13" s="3">
        <f>[1]EW!AG70</f>
        <v>100.79698319627039</v>
      </c>
      <c r="K13" s="3">
        <f>[1]EW!AH70</f>
        <v>100.75783596901933</v>
      </c>
      <c r="L13" s="3">
        <f>[1]EW!AI70</f>
        <v>104.50092736525056</v>
      </c>
      <c r="M13" s="3">
        <f>[1]EW!AJ70</f>
        <v>108.04567028888773</v>
      </c>
      <c r="N13" s="3">
        <f>[1]EW!AK70</f>
        <v>92.421597037111241</v>
      </c>
      <c r="O13" s="3">
        <f>[1]EW!AL70</f>
        <v>107.44684666293323</v>
      </c>
      <c r="P13" s="3">
        <f>[1]EW!AM70</f>
        <v>100.25855618781205</v>
      </c>
      <c r="Q13" s="3">
        <f>[1]EW!AN70</f>
        <v>99.878393891350925</v>
      </c>
      <c r="R13" s="3">
        <f>[1]EW!AO70</f>
        <v>95.175678933284416</v>
      </c>
      <c r="S13" s="3">
        <f>[1]EW!AP70</f>
        <v>100.71180448184877</v>
      </c>
      <c r="T13" s="3">
        <f>[1]EW!AQ70</f>
        <v>82.633991562735062</v>
      </c>
      <c r="U13" s="3">
        <f>[1]EW!AR70</f>
        <v>100.74759401995752</v>
      </c>
      <c r="V13" s="3">
        <f>[1]EW!AS70</f>
        <v>96.896006226881255</v>
      </c>
      <c r="X13" s="18" t="str">
        <f t="shared" si="8"/>
        <v>SL</v>
      </c>
      <c r="Y13" s="9">
        <f t="shared" si="9"/>
        <v>82.633991562735062</v>
      </c>
      <c r="Z13" s="18" t="str">
        <f t="shared" si="10"/>
        <v>BY</v>
      </c>
      <c r="AA13" s="9">
        <f t="shared" si="11"/>
        <v>108.04567028888773</v>
      </c>
    </row>
    <row r="14" spans="1:27" x14ac:dyDescent="0.35">
      <c r="A14">
        <f>[1]EW!A71</f>
        <v>2022</v>
      </c>
      <c r="B14" s="3">
        <f>[1]EW!Y71</f>
        <v>90.918853826586428</v>
      </c>
      <c r="C14" s="3">
        <f>[1]EW!Z71</f>
        <v>75.669101635495977</v>
      </c>
      <c r="D14" s="3">
        <f>[1]EW!AA71</f>
        <v>79.017071934478508</v>
      </c>
      <c r="E14" s="3">
        <f>[1]EW!AB71</f>
        <v>68.385125445256321</v>
      </c>
      <c r="F14" s="3">
        <f>[1]EW!AC71</f>
        <v>74.696479914643092</v>
      </c>
      <c r="G14" s="3">
        <f>[1]EW!AD71</f>
        <v>100.35196214581403</v>
      </c>
      <c r="H14" s="14">
        <f>[1]EW!AE71</f>
        <v>82.3974974767101</v>
      </c>
      <c r="I14" s="3">
        <f>[1]EW!AF71</f>
        <v>77.842806464009328</v>
      </c>
      <c r="J14" s="3">
        <f>[1]EW!AG71</f>
        <v>100.40487111730023</v>
      </c>
      <c r="K14" s="3">
        <f>[1]EW!AH71</f>
        <v>100.40787641026529</v>
      </c>
      <c r="L14" s="3">
        <f>[1]EW!AI71</f>
        <v>104.2948270846952</v>
      </c>
      <c r="M14" s="3">
        <f>[1]EW!AJ71</f>
        <v>106.93919021661497</v>
      </c>
      <c r="N14" s="3">
        <f>[1]EW!AK71</f>
        <v>94.987946760876937</v>
      </c>
      <c r="O14" s="3">
        <f>[1]EW!AL71</f>
        <v>106.18667049207009</v>
      </c>
      <c r="P14" s="3">
        <f>[1]EW!AM71</f>
        <v>99.147702513981315</v>
      </c>
      <c r="Q14" s="3">
        <f>[1]EW!AN71</f>
        <v>99.086660051735649</v>
      </c>
      <c r="R14" s="3">
        <f>[1]EW!AO71</f>
        <v>95.408873082893038</v>
      </c>
      <c r="S14" s="3">
        <f>[1]EW!AP71</f>
        <v>100.29972244232491</v>
      </c>
      <c r="T14" s="3">
        <f>[1]EW!AQ71</f>
        <v>84.959777000757995</v>
      </c>
      <c r="U14" s="3">
        <f>[1]EW!AR71</f>
        <v>101.03040349732775</v>
      </c>
      <c r="V14" s="3">
        <f>[1]EW!AS71</f>
        <v>96.460306291474424</v>
      </c>
      <c r="X14" s="18" t="str">
        <f t="shared" si="8"/>
        <v>SL</v>
      </c>
      <c r="Y14" s="9">
        <f t="shared" si="9"/>
        <v>84.959777000757995</v>
      </c>
      <c r="Z14" s="18" t="str">
        <f t="shared" si="10"/>
        <v>BY</v>
      </c>
      <c r="AA14" s="9">
        <f t="shared" si="11"/>
        <v>106.93919021661497</v>
      </c>
    </row>
    <row r="15" spans="1:27" x14ac:dyDescent="0.35">
      <c r="A15">
        <f>[1]EW!A72</f>
        <v>2023</v>
      </c>
      <c r="B15" s="3">
        <f>[1]EW!Y72</f>
        <v>90.736325217155922</v>
      </c>
      <c r="C15" s="3">
        <f>[1]EW!Z72</f>
        <v>75.149847535602191</v>
      </c>
      <c r="D15" s="3">
        <f>[1]EW!AA72</f>
        <v>78.951792951420742</v>
      </c>
      <c r="E15" s="3">
        <f>[1]EW!AB72</f>
        <v>67.813489955842485</v>
      </c>
      <c r="F15" s="3">
        <f>[1]EW!AC72</f>
        <v>74.128532091839773</v>
      </c>
      <c r="G15" s="3">
        <f>[1]EW!AD72</f>
        <v>101.26282407026319</v>
      </c>
      <c r="H15" s="14">
        <f>[1]EW!AE72</f>
        <v>82.315568351627007</v>
      </c>
      <c r="I15" s="3">
        <f>[1]EW!AF72</f>
        <v>77.509025971919144</v>
      </c>
      <c r="J15" s="3">
        <f>[1]EW!AG72</f>
        <v>100.52141032758047</v>
      </c>
      <c r="K15" s="3">
        <f>[1]EW!AH72</f>
        <v>100.47929713878689</v>
      </c>
      <c r="L15" s="3">
        <f>[1]EW!AI72</f>
        <v>104.47584315172821</v>
      </c>
      <c r="M15" s="3">
        <f>[1]EW!AJ72</f>
        <v>107.05843863849447</v>
      </c>
      <c r="N15" s="3">
        <f>[1]EW!AK72</f>
        <v>95.830193876180573</v>
      </c>
      <c r="O15" s="3">
        <f>[1]EW!AL72</f>
        <v>107.3870747342218</v>
      </c>
      <c r="P15" s="3">
        <f>[1]EW!AM72</f>
        <v>99.255950166755582</v>
      </c>
      <c r="Q15" s="3">
        <f>[1]EW!AN72</f>
        <v>99.043105037594586</v>
      </c>
      <c r="R15" s="3">
        <f>[1]EW!AO72</f>
        <v>95.331254707286831</v>
      </c>
      <c r="S15" s="3">
        <f>[1]EW!AP72</f>
        <v>100.17731813787731</v>
      </c>
      <c r="T15" s="3">
        <f>[1]EW!AQ72</f>
        <v>84.456504072641593</v>
      </c>
      <c r="U15" s="3">
        <f>[1]EW!AR72</f>
        <v>101.29127187973677</v>
      </c>
      <c r="V15" s="3">
        <f>[1]EW!AS72</f>
        <v>96.498115328534979</v>
      </c>
      <c r="X15" s="18" t="str">
        <f t="shared" si="8"/>
        <v>SL</v>
      </c>
      <c r="Y15" s="9">
        <f t="shared" si="9"/>
        <v>84.456504072641593</v>
      </c>
      <c r="Z15" s="18" t="str">
        <f t="shared" si="10"/>
        <v>HH</v>
      </c>
      <c r="AA15" s="9">
        <f t="shared" si="11"/>
        <v>107.3870747342218</v>
      </c>
    </row>
    <row r="16" spans="1:27" x14ac:dyDescent="0.35">
      <c r="X16" s="11"/>
      <c r="Y16" s="9"/>
      <c r="Z16" s="11"/>
      <c r="AA16" s="9"/>
    </row>
    <row r="17" spans="1:27" x14ac:dyDescent="0.35">
      <c r="A17" s="4" t="s">
        <v>151</v>
      </c>
      <c r="X17" s="11"/>
      <c r="Y17" s="9"/>
      <c r="Z17" s="11"/>
      <c r="AA17" s="9"/>
    </row>
    <row r="18" spans="1:27" x14ac:dyDescent="0.35">
      <c r="A18" s="7">
        <f>[1]Ausländer!A28</f>
        <v>2019</v>
      </c>
      <c r="B18" s="3">
        <f>[1]Ausländer!B28</f>
        <v>4.95</v>
      </c>
      <c r="C18" s="3">
        <f>[1]Ausländer!C28</f>
        <v>4.6500000000000004</v>
      </c>
      <c r="D18" s="3">
        <f>[1]Ausländer!D28</f>
        <v>5.1100000000000003</v>
      </c>
      <c r="E18" s="3">
        <f>[1]Ausländer!E28</f>
        <v>5.09</v>
      </c>
      <c r="F18" s="3">
        <f>[1]Ausländer!F28</f>
        <v>5.21</v>
      </c>
      <c r="G18" s="3">
        <f>[1]Ausländer!G28</f>
        <v>19.239999999999998</v>
      </c>
      <c r="H18" s="14">
        <f>[1]Ausländer!H28</f>
        <v>8.25</v>
      </c>
      <c r="I18" s="3">
        <f>[1]Ausländer!I28</f>
        <v>5.0324113350419202</v>
      </c>
      <c r="J18" s="3">
        <f>[1]Ausländer!J28</f>
        <v>13.826320064923106</v>
      </c>
      <c r="K18" s="3">
        <f>[1]Ausländer!K28</f>
        <v>13.53</v>
      </c>
      <c r="L18" s="3">
        <f>[1]Ausländer!L28</f>
        <v>15.87</v>
      </c>
      <c r="M18" s="3">
        <f>[1]Ausländer!M28</f>
        <v>13.56</v>
      </c>
      <c r="N18" s="3">
        <f>[1]Ausländer!N28</f>
        <v>18.53</v>
      </c>
      <c r="O18" s="3">
        <f>[1]Ausländer!O28</f>
        <v>16.54</v>
      </c>
      <c r="P18" s="3">
        <f>[1]Ausländer!P28</f>
        <v>16.59</v>
      </c>
      <c r="Q18" s="3">
        <f>[1]Ausländer!Q28</f>
        <v>9.67</v>
      </c>
      <c r="R18" s="3">
        <f>[1]Ausländer!R28</f>
        <v>13.62</v>
      </c>
      <c r="S18" s="3">
        <f>[1]Ausländer!S28</f>
        <v>11.49</v>
      </c>
      <c r="T18" s="3">
        <f>[1]Ausländer!T28</f>
        <v>11.44</v>
      </c>
      <c r="U18" s="3">
        <f>[1]Ausländer!U28</f>
        <v>8.41</v>
      </c>
      <c r="V18" s="3">
        <f>[1]Ausländer!V28</f>
        <v>12.5</v>
      </c>
      <c r="X18" s="18" t="str">
        <f t="shared" ref="X18:X21" si="12">HLOOKUP(Y18,$L18:$U115,ROW(L$100)-ROW(X18)+1,0)</f>
        <v>SH</v>
      </c>
      <c r="Y18" s="9">
        <f t="shared" ref="Y18:Y21" si="13">MIN(L18:U18)</f>
        <v>8.41</v>
      </c>
      <c r="Z18" s="18" t="str">
        <f t="shared" ref="Z18:Z21" si="14">HLOOKUP(AA18,$L18:$U115,ROW(N$100)-ROW(Z18)+1,0)</f>
        <v>HB</v>
      </c>
      <c r="AA18" s="9">
        <f t="shared" ref="AA18:AA21" si="15">MAX(L18:U18)</f>
        <v>18.53</v>
      </c>
    </row>
    <row r="19" spans="1:27" x14ac:dyDescent="0.35">
      <c r="A19" s="7">
        <f>[1]Ausländer!A29</f>
        <v>2020</v>
      </c>
      <c r="B19" s="3">
        <f>[1]Ausländer!B29</f>
        <v>5.18</v>
      </c>
      <c r="C19" s="3">
        <f>[1]Ausländer!C29</f>
        <v>4.78</v>
      </c>
      <c r="D19" s="3">
        <f>[1]Ausländer!D29</f>
        <v>5.32</v>
      </c>
      <c r="E19" s="3">
        <f>[1]Ausländer!E29</f>
        <v>5.26</v>
      </c>
      <c r="F19" s="3">
        <f>[1]Ausländer!F29</f>
        <v>5.38</v>
      </c>
      <c r="G19" s="3">
        <f>[1]Ausländer!G29</f>
        <v>19.59</v>
      </c>
      <c r="H19" s="14">
        <f>[1]Ausländer!H29</f>
        <v>8.48</v>
      </c>
      <c r="I19" s="3">
        <f>[1]Ausländer!I29</f>
        <v>5.2219995533336769</v>
      </c>
      <c r="J19" s="3">
        <f>[1]Ausländer!J29</f>
        <v>14.05595304423656</v>
      </c>
      <c r="K19" s="3">
        <f>[1]Ausländer!K29</f>
        <v>13.76</v>
      </c>
      <c r="L19" s="3">
        <f>[1]Ausländer!L29</f>
        <v>16.05</v>
      </c>
      <c r="M19" s="3">
        <f>[1]Ausländer!M29</f>
        <v>13.73</v>
      </c>
      <c r="N19" s="3">
        <f>[1]Ausländer!N29</f>
        <v>19.04</v>
      </c>
      <c r="O19" s="3">
        <f>[1]Ausländer!O29</f>
        <v>16.829999999999998</v>
      </c>
      <c r="P19" s="3">
        <f>[1]Ausländer!P29</f>
        <v>16.86</v>
      </c>
      <c r="Q19" s="3">
        <f>[1]Ausländer!Q29</f>
        <v>9.9</v>
      </c>
      <c r="R19" s="3">
        <f>[1]Ausländer!R29</f>
        <v>13.84</v>
      </c>
      <c r="S19" s="3">
        <f>[1]Ausländer!S29</f>
        <v>11.81</v>
      </c>
      <c r="T19" s="3">
        <f>[1]Ausländer!T29</f>
        <v>11.83</v>
      </c>
      <c r="U19" s="3">
        <f>[1]Ausländer!U29</f>
        <v>8.6199999999999992</v>
      </c>
      <c r="V19" s="3">
        <f>[1]Ausländer!V29</f>
        <v>12.73</v>
      </c>
      <c r="X19" s="18" t="str">
        <f t="shared" si="12"/>
        <v>SH</v>
      </c>
      <c r="Y19" s="9">
        <f t="shared" si="13"/>
        <v>8.6199999999999992</v>
      </c>
      <c r="Z19" s="18" t="str">
        <f t="shared" si="14"/>
        <v>HB</v>
      </c>
      <c r="AA19" s="9">
        <f t="shared" si="15"/>
        <v>19.04</v>
      </c>
    </row>
    <row r="20" spans="1:27" x14ac:dyDescent="0.35">
      <c r="A20" s="7">
        <f>[1]Ausländer!A30</f>
        <v>2021</v>
      </c>
      <c r="B20" s="3">
        <f>[1]Ausländer!B30</f>
        <v>5.47</v>
      </c>
      <c r="C20" s="3">
        <f>[1]Ausländer!C30</f>
        <v>5.0199999999999996</v>
      </c>
      <c r="D20" s="3">
        <f>[1]Ausländer!D30</f>
        <v>5.68</v>
      </c>
      <c r="E20" s="3">
        <f>[1]Ausländer!E30</f>
        <v>5.65</v>
      </c>
      <c r="F20" s="3">
        <f>[1]Ausländer!F30</f>
        <v>5.84</v>
      </c>
      <c r="G20" s="3">
        <f>[1]Ausländer!G30</f>
        <v>20.18</v>
      </c>
      <c r="H20" s="14">
        <f>[1]Ausländer!H30</f>
        <v>8.9</v>
      </c>
      <c r="I20" s="3">
        <f>[1]Ausländer!I30</f>
        <v>5.5740804472400631</v>
      </c>
      <c r="J20" s="3">
        <f>[1]Ausländer!J30</f>
        <v>14.410280579072435</v>
      </c>
      <c r="K20" s="3">
        <f>[1]Ausländer!K30</f>
        <v>14.09</v>
      </c>
      <c r="L20" s="3">
        <f>[1]Ausländer!L30</f>
        <v>16.38</v>
      </c>
      <c r="M20" s="3">
        <f>[1]Ausländer!M30</f>
        <v>14.09</v>
      </c>
      <c r="N20" s="3">
        <f>[1]Ausländer!N30</f>
        <v>19.32</v>
      </c>
      <c r="O20" s="3">
        <f>[1]Ausländer!O30</f>
        <v>17.260000000000002</v>
      </c>
      <c r="P20" s="3">
        <f>[1]Ausländer!P30</f>
        <v>17.14</v>
      </c>
      <c r="Q20" s="3">
        <f>[1]Ausländer!Q30</f>
        <v>10.26</v>
      </c>
      <c r="R20" s="3">
        <f>[1]Ausländer!R30</f>
        <v>14.17</v>
      </c>
      <c r="S20" s="3">
        <f>[1]Ausländer!S30</f>
        <v>12.2</v>
      </c>
      <c r="T20" s="3">
        <f>[1]Ausländer!T30</f>
        <v>12.35</v>
      </c>
      <c r="U20" s="3">
        <f>[1]Ausländer!U30</f>
        <v>8.93</v>
      </c>
      <c r="V20" s="3">
        <f>[1]Ausländer!V30</f>
        <v>13.09</v>
      </c>
      <c r="X20" s="18" t="str">
        <f t="shared" si="12"/>
        <v>SH</v>
      </c>
      <c r="Y20" s="9">
        <f t="shared" si="13"/>
        <v>8.93</v>
      </c>
      <c r="Z20" s="18" t="str">
        <f t="shared" si="14"/>
        <v>HB</v>
      </c>
      <c r="AA20" s="9">
        <f t="shared" si="15"/>
        <v>19.32</v>
      </c>
    </row>
    <row r="21" spans="1:27" x14ac:dyDescent="0.35">
      <c r="A21" s="7">
        <f>[1]Ausländer!A31</f>
        <v>2022</v>
      </c>
      <c r="B21" s="3">
        <f>[1]Ausländer!B31</f>
        <v>6.99</v>
      </c>
      <c r="C21" s="3">
        <f>[1]Ausländer!C31</f>
        <v>6.47</v>
      </c>
      <c r="D21" s="3">
        <f>[1]Ausländer!D31</f>
        <v>7.35</v>
      </c>
      <c r="E21" s="3">
        <f>[1]Ausländer!E31</f>
        <v>7.36</v>
      </c>
      <c r="F21" s="3">
        <f>[1]Ausländer!F31</f>
        <v>7.58</v>
      </c>
      <c r="G21" s="3">
        <f>[1]Ausländer!G31</f>
        <v>22.22</v>
      </c>
      <c r="H21" s="14">
        <f>[1]Ausländer!H31</f>
        <v>10.65</v>
      </c>
      <c r="I21" s="3">
        <f>[1]Ausländer!I31</f>
        <v>7.2034985291150813</v>
      </c>
      <c r="J21" s="3">
        <f>[1]Ausländer!J31</f>
        <v>15.907418856262911</v>
      </c>
      <c r="K21" s="3">
        <f>[1]Ausländer!K31</f>
        <v>15.56</v>
      </c>
      <c r="L21" s="3">
        <f>[1]Ausländer!L31</f>
        <v>17.84</v>
      </c>
      <c r="M21" s="3">
        <f>[1]Ausländer!M31</f>
        <v>15.51</v>
      </c>
      <c r="N21" s="3">
        <f>[1]Ausländer!N31</f>
        <v>21.05</v>
      </c>
      <c r="O21" s="3">
        <f>[1]Ausländer!O31</f>
        <v>19.2</v>
      </c>
      <c r="P21" s="3">
        <f>[1]Ausländer!P31</f>
        <v>18.71</v>
      </c>
      <c r="Q21" s="3">
        <f>[1]Ausländer!Q31</f>
        <v>11.79</v>
      </c>
      <c r="R21" s="3">
        <f>[1]Ausländer!R31</f>
        <v>15.59</v>
      </c>
      <c r="S21" s="3">
        <f>[1]Ausländer!S31</f>
        <v>13.61</v>
      </c>
      <c r="T21" s="3">
        <f>[1]Ausländer!T31</f>
        <v>14.02</v>
      </c>
      <c r="U21" s="3">
        <f>[1]Ausländer!U31</f>
        <v>10.15</v>
      </c>
      <c r="V21" s="3">
        <f>[1]Ausländer!V31</f>
        <v>14.61</v>
      </c>
      <c r="X21" s="18" t="str">
        <f t="shared" si="12"/>
        <v>SH</v>
      </c>
      <c r="Y21" s="9">
        <f t="shared" si="13"/>
        <v>10.15</v>
      </c>
      <c r="Z21" s="18" t="str">
        <f t="shared" si="14"/>
        <v>HB</v>
      </c>
      <c r="AA21" s="9">
        <f t="shared" si="15"/>
        <v>21.05</v>
      </c>
    </row>
    <row r="22" spans="1:27" x14ac:dyDescent="0.35">
      <c r="X22" s="11"/>
      <c r="Y22" s="9"/>
      <c r="Z22" s="11"/>
      <c r="AA22" s="9"/>
    </row>
    <row r="23" spans="1:27" x14ac:dyDescent="0.35">
      <c r="A23" s="4" t="s">
        <v>153</v>
      </c>
      <c r="X23" s="11"/>
      <c r="Y23" s="9"/>
      <c r="Z23" s="11"/>
      <c r="AA23" s="9"/>
    </row>
    <row r="24" spans="1:27" x14ac:dyDescent="0.35">
      <c r="A24">
        <f>[1]Ausländer!A47</f>
        <v>2019</v>
      </c>
      <c r="B24" s="3">
        <f>[1]Ausländer!B47</f>
        <v>1.61</v>
      </c>
      <c r="C24" s="3">
        <f>[1]Ausländer!C47</f>
        <v>1.5</v>
      </c>
      <c r="D24" s="3">
        <f>[1]Ausländer!D47</f>
        <v>1.49</v>
      </c>
      <c r="E24" s="3">
        <f>[1]Ausländer!E47</f>
        <v>1.75</v>
      </c>
      <c r="F24" s="3">
        <f>[1]Ausländer!F47</f>
        <v>1.54</v>
      </c>
      <c r="G24" s="3">
        <f>[1]Ausländer!G47</f>
        <v>2.78</v>
      </c>
      <c r="H24" s="14">
        <f>[1]Ausländer!H47</f>
        <v>1.84</v>
      </c>
      <c r="I24" s="3">
        <f>[1]Ausländer!I47</f>
        <v>1.5695365357902109</v>
      </c>
      <c r="J24" s="3">
        <f>[1]Ausländer!J47</f>
        <v>2.324763788428077</v>
      </c>
      <c r="K24" s="3">
        <f>[1]Ausländer!K47</f>
        <v>2.2999999999999998</v>
      </c>
      <c r="L24" s="3">
        <f>[1]Ausländer!L47</f>
        <v>1.89</v>
      </c>
      <c r="M24" s="3">
        <f>[1]Ausländer!M47</f>
        <v>1.62</v>
      </c>
      <c r="N24" s="3">
        <f>[1]Ausländer!N47</f>
        <v>4.24</v>
      </c>
      <c r="O24" s="3">
        <f>[1]Ausländer!O47</f>
        <v>2.99</v>
      </c>
      <c r="P24" s="3">
        <f>[1]Ausländer!P47</f>
        <v>2.5</v>
      </c>
      <c r="Q24" s="3">
        <f>[1]Ausländer!Q47</f>
        <v>2.48</v>
      </c>
      <c r="R24" s="3">
        <f>[1]Ausländer!R47</f>
        <v>2.76</v>
      </c>
      <c r="S24" s="3">
        <f>[1]Ausländer!S47</f>
        <v>2.02</v>
      </c>
      <c r="T24" s="3">
        <f>[1]Ausländer!T47</f>
        <v>2.95</v>
      </c>
      <c r="U24" s="3">
        <f>[1]Ausländer!U47</f>
        <v>2.44</v>
      </c>
      <c r="V24" s="3">
        <f>[1]Ausländer!V47</f>
        <v>2.21</v>
      </c>
      <c r="X24" s="18" t="str">
        <f t="shared" ref="X24:X27" si="16">HLOOKUP(Y24,$L24:$U121,ROW(L$100)-ROW(X24)+1,0)</f>
        <v>BY</v>
      </c>
      <c r="Y24" s="9">
        <f t="shared" ref="Y24:Y27" si="17">MIN(L24:U24)</f>
        <v>1.62</v>
      </c>
      <c r="Z24" s="18" t="str">
        <f t="shared" ref="Z24:Z27" si="18">HLOOKUP(AA24,$L24:$U121,ROW(N$100)-ROW(Z24)+1,0)</f>
        <v>HB</v>
      </c>
      <c r="AA24" s="9">
        <f t="shared" ref="AA24:AA27" si="19">MAX(L24:U24)</f>
        <v>4.24</v>
      </c>
    </row>
    <row r="25" spans="1:27" x14ac:dyDescent="0.35">
      <c r="A25">
        <f>[1]Ausländer!A48</f>
        <v>2020</v>
      </c>
      <c r="B25" s="3">
        <f>[1]Ausländer!B48</f>
        <v>1.64</v>
      </c>
      <c r="C25" s="3">
        <f>[1]Ausländer!C48</f>
        <v>1.46</v>
      </c>
      <c r="D25" s="3">
        <f>[1]Ausländer!D48</f>
        <v>1.52</v>
      </c>
      <c r="E25" s="3">
        <f>[1]Ausländer!E48</f>
        <v>1.82</v>
      </c>
      <c r="F25" s="3">
        <f>[1]Ausländer!F48</f>
        <v>1.61</v>
      </c>
      <c r="G25" s="3">
        <f>[1]Ausländer!G48</f>
        <v>2.89</v>
      </c>
      <c r="H25" s="14">
        <f>[1]Ausländer!H48</f>
        <v>1.89</v>
      </c>
      <c r="I25" s="3">
        <f>[1]Ausländer!I48</f>
        <v>1.6042467899353854</v>
      </c>
      <c r="J25" s="3">
        <f>[1]Ausländer!J48</f>
        <v>2.3013428667145321</v>
      </c>
      <c r="K25" s="3">
        <f>[1]Ausländer!K48</f>
        <v>2.27</v>
      </c>
      <c r="L25" s="3">
        <f>[1]Ausländer!L48</f>
        <v>1.89</v>
      </c>
      <c r="M25" s="3">
        <f>[1]Ausländer!M48</f>
        <v>1.62</v>
      </c>
      <c r="N25" s="3">
        <f>[1]Ausländer!N48</f>
        <v>4.45</v>
      </c>
      <c r="O25" s="3">
        <f>[1]Ausländer!O48</f>
        <v>2.8</v>
      </c>
      <c r="P25" s="3">
        <f>[1]Ausländer!P48</f>
        <v>2.52</v>
      </c>
      <c r="Q25" s="3">
        <f>[1]Ausländer!Q48</f>
        <v>2.5299999999999998</v>
      </c>
      <c r="R25" s="3">
        <f>[1]Ausländer!R48</f>
        <v>2.78</v>
      </c>
      <c r="S25" s="3">
        <f>[1]Ausländer!S48</f>
        <v>2.04</v>
      </c>
      <c r="T25" s="9" t="s">
        <v>231</v>
      </c>
      <c r="U25" s="3">
        <f>[1]Ausländer!U48</f>
        <v>2.48</v>
      </c>
      <c r="V25" s="3">
        <f>[1]Ausländer!V48</f>
        <v>2.2000000000000002</v>
      </c>
      <c r="X25" s="18" t="str">
        <f t="shared" si="16"/>
        <v>BY</v>
      </c>
      <c r="Y25" s="9">
        <f t="shared" si="17"/>
        <v>1.62</v>
      </c>
      <c r="Z25" s="18" t="str">
        <f t="shared" si="18"/>
        <v>HB</v>
      </c>
      <c r="AA25" s="9">
        <f t="shared" si="19"/>
        <v>4.45</v>
      </c>
    </row>
    <row r="26" spans="1:27" x14ac:dyDescent="0.35">
      <c r="A26">
        <f>[1]Ausländer!A49</f>
        <v>2021</v>
      </c>
      <c r="B26" s="3">
        <f>[1]Ausländer!B49</f>
        <v>1.69</v>
      </c>
      <c r="C26" s="3">
        <f>[1]Ausländer!C49</f>
        <v>1.54</v>
      </c>
      <c r="D26" s="3">
        <f>[1]Ausländer!D49</f>
        <v>1.61</v>
      </c>
      <c r="E26" s="3">
        <f>[1]Ausländer!E49</f>
        <v>1.84</v>
      </c>
      <c r="F26" s="3">
        <f>[1]Ausländer!F49</f>
        <v>1.67</v>
      </c>
      <c r="G26" s="3">
        <f>[1]Ausländer!G49</f>
        <v>3.11</v>
      </c>
      <c r="H26" s="14">
        <f>[1]Ausländer!H49</f>
        <v>2</v>
      </c>
      <c r="I26" s="3">
        <f>[1]Ausländer!I49</f>
        <v>1.667437718503463</v>
      </c>
      <c r="J26" s="3">
        <f>[1]Ausländer!J49</f>
        <v>2.398931866958359</v>
      </c>
      <c r="K26" s="3">
        <f>[1]Ausländer!K49</f>
        <v>2.36</v>
      </c>
      <c r="L26" s="3">
        <f>[1]Ausländer!L49</f>
        <v>1.95</v>
      </c>
      <c r="M26" s="3">
        <f>[1]Ausländer!M49</f>
        <v>1.66</v>
      </c>
      <c r="N26" s="3">
        <f>[1]Ausländer!N49</f>
        <v>4.6500000000000004</v>
      </c>
      <c r="O26" s="3">
        <f>[1]Ausländer!O49</f>
        <v>3.02</v>
      </c>
      <c r="P26" s="3">
        <f>[1]Ausländer!P49</f>
        <v>2.66</v>
      </c>
      <c r="Q26" s="3">
        <f>[1]Ausländer!Q49</f>
        <v>2.64</v>
      </c>
      <c r="R26" s="3">
        <f>[1]Ausländer!R49</f>
        <v>2.9</v>
      </c>
      <c r="S26" s="3">
        <f>[1]Ausländer!S49</f>
        <v>2.11</v>
      </c>
      <c r="T26" s="9" t="s">
        <v>231</v>
      </c>
      <c r="U26" s="3">
        <f>[1]Ausländer!U49</f>
        <v>2.54</v>
      </c>
      <c r="V26" s="3">
        <f>[1]Ausländer!V49</f>
        <v>2.29</v>
      </c>
      <c r="X26" s="18" t="str">
        <f t="shared" si="16"/>
        <v>BY</v>
      </c>
      <c r="Y26" s="9">
        <f t="shared" si="17"/>
        <v>1.66</v>
      </c>
      <c r="Z26" s="18" t="str">
        <f t="shared" si="18"/>
        <v>HB</v>
      </c>
      <c r="AA26" s="9">
        <f t="shared" si="19"/>
        <v>4.6500000000000004</v>
      </c>
    </row>
    <row r="27" spans="1:27" x14ac:dyDescent="0.35">
      <c r="A27">
        <f>[1]Ausländer!A50</f>
        <v>2022</v>
      </c>
      <c r="B27" s="3">
        <f>[1]Ausländer!B50</f>
        <v>2.85</v>
      </c>
      <c r="C27" s="3">
        <f>[1]Ausländer!C50</f>
        <v>2.9</v>
      </c>
      <c r="D27" s="3">
        <f>[1]Ausländer!D50</f>
        <v>2.97</v>
      </c>
      <c r="E27" s="3">
        <f>[1]Ausländer!E50</f>
        <v>3.28</v>
      </c>
      <c r="F27" s="3">
        <f>[1]Ausländer!F50</f>
        <v>3.11</v>
      </c>
      <c r="G27" s="3">
        <f>[1]Ausländer!G50</f>
        <v>4.7699999999999996</v>
      </c>
      <c r="H27" s="14">
        <f>[1]Ausländer!H50</f>
        <v>3.42</v>
      </c>
      <c r="I27" s="3">
        <f>[1]Ausländer!I50</f>
        <v>3.0140040577070946</v>
      </c>
      <c r="J27" s="3">
        <f>[1]Ausländer!J50</f>
        <v>3.7611493302233598</v>
      </c>
      <c r="K27" s="3">
        <f>[1]Ausländer!K50</f>
        <v>3.71</v>
      </c>
      <c r="L27" s="3">
        <f>[1]Ausländer!L50</f>
        <v>3.21</v>
      </c>
      <c r="M27" s="3">
        <f>[1]Ausländer!M50</f>
        <v>2.84</v>
      </c>
      <c r="N27" s="3">
        <f>[1]Ausländer!N50</f>
        <v>6.31</v>
      </c>
      <c r="O27" s="3">
        <f>[1]Ausländer!O50</f>
        <v>4.8099999999999996</v>
      </c>
      <c r="P27" s="3">
        <f>[1]Ausländer!P50</f>
        <v>4.01</v>
      </c>
      <c r="Q27" s="3">
        <f>[1]Ausländer!Q50</f>
        <v>4.07</v>
      </c>
      <c r="R27" s="3">
        <f>[1]Ausländer!R50</f>
        <v>4.22</v>
      </c>
      <c r="S27" s="3">
        <f>[1]Ausländer!S50</f>
        <v>3.24</v>
      </c>
      <c r="T27" s="3">
        <f>[1]Ausländer!T50</f>
        <v>4.6500000000000004</v>
      </c>
      <c r="U27" s="3">
        <f>[1]Ausländer!U50</f>
        <v>3.72</v>
      </c>
      <c r="V27" s="3">
        <f>[1]Ausländer!V50</f>
        <v>3.65</v>
      </c>
      <c r="X27" s="18" t="str">
        <f t="shared" si="16"/>
        <v>BY</v>
      </c>
      <c r="Y27" s="9">
        <f t="shared" si="17"/>
        <v>2.84</v>
      </c>
      <c r="Z27" s="18" t="str">
        <f t="shared" si="18"/>
        <v>HB</v>
      </c>
      <c r="AA27" s="9">
        <f t="shared" si="19"/>
        <v>6.31</v>
      </c>
    </row>
    <row r="28" spans="1:27" x14ac:dyDescent="0.35">
      <c r="A28" t="s">
        <v>560</v>
      </c>
      <c r="X28" s="11"/>
      <c r="Y28" s="9"/>
      <c r="Z28" s="11"/>
      <c r="AA28" s="9"/>
    </row>
    <row r="29" spans="1:27" x14ac:dyDescent="0.35">
      <c r="A29" s="4" t="s">
        <v>163</v>
      </c>
      <c r="X29" s="11"/>
      <c r="Y29" s="9"/>
      <c r="Z29" s="11"/>
      <c r="AA29" s="9"/>
    </row>
    <row r="30" spans="1:27" x14ac:dyDescent="0.35">
      <c r="A30">
        <f>[1]Wanderungen!A100</f>
        <v>2019</v>
      </c>
      <c r="B30" s="3">
        <f>[1]Wanderungen!B100</f>
        <v>9.1040384917189954</v>
      </c>
      <c r="C30" s="3">
        <f>[1]Wanderungen!C100</f>
        <v>4.9990459361541717</v>
      </c>
      <c r="D30" s="3">
        <f>[1]Wanderungen!D100</f>
        <v>3.8312088921739975</v>
      </c>
      <c r="E30" s="3">
        <f>[1]Wanderungen!E100</f>
        <v>1.1028583472023372</v>
      </c>
      <c r="F30" s="3">
        <f>[1]Wanderungen!F100</f>
        <v>1.5769816795135487</v>
      </c>
      <c r="G30" s="3">
        <f>[1]Wanderungen!G100</f>
        <v>6.3521985234987044</v>
      </c>
      <c r="H30" s="14">
        <f>[1]Wanderungen!H100</f>
        <v>4.6673180744547125</v>
      </c>
      <c r="I30" s="3">
        <f>[1]Wanderungen!I100</f>
        <v>4.1759631532193886</v>
      </c>
      <c r="J30" s="3">
        <f>[1]Wanderungen!J100</f>
        <v>3.893433171771115</v>
      </c>
      <c r="K30" s="3">
        <f>[1]Wanderungen!K100</f>
        <v>3.7590125824672067</v>
      </c>
      <c r="L30" s="3">
        <f>[1]Wanderungen!L100</f>
        <v>3.4084007850634426</v>
      </c>
      <c r="M30" s="3">
        <f>[1]Wanderungen!M100</f>
        <v>4.4690642787893715</v>
      </c>
      <c r="N30" s="3">
        <f>[1]Wanderungen!N100</f>
        <v>-1.1347409594572009</v>
      </c>
      <c r="O30" s="3">
        <f>[1]Wanderungen!O100</f>
        <v>2.7128058752337036</v>
      </c>
      <c r="P30" s="3">
        <f>[1]Wanderungen!P100</f>
        <v>4.5431336422415685</v>
      </c>
      <c r="Q30" s="3">
        <f>[1]Wanderungen!Q100</f>
        <v>4.385187432993475</v>
      </c>
      <c r="R30" s="3">
        <f>[1]Wanderungen!R100</f>
        <v>2.6341231094692867</v>
      </c>
      <c r="S30" s="3">
        <f>[1]Wanderungen!S100</f>
        <v>4.9924511673424838</v>
      </c>
      <c r="T30" s="3">
        <f>[1]Wanderungen!T100</f>
        <v>2.1867142443900969</v>
      </c>
      <c r="U30" s="3">
        <f>[1]Wanderungen!U100</f>
        <v>6.0412179255324467</v>
      </c>
      <c r="V30" s="3">
        <f>[1]Wanderungen!V100</f>
        <v>3.9360732411453454</v>
      </c>
      <c r="X30" s="18" t="str">
        <f t="shared" ref="X30:X34" si="20">HLOOKUP(Y30,$L30:$U127,ROW(L$100)-ROW(X30)+1,0)</f>
        <v>HB</v>
      </c>
      <c r="Y30" s="9">
        <f t="shared" ref="Y30:Y34" si="21">MIN(L30:U30)</f>
        <v>-1.1347409594572009</v>
      </c>
      <c r="Z30" s="18" t="str">
        <f t="shared" ref="Z30:Z34" si="22">HLOOKUP(AA30,$L30:$U127,ROW(N$100)-ROW(Z30)+1,0)</f>
        <v>SH</v>
      </c>
      <c r="AA30" s="9">
        <f t="shared" ref="AA30:AA34" si="23">MAX(L30:U30)</f>
        <v>6.0412179255324467</v>
      </c>
    </row>
    <row r="31" spans="1:27" x14ac:dyDescent="0.35">
      <c r="A31">
        <f>[1]Wanderungen!A101</f>
        <v>2020</v>
      </c>
      <c r="B31" s="3">
        <f>[1]Wanderungen!B101</f>
        <v>9.8207705418047713</v>
      </c>
      <c r="C31" s="3">
        <f>[1]Wanderungen!C101</f>
        <v>7.8169269616566099</v>
      </c>
      <c r="D31" s="3">
        <f>[1]Wanderungen!D101</f>
        <v>3.542663520038106</v>
      </c>
      <c r="E31" s="3">
        <f>[1]Wanderungen!E101</f>
        <v>1.7547845189518099</v>
      </c>
      <c r="F31" s="3">
        <f>[1]Wanderungen!F101</f>
        <v>0.66625666256662563</v>
      </c>
      <c r="G31" s="3">
        <f>[1]Wanderungen!G101</f>
        <v>-0.53398203878596806</v>
      </c>
      <c r="H31" s="14">
        <f>[1]Wanderungen!H101</f>
        <v>3.4044578065688298</v>
      </c>
      <c r="I31" s="3">
        <f>[1]Wanderungen!I101</f>
        <v>4.5583936312893361</v>
      </c>
      <c r="J31" s="3">
        <f>[1]Wanderungen!J101</f>
        <v>2.310154020318139</v>
      </c>
      <c r="K31" s="3">
        <f>[1]Wanderungen!K101</f>
        <v>2.4658569490036366</v>
      </c>
      <c r="L31" s="3">
        <f>[1]Wanderungen!L101</f>
        <v>1.2199912464006701</v>
      </c>
      <c r="M31" s="3">
        <f>[1]Wanderungen!M101</f>
        <v>2.5309804865196623</v>
      </c>
      <c r="N31" s="3">
        <f>[1]Wanderungen!N101</f>
        <v>0.71841402391187448</v>
      </c>
      <c r="O31" s="3">
        <f>[1]Wanderungen!O101</f>
        <v>2.1931318268458364</v>
      </c>
      <c r="P31" s="3">
        <f>[1]Wanderungen!P101</f>
        <v>2.5530087112281672</v>
      </c>
      <c r="Q31" s="3">
        <f>[1]Wanderungen!Q101</f>
        <v>4.2874208524957442</v>
      </c>
      <c r="R31" s="3">
        <f>[1]Wanderungen!R101</f>
        <v>1.3498252380244058</v>
      </c>
      <c r="S31" s="3">
        <f>[1]Wanderungen!S101</f>
        <v>4.2303169295437888</v>
      </c>
      <c r="T31" s="3">
        <f>[1]Wanderungen!T101</f>
        <v>2.9184962235105369</v>
      </c>
      <c r="U31" s="3">
        <f>[1]Wanderungen!U101</f>
        <v>6.5575766581227271</v>
      </c>
      <c r="V31" s="3">
        <f>[1]Wanderungen!V101</f>
        <v>2.6484930882280051</v>
      </c>
      <c r="X31" s="18" t="str">
        <f t="shared" si="20"/>
        <v>HB</v>
      </c>
      <c r="Y31" s="9">
        <f t="shared" si="21"/>
        <v>0.71841402391187448</v>
      </c>
      <c r="Z31" s="18" t="str">
        <f t="shared" si="22"/>
        <v>SH</v>
      </c>
      <c r="AA31" s="9">
        <f t="shared" si="23"/>
        <v>6.5575766581227271</v>
      </c>
    </row>
    <row r="32" spans="1:27" x14ac:dyDescent="0.35">
      <c r="A32">
        <f>[1]Wanderungen!A102</f>
        <v>2021</v>
      </c>
      <c r="B32" s="3">
        <f>[1]Wanderungen!B102</f>
        <v>10.0016966071802</v>
      </c>
      <c r="C32" s="3">
        <f>[1]Wanderungen!C102</f>
        <v>8.1038283217471232</v>
      </c>
      <c r="D32" s="3">
        <f>[1]Wanderungen!D102</f>
        <v>4.6486741142901726</v>
      </c>
      <c r="E32" s="3">
        <f>[1]Wanderungen!E102</f>
        <v>4.5927091374635687</v>
      </c>
      <c r="F32" s="3">
        <f>[1]Wanderungen!F102</f>
        <v>4.0103095221205454</v>
      </c>
      <c r="G32" s="3">
        <f>[1]Wanderungen!G102</f>
        <v>4.4244002637041717</v>
      </c>
      <c r="H32" s="14">
        <f>[1]Wanderungen!H102</f>
        <v>5.6909297939774595</v>
      </c>
      <c r="I32" s="3">
        <f>[1]Wanderungen!I102</f>
        <v>6.0633108977480692</v>
      </c>
      <c r="J32" s="3">
        <f>[1]Wanderungen!J102</f>
        <v>3.5844839980973866</v>
      </c>
      <c r="K32" s="3">
        <f>[1]Wanderungen!K102</f>
        <v>3.5384945794007656</v>
      </c>
      <c r="L32" s="3">
        <f>[1]Wanderungen!L102</f>
        <v>2.6852097874695549</v>
      </c>
      <c r="M32" s="3">
        <f>[1]Wanderungen!M102</f>
        <v>4.0104613064048067</v>
      </c>
      <c r="N32" s="3">
        <f>[1]Wanderungen!N102</f>
        <v>-3.0355434271417976</v>
      </c>
      <c r="O32" s="3">
        <f>[1]Wanderungen!O102</f>
        <v>-3.777235894317256E-2</v>
      </c>
      <c r="P32" s="3">
        <f>[1]Wanderungen!P102</f>
        <v>2.1553566316062409</v>
      </c>
      <c r="Q32" s="3">
        <f>[1]Wanderungen!Q102</f>
        <v>6.1288352942262643</v>
      </c>
      <c r="R32" s="3">
        <f>[1]Wanderungen!R102</f>
        <v>2.5586495257678337</v>
      </c>
      <c r="S32" s="3">
        <f>[1]Wanderungen!S102</f>
        <v>5.0516302744855617</v>
      </c>
      <c r="T32" s="3">
        <f>[1]Wanderungen!T102</f>
        <v>4.5200728256557872</v>
      </c>
      <c r="U32" s="3">
        <f>[1]Wanderungen!U102</f>
        <v>7.8911275390544633</v>
      </c>
      <c r="V32" s="3">
        <f>[1]Wanderungen!V102</f>
        <v>3.9564723733023874</v>
      </c>
      <c r="X32" s="18" t="str">
        <f t="shared" si="20"/>
        <v>HB</v>
      </c>
      <c r="Y32" s="9">
        <f t="shared" si="21"/>
        <v>-3.0355434271417976</v>
      </c>
      <c r="Z32" s="18" t="str">
        <f t="shared" si="22"/>
        <v>SH</v>
      </c>
      <c r="AA32" s="9">
        <f t="shared" si="23"/>
        <v>7.8911275390544633</v>
      </c>
    </row>
    <row r="33" spans="1:27" x14ac:dyDescent="0.35">
      <c r="A33">
        <f>[1]Wanderungen!A103</f>
        <v>2022</v>
      </c>
      <c r="B33" s="3">
        <f>[1]Wanderungen!B103</f>
        <v>21.726063998384664</v>
      </c>
      <c r="C33" s="3">
        <f>[1]Wanderungen!C103</f>
        <v>19.935558712384296</v>
      </c>
      <c r="D33" s="3">
        <f>[1]Wanderungen!D103</f>
        <v>18.340407870240863</v>
      </c>
      <c r="E33" s="3">
        <f>[1]Wanderungen!E103</f>
        <v>18.529827158407823</v>
      </c>
      <c r="F33" s="3">
        <f>[1]Wanderungen!F103</f>
        <v>17.503559025523465</v>
      </c>
      <c r="G33" s="3">
        <f>[1]Wanderungen!G103</f>
        <v>22.759892604649384</v>
      </c>
      <c r="H33" s="14">
        <f>[1]Wanderungen!H103</f>
        <v>19.958696808819926</v>
      </c>
      <c r="I33" s="3">
        <f>[1]Wanderungen!I103</f>
        <v>19.128244715810929</v>
      </c>
      <c r="J33" s="3">
        <f>[1]Wanderungen!J103</f>
        <v>17.152173464303491</v>
      </c>
      <c r="K33" s="3">
        <f>[1]Wanderungen!K103</f>
        <v>16.843638222895198</v>
      </c>
      <c r="L33" s="3">
        <f>[1]Wanderungen!L103</f>
        <v>15.910091096144146</v>
      </c>
      <c r="M33" s="3">
        <f>[1]Wanderungen!M103</f>
        <v>16.768236063204395</v>
      </c>
      <c r="N33" s="3">
        <f>[1]Wanderungen!N103</f>
        <v>15.437866553835667</v>
      </c>
      <c r="O33" s="3">
        <f>[1]Wanderungen!O103</f>
        <v>21.050394841724287</v>
      </c>
      <c r="P33" s="3">
        <f>[1]Wanderungen!P103</f>
        <v>18.000251923756331</v>
      </c>
      <c r="Q33" s="3">
        <f>[1]Wanderungen!Q103</f>
        <v>18.833725462932094</v>
      </c>
      <c r="R33" s="3">
        <f>[1]Wanderungen!R103</f>
        <v>15.714745693925872</v>
      </c>
      <c r="S33" s="3">
        <f>[1]Wanderungen!S103</f>
        <v>17.058336466788521</v>
      </c>
      <c r="T33" s="3">
        <f>[1]Wanderungen!T103</f>
        <v>18.096074255676164</v>
      </c>
      <c r="U33" s="3">
        <f>[1]Wanderungen!U103</f>
        <v>16.620495786070308</v>
      </c>
      <c r="V33" s="3">
        <f>[1]Wanderungen!V103</f>
        <v>17.447781265397893</v>
      </c>
      <c r="X33" s="18" t="str">
        <f t="shared" si="20"/>
        <v>HB</v>
      </c>
      <c r="Y33" s="9">
        <f t="shared" si="21"/>
        <v>15.437866553835667</v>
      </c>
      <c r="Z33" s="18" t="str">
        <f t="shared" si="22"/>
        <v>HH</v>
      </c>
      <c r="AA33" s="9">
        <f t="shared" si="23"/>
        <v>21.050394841724287</v>
      </c>
    </row>
    <row r="34" spans="1:27" x14ac:dyDescent="0.35">
      <c r="A34">
        <f>[1]Wanderungen!A104</f>
        <v>2023</v>
      </c>
      <c r="B34" s="3">
        <f>[1]Wanderungen!B104</f>
        <v>11.554885901999546</v>
      </c>
      <c r="C34" s="3">
        <f>[1]Wanderungen!C104</f>
        <v>9.8727707265291595</v>
      </c>
      <c r="D34" s="3">
        <f>[1]Wanderungen!D104</f>
        <v>8.8596417653944552</v>
      </c>
      <c r="E34" s="3">
        <f>[1]Wanderungen!E104</f>
        <v>7.3747042512677563</v>
      </c>
      <c r="F34" s="3">
        <f>[1]Wanderungen!F104</f>
        <v>6.5906539558508985</v>
      </c>
      <c r="G34" s="3">
        <f>[1]Wanderungen!G104</f>
        <v>8.6837442110580518</v>
      </c>
      <c r="H34" s="14">
        <f>[1]Wanderungen!H104</f>
        <v>8.8518020428945086</v>
      </c>
      <c r="I34" s="3">
        <f>[1]Wanderungen!I104</f>
        <v>8.9021079902311726</v>
      </c>
      <c r="J34" s="3">
        <f>[1]Wanderungen!J104</f>
        <v>7.6565775836537187</v>
      </c>
      <c r="K34" s="3">
        <f>[1]Wanderungen!K104</f>
        <v>7.599715640808931</v>
      </c>
      <c r="L34" s="3">
        <f>[1]Wanderungen!L104</f>
        <v>7.3876217204789549</v>
      </c>
      <c r="M34" s="3">
        <f>[1]Wanderungen!M104</f>
        <v>7.3966665005120449</v>
      </c>
      <c r="N34" s="3">
        <f>[1]Wanderungen!N104</f>
        <v>12.899404676360817</v>
      </c>
      <c r="O34" s="3">
        <f>[1]Wanderungen!O104</f>
        <v>10.45712248510069</v>
      </c>
      <c r="P34" s="3">
        <f>[1]Wanderungen!P104</f>
        <v>7.6627796340970047</v>
      </c>
      <c r="Q34" s="3">
        <f>[1]Wanderungen!Q104</f>
        <v>7.6222535169466736</v>
      </c>
      <c r="R34" s="3">
        <f>[1]Wanderungen!R104</f>
        <v>6.7372046458392632</v>
      </c>
      <c r="S34" s="3">
        <f>[1]Wanderungen!S104</f>
        <v>7.8881814005869657</v>
      </c>
      <c r="T34" s="3">
        <f>[1]Wanderungen!T104</f>
        <v>8.8752810639869715</v>
      </c>
      <c r="U34" s="3">
        <f>[1]Wanderungen!U104</f>
        <v>10.520285261061431</v>
      </c>
      <c r="V34" s="3">
        <f>[1]Wanderungen!V104</f>
        <v>7.8422939068100357</v>
      </c>
      <c r="X34" s="18" t="str">
        <f t="shared" si="20"/>
        <v>NW</v>
      </c>
      <c r="Y34" s="9">
        <f t="shared" si="21"/>
        <v>6.7372046458392632</v>
      </c>
      <c r="Z34" s="18" t="str">
        <f t="shared" si="22"/>
        <v>HB</v>
      </c>
      <c r="AA34" s="9">
        <f t="shared" si="23"/>
        <v>12.899404676360817</v>
      </c>
    </row>
    <row r="35" spans="1:27" x14ac:dyDescent="0.35">
      <c r="X35" s="11"/>
      <c r="Y35" s="9"/>
      <c r="Z35" s="11"/>
      <c r="AA35" s="9"/>
    </row>
    <row r="36" spans="1:27" x14ac:dyDescent="0.35">
      <c r="A36" s="4" t="s">
        <v>165</v>
      </c>
      <c r="X36" s="11"/>
      <c r="Y36" s="9"/>
      <c r="Z36" s="11"/>
      <c r="AA36" s="9"/>
    </row>
    <row r="37" spans="1:27" x14ac:dyDescent="0.35">
      <c r="A37">
        <f>[1]Wanderungen!A126</f>
        <v>2019</v>
      </c>
      <c r="B37" s="3">
        <f>[1]Wanderungen!B126</f>
        <v>6.482962209539096</v>
      </c>
      <c r="C37" s="3">
        <f>[1]Wanderungen!C126</f>
        <v>2.3705534253999767</v>
      </c>
      <c r="D37" s="3">
        <f>[1]Wanderungen!D126</f>
        <v>1.0598892650076541</v>
      </c>
      <c r="E37" s="3">
        <f>[1]Wanderungen!E126</f>
        <v>-1.2659251291815954</v>
      </c>
      <c r="F37" s="3">
        <f>[1]Wanderungen!F126</f>
        <v>-1.7645171639396855</v>
      </c>
      <c r="G37" s="3">
        <f>[1]Wanderungen!G126</f>
        <v>-1.87932764203033</v>
      </c>
      <c r="H37" s="14">
        <f>[1]Wanderungen!H126</f>
        <v>0.68015665643211065</v>
      </c>
      <c r="I37" s="3">
        <f>[1]Wanderungen!I126</f>
        <v>1.4265687870895924</v>
      </c>
      <c r="J37" s="3">
        <f>[1]Wanderungen!J126</f>
        <v>-0.2535704462213369</v>
      </c>
      <c r="K37" s="3">
        <f>[1]Wanderungen!K126</f>
        <v>-0.16469037469594056</v>
      </c>
      <c r="L37" s="3">
        <f>[1]Wanderungen!L126</f>
        <v>-0.80117535789922278</v>
      </c>
      <c r="M37" s="3">
        <f>[1]Wanderungen!M126</f>
        <v>0.25212337420306918</v>
      </c>
      <c r="N37" s="3">
        <f>[1]Wanderungen!N126</f>
        <v>-2.8544452817353618</v>
      </c>
      <c r="O37" s="3">
        <f>[1]Wanderungen!O126</f>
        <v>7.5370780862979173E-2</v>
      </c>
      <c r="P37" s="3">
        <f>[1]Wanderungen!P126</f>
        <v>-0.52716727643782124</v>
      </c>
      <c r="Q37" s="3">
        <f>[1]Wanderungen!Q126</f>
        <v>-0.39897206169031957</v>
      </c>
      <c r="R37" s="3">
        <f>[1]Wanderungen!R126</f>
        <v>-0.31538574050654361</v>
      </c>
      <c r="S37" s="3">
        <f>[1]Wanderungen!S126</f>
        <v>0.60913968739469659</v>
      </c>
      <c r="T37" s="3">
        <f>[1]Wanderungen!T126</f>
        <v>-1.2086602784672367</v>
      </c>
      <c r="U37" s="3">
        <f>[1]Wanderungen!U126</f>
        <v>2.4918601648206722</v>
      </c>
      <c r="V37" s="3"/>
      <c r="X37" s="18" t="str">
        <f t="shared" ref="X37:X41" si="24">HLOOKUP(Y37,$L37:$U134,ROW(L$100)-ROW(X37)+1,0)</f>
        <v>HB</v>
      </c>
      <c r="Y37" s="9">
        <f t="shared" ref="Y37:Y41" si="25">MIN(L37:U37)</f>
        <v>-2.8544452817353618</v>
      </c>
      <c r="Z37" s="18" t="str">
        <f t="shared" ref="Z37:Z41" si="26">HLOOKUP(AA37,$L37:$U134,ROW(N$100)-ROW(Z37)+1,0)</f>
        <v>SH</v>
      </c>
      <c r="AA37" s="9">
        <f t="shared" ref="AA37:AA41" si="27">MAX(L37:U37)</f>
        <v>2.4918601648206722</v>
      </c>
    </row>
    <row r="38" spans="1:27" x14ac:dyDescent="0.35">
      <c r="A38">
        <f>[1]Wanderungen!A127</f>
        <v>2020</v>
      </c>
      <c r="B38" s="3">
        <f>[1]Wanderungen!B127</f>
        <v>7.693702151845927</v>
      </c>
      <c r="C38" s="3">
        <f>[1]Wanderungen!C127</f>
        <v>5.3514976488950303</v>
      </c>
      <c r="D38" s="3">
        <f>[1]Wanderungen!D127</f>
        <v>1.3423690648883884</v>
      </c>
      <c r="E38" s="3">
        <f>[1]Wanderungen!E127</f>
        <v>-0.28294129128188861</v>
      </c>
      <c r="F38" s="3">
        <f>[1]Wanderungen!F127</f>
        <v>-1.6447182820452058</v>
      </c>
      <c r="G38" s="3">
        <f>[1]Wanderungen!G127</f>
        <v>-5.2440963349414611</v>
      </c>
      <c r="H38" s="14">
        <f>[1]Wanderungen!H127</f>
        <v>0.62793058218453224</v>
      </c>
      <c r="I38" s="3">
        <f>[1]Wanderungen!I127</f>
        <v>2.3483941386831013</v>
      </c>
      <c r="J38" s="3">
        <f>[1]Wanderungen!J127</f>
        <v>-0.41601825124017389</v>
      </c>
      <c r="K38" s="3">
        <f>[1]Wanderungen!K127</f>
        <v>-0.15170392803885877</v>
      </c>
      <c r="L38" s="3">
        <f>[1]Wanderungen!L127</f>
        <v>-1.2699835043563976</v>
      </c>
      <c r="M38" s="3">
        <f>[1]Wanderungen!M127</f>
        <v>0.17095045406572723</v>
      </c>
      <c r="N38" s="3">
        <f>[1]Wanderungen!N127</f>
        <v>-3.9799255435117953</v>
      </c>
      <c r="O38" s="3">
        <f>[1]Wanderungen!O127</f>
        <v>-1.9368970509215262</v>
      </c>
      <c r="P38" s="3">
        <f>[1]Wanderungen!P127</f>
        <v>-1.1405876402902926</v>
      </c>
      <c r="Q38" s="3">
        <f>[1]Wanderungen!Q127</f>
        <v>0.89316579390049278</v>
      </c>
      <c r="R38" s="3">
        <f>[1]Wanderungen!R127</f>
        <v>-0.29186465330047351</v>
      </c>
      <c r="S38" s="3">
        <f>[1]Wanderungen!S127</f>
        <v>0.52634829755865697</v>
      </c>
      <c r="T38" s="3">
        <f>[1]Wanderungen!T127</f>
        <v>-0.39474792452906776</v>
      </c>
      <c r="U38" s="3">
        <f>[1]Wanderungen!U127</f>
        <v>3.9500241459156253</v>
      </c>
      <c r="V38" s="3"/>
      <c r="X38" s="18" t="str">
        <f t="shared" si="24"/>
        <v>HB</v>
      </c>
      <c r="Y38" s="9">
        <f t="shared" si="25"/>
        <v>-3.9799255435117953</v>
      </c>
      <c r="Z38" s="18" t="str">
        <f t="shared" si="26"/>
        <v>SH</v>
      </c>
      <c r="AA38" s="9">
        <f t="shared" si="27"/>
        <v>3.9500241459156253</v>
      </c>
    </row>
    <row r="39" spans="1:27" x14ac:dyDescent="0.35">
      <c r="A39">
        <f>[1]Wanderungen!A128</f>
        <v>2021</v>
      </c>
      <c r="B39" s="3">
        <f>[1]Wanderungen!B128</f>
        <v>6.6234755195366297</v>
      </c>
      <c r="C39" s="3">
        <f>[1]Wanderungen!C128</f>
        <v>4.4321205834756388</v>
      </c>
      <c r="D39" s="3">
        <f>[1]Wanderungen!D128</f>
        <v>0.79259807228296886</v>
      </c>
      <c r="E39" s="3">
        <f>[1]Wanderungen!E128</f>
        <v>0.36506267445650947</v>
      </c>
      <c r="F39" s="3">
        <f>[1]Wanderungen!F128</f>
        <v>-1.0635832683076776</v>
      </c>
      <c r="G39" s="3">
        <f>[1]Wanderungen!G128</f>
        <v>-2.5174486076528693</v>
      </c>
      <c r="H39" s="14">
        <f>[1]Wanderungen!H128</f>
        <v>1.0176588980192016</v>
      </c>
      <c r="I39" s="3">
        <f>[1]Wanderungen!I128</f>
        <v>2.0570402969084003</v>
      </c>
      <c r="J39" s="3">
        <f>[1]Wanderungen!J128</f>
        <v>-0.36319588278816667</v>
      </c>
      <c r="K39" s="3">
        <f>[1]Wanderungen!K128</f>
        <v>-0.24524027864164363</v>
      </c>
      <c r="L39" s="3">
        <f>[1]Wanderungen!L128</f>
        <v>-1.0967403444515096</v>
      </c>
      <c r="M39" s="3">
        <f>[1]Wanderungen!M128</f>
        <v>3.1158363064238057E-2</v>
      </c>
      <c r="N39" s="3">
        <f>[1]Wanderungen!N128</f>
        <v>-3.9363287763324912</v>
      </c>
      <c r="O39" s="3">
        <f>[1]Wanderungen!O128</f>
        <v>-5.0318178163583447</v>
      </c>
      <c r="P39" s="3">
        <f>[1]Wanderungen!P128</f>
        <v>-1.3148851159644148</v>
      </c>
      <c r="Q39" s="3">
        <f>[1]Wanderungen!Q128</f>
        <v>0.90253225548474869</v>
      </c>
      <c r="R39" s="3">
        <f>[1]Wanderungen!R128</f>
        <v>-0.4349213261574662</v>
      </c>
      <c r="S39" s="3">
        <f>[1]Wanderungen!S128</f>
        <v>0.69178376370343686</v>
      </c>
      <c r="T39" s="3">
        <f>[1]Wanderungen!T128</f>
        <v>-2.9496424829887E-2</v>
      </c>
      <c r="U39" s="3">
        <f>[1]Wanderungen!U128</f>
        <v>4.581613199654373</v>
      </c>
      <c r="V39" s="3"/>
      <c r="X39" s="18" t="str">
        <f t="shared" si="24"/>
        <v>HH</v>
      </c>
      <c r="Y39" s="9">
        <f t="shared" si="25"/>
        <v>-5.0318178163583447</v>
      </c>
      <c r="Z39" s="18" t="str">
        <f t="shared" si="26"/>
        <v>SH</v>
      </c>
      <c r="AA39" s="9">
        <f t="shared" si="27"/>
        <v>4.581613199654373</v>
      </c>
    </row>
    <row r="40" spans="1:27" x14ac:dyDescent="0.35">
      <c r="A40">
        <f>[1]Wanderungen!A129</f>
        <v>2022</v>
      </c>
      <c r="B40" s="3">
        <f>[1]Wanderungen!B129</f>
        <v>5.5930302539383652</v>
      </c>
      <c r="C40" s="3">
        <f>[1]Wanderungen!C129</f>
        <v>3.3350434537270437</v>
      </c>
      <c r="D40" s="3">
        <f>[1]Wanderungen!D129</f>
        <v>0.2384011915631073</v>
      </c>
      <c r="E40" s="3">
        <f>[1]Wanderungen!E129</f>
        <v>0.31084305043095611</v>
      </c>
      <c r="F40" s="3">
        <f>[1]Wanderungen!F129</f>
        <v>-1.1355829365088734</v>
      </c>
      <c r="G40" s="3">
        <f>[1]Wanderungen!G129</f>
        <v>-3.0591745368185337</v>
      </c>
      <c r="H40" s="14">
        <f>[1]Wanderungen!H129</f>
        <v>0.46560386088787892</v>
      </c>
      <c r="I40" s="3">
        <f>[1]Wanderungen!I129</f>
        <v>1.5105717285843392</v>
      </c>
      <c r="J40" s="3">
        <f>[1]Wanderungen!J129</f>
        <v>-0.26572240352649662</v>
      </c>
      <c r="K40" s="3">
        <f>[1]Wanderungen!K129</f>
        <v>-0.1120273972793376</v>
      </c>
      <c r="L40" s="3">
        <f>[1]Wanderungen!L129</f>
        <v>-0.89971390186968025</v>
      </c>
      <c r="M40" s="3">
        <f>[1]Wanderungen!M129</f>
        <v>0.40028053540403358</v>
      </c>
      <c r="N40" s="3">
        <f>[1]Wanderungen!N129</f>
        <v>-5.9133434411104453</v>
      </c>
      <c r="O40" s="3">
        <f>[1]Wanderungen!O129</f>
        <v>-2.4895503486598445</v>
      </c>
      <c r="P40" s="3">
        <f>[1]Wanderungen!P129</f>
        <v>-0.8987592833825383</v>
      </c>
      <c r="Q40" s="3">
        <f>[1]Wanderungen!Q129</f>
        <v>0.42517990355083984</v>
      </c>
      <c r="R40" s="3">
        <f>[1]Wanderungen!R129</f>
        <v>-0.23635950024883742</v>
      </c>
      <c r="S40" s="3">
        <f>[1]Wanderungen!S129</f>
        <v>0.79630895916539268</v>
      </c>
      <c r="T40" s="3">
        <f>[1]Wanderungen!T129</f>
        <v>-8.8100641311909686E-2</v>
      </c>
      <c r="U40" s="3">
        <f>[1]Wanderungen!U129</f>
        <v>3.1348314530245047</v>
      </c>
      <c r="V40" s="3"/>
      <c r="X40" s="18" t="str">
        <f t="shared" si="24"/>
        <v>HB</v>
      </c>
      <c r="Y40" s="9">
        <f t="shared" si="25"/>
        <v>-5.9133434411104453</v>
      </c>
      <c r="Z40" s="18" t="str">
        <f t="shared" si="26"/>
        <v>SH</v>
      </c>
      <c r="AA40" s="9">
        <f t="shared" si="27"/>
        <v>3.1348314530245047</v>
      </c>
    </row>
    <row r="41" spans="1:27" x14ac:dyDescent="0.35">
      <c r="A41">
        <f>[1]Wanderungen!A130</f>
        <v>2023</v>
      </c>
      <c r="B41" s="3">
        <f>[1]Wanderungen!B130</f>
        <v>5.2591683399384896</v>
      </c>
      <c r="C41" s="3">
        <f>[1]Wanderungen!C130</f>
        <v>2.7348004430168098</v>
      </c>
      <c r="D41" s="3">
        <f>[1]Wanderungen!D130</f>
        <v>0.35823949618566636</v>
      </c>
      <c r="E41" s="3">
        <f>[1]Wanderungen!E130</f>
        <v>-4.7649679555904989E-2</v>
      </c>
      <c r="F41" s="3">
        <f>[1]Wanderungen!F130</f>
        <v>-1.8264505037559386</v>
      </c>
      <c r="G41" s="3">
        <f>[1]Wanderungen!G130</f>
        <v>-4.4485471259761757</v>
      </c>
      <c r="H41" s="14">
        <f>[1]Wanderungen!H130</f>
        <v>-7.8885665485457626E-2</v>
      </c>
      <c r="I41" s="3">
        <f>[1]Wanderungen!I130</f>
        <v>1.2291162104664564</v>
      </c>
      <c r="J41" s="3">
        <f>[1]Wanderungen!J130</f>
        <v>-0.21538394979881556</v>
      </c>
      <c r="K41" s="3">
        <f>[1]Wanderungen!K130</f>
        <v>1.8955714433394479E-2</v>
      </c>
      <c r="L41" s="3">
        <f>[1]Wanderungen!L130</f>
        <v>-0.39649904068965391</v>
      </c>
      <c r="M41" s="3">
        <f>[1]Wanderungen!M130</f>
        <v>0.47637624530153033</v>
      </c>
      <c r="N41" s="3">
        <f>[1]Wanderungen!N130</f>
        <v>-1.1047093133817896</v>
      </c>
      <c r="O41" s="3">
        <f>[1]Wanderungen!O130</f>
        <v>-1.165232736309304</v>
      </c>
      <c r="P41" s="3">
        <f>[1]Wanderungen!P130</f>
        <v>-0.64773470784199139</v>
      </c>
      <c r="Q41" s="3">
        <f>[1]Wanderungen!Q130</f>
        <v>-3.2867227805086052E-2</v>
      </c>
      <c r="R41" s="3">
        <f>[1]Wanderungen!R130</f>
        <v>-0.24421651148054335</v>
      </c>
      <c r="S41" s="3">
        <f>[1]Wanderungen!S130</f>
        <v>0.50229137457287842</v>
      </c>
      <c r="T41" s="3">
        <f>[1]Wanderungen!T130</f>
        <v>-0.35529306141839428</v>
      </c>
      <c r="U41" s="3">
        <f>[1]Wanderungen!U130</f>
        <v>3.2043226941442571</v>
      </c>
      <c r="V41" s="3"/>
      <c r="X41" s="18" t="str">
        <f t="shared" si="24"/>
        <v>HH</v>
      </c>
      <c r="Y41" s="9">
        <f t="shared" si="25"/>
        <v>-1.165232736309304</v>
      </c>
      <c r="Z41" s="18" t="str">
        <f t="shared" si="26"/>
        <v>SH</v>
      </c>
      <c r="AA41" s="9">
        <f t="shared" si="27"/>
        <v>3.2043226941442571</v>
      </c>
    </row>
    <row r="42" spans="1:27" x14ac:dyDescent="0.35">
      <c r="X42" s="11"/>
      <c r="Y42" s="9"/>
      <c r="Z42" s="11"/>
      <c r="AA42" s="9"/>
    </row>
    <row r="43" spans="1:27" x14ac:dyDescent="0.35">
      <c r="A43" s="4" t="s">
        <v>166</v>
      </c>
      <c r="X43" s="11"/>
      <c r="Y43" s="9"/>
      <c r="Z43" s="11"/>
      <c r="AA43" s="9"/>
    </row>
    <row r="44" spans="1:27" x14ac:dyDescent="0.35">
      <c r="A44">
        <f>[1]Wanderungen!A152</f>
        <v>2019</v>
      </c>
      <c r="B44" s="3">
        <f>[1]Wanderungen!B152</f>
        <v>2.6210762821798994</v>
      </c>
      <c r="C44" s="3">
        <f>[1]Wanderungen!C152</f>
        <v>2.6284925107541954</v>
      </c>
      <c r="D44" s="3">
        <f>[1]Wanderungen!D152</f>
        <v>2.7713196271663434</v>
      </c>
      <c r="E44" s="3">
        <f>[1]Wanderungen!E152</f>
        <v>2.3687834763839328</v>
      </c>
      <c r="F44" s="3">
        <f>[1]Wanderungen!F152</f>
        <v>3.341498843453234</v>
      </c>
      <c r="G44" s="3">
        <f>[1]Wanderungen!G152</f>
        <v>8.2315261655290346</v>
      </c>
      <c r="H44" s="14">
        <f>[1]Wanderungen!H152</f>
        <v>3.9871614180226018</v>
      </c>
      <c r="I44" s="3">
        <f>[1]Wanderungen!I152</f>
        <v>2.7493943661297964</v>
      </c>
      <c r="J44" s="3">
        <f>[1]Wanderungen!J152</f>
        <v>4.1470036179924517</v>
      </c>
      <c r="K44" s="3">
        <f>[1]Wanderungen!K152</f>
        <v>3.923702957163147</v>
      </c>
      <c r="L44" s="3">
        <f>[1]Wanderungen!L152</f>
        <v>4.2095761429626659</v>
      </c>
      <c r="M44" s="3">
        <f>[1]Wanderungen!M152</f>
        <v>4.216940904586302</v>
      </c>
      <c r="N44" s="3">
        <f>[1]Wanderungen!N152</f>
        <v>1.7197043222781609</v>
      </c>
      <c r="O44" s="3">
        <f>[1]Wanderungen!O152</f>
        <v>2.6374350943707245</v>
      </c>
      <c r="P44" s="3">
        <f>[1]Wanderungen!P152</f>
        <v>5.0703009186793899</v>
      </c>
      <c r="Q44" s="3">
        <f>[1]Wanderungen!Q152</f>
        <v>4.7841594946837942</v>
      </c>
      <c r="R44" s="3">
        <f>[1]Wanderungen!R152</f>
        <v>2.9495088499758304</v>
      </c>
      <c r="S44" s="3">
        <f>[1]Wanderungen!S152</f>
        <v>4.3833114799477872</v>
      </c>
      <c r="T44" s="3">
        <f>[1]Wanderungen!T152</f>
        <v>3.3953745228573338</v>
      </c>
      <c r="U44" s="3">
        <f>[1]Wanderungen!U152</f>
        <v>3.549357760711775</v>
      </c>
      <c r="V44" s="3">
        <f>[1]Wanderungen!V152</f>
        <v>3.9360732411453454</v>
      </c>
      <c r="X44" s="18" t="str">
        <f t="shared" ref="X44:X48" si="28">HLOOKUP(Y44,$L44:$U141,ROW(L$100)-ROW(X44)+1,0)</f>
        <v>HB</v>
      </c>
      <c r="Y44" s="9">
        <f t="shared" ref="Y44:Y48" si="29">MIN(L44:U44)</f>
        <v>1.7197043222781609</v>
      </c>
      <c r="Z44" s="18" t="str">
        <f t="shared" ref="Z44:Z48" si="30">HLOOKUP(AA44,$L44:$U141,ROW(N$100)-ROW(Z44)+1,0)</f>
        <v>HE</v>
      </c>
      <c r="AA44" s="9">
        <f t="shared" ref="AA44:AA48" si="31">MAX(L44:U44)</f>
        <v>5.0703009186793899</v>
      </c>
    </row>
    <row r="45" spans="1:27" x14ac:dyDescent="0.35">
      <c r="A45">
        <f>[1]Wanderungen!A153</f>
        <v>2020</v>
      </c>
      <c r="B45" s="3">
        <f>[1]Wanderungen!B153</f>
        <v>2.1270683899588438</v>
      </c>
      <c r="C45" s="3">
        <f>[1]Wanderungen!C153</f>
        <v>2.4654293127615792</v>
      </c>
      <c r="D45" s="3">
        <f>[1]Wanderungen!D153</f>
        <v>2.2002944551497174</v>
      </c>
      <c r="E45" s="3">
        <f>[1]Wanderungen!E153</f>
        <v>2.0377258102336984</v>
      </c>
      <c r="F45" s="3">
        <f>[1]Wanderungen!F153</f>
        <v>2.3109749446118313</v>
      </c>
      <c r="G45" s="3">
        <f>[1]Wanderungen!G153</f>
        <v>4.7101142961554929</v>
      </c>
      <c r="H45" s="14">
        <f>[1]Wanderungen!H153</f>
        <v>2.7765272243842976</v>
      </c>
      <c r="I45" s="3">
        <f>[1]Wanderungen!I153</f>
        <v>2.2099994926062343</v>
      </c>
      <c r="J45" s="3">
        <f>[1]Wanderungen!J153</f>
        <v>2.7261722715583128</v>
      </c>
      <c r="K45" s="3">
        <f>[1]Wanderungen!K153</f>
        <v>2.6175608770424956</v>
      </c>
      <c r="L45" s="3">
        <f>[1]Wanderungen!L153</f>
        <v>2.4899747507570678</v>
      </c>
      <c r="M45" s="3">
        <f>[1]Wanderungen!M153</f>
        <v>2.3600300324539347</v>
      </c>
      <c r="N45" s="3">
        <f>[1]Wanderungen!N153</f>
        <v>4.6983395674236696</v>
      </c>
      <c r="O45" s="3">
        <f>[1]Wanderungen!O153</f>
        <v>4.130028877767363</v>
      </c>
      <c r="P45" s="3">
        <f>[1]Wanderungen!P153</f>
        <v>3.69359635151846</v>
      </c>
      <c r="Q45" s="3">
        <f>[1]Wanderungen!Q153</f>
        <v>3.3942550585952516</v>
      </c>
      <c r="R45" s="3">
        <f>[1]Wanderungen!R153</f>
        <v>1.6416898913248792</v>
      </c>
      <c r="S45" s="3">
        <f>[1]Wanderungen!S153</f>
        <v>3.7039686319851315</v>
      </c>
      <c r="T45" s="3">
        <f>[1]Wanderungen!T153</f>
        <v>3.3132441480396047</v>
      </c>
      <c r="U45" s="3">
        <f>[1]Wanderungen!U153</f>
        <v>2.6075525122071017</v>
      </c>
      <c r="V45" s="3">
        <f>[1]Wanderungen!V153</f>
        <v>2.6484930882280051</v>
      </c>
      <c r="X45" s="18" t="str">
        <f t="shared" si="28"/>
        <v>NW</v>
      </c>
      <c r="Y45" s="9">
        <f t="shared" si="29"/>
        <v>1.6416898913248792</v>
      </c>
      <c r="Z45" s="18" t="str">
        <f t="shared" si="30"/>
        <v>HB</v>
      </c>
      <c r="AA45" s="9">
        <f t="shared" si="31"/>
        <v>4.6983395674236696</v>
      </c>
    </row>
    <row r="46" spans="1:27" x14ac:dyDescent="0.35">
      <c r="A46">
        <f>[1]Wanderungen!A154</f>
        <v>2021</v>
      </c>
      <c r="B46" s="3">
        <f>[1]Wanderungen!B154</f>
        <v>3.3782210876435705</v>
      </c>
      <c r="C46" s="3">
        <f>[1]Wanderungen!C154</f>
        <v>3.6717077382714853</v>
      </c>
      <c r="D46" s="3">
        <f>[1]Wanderungen!D154</f>
        <v>3.8560760420072038</v>
      </c>
      <c r="E46" s="3">
        <f>[1]Wanderungen!E154</f>
        <v>4.2276464630070585</v>
      </c>
      <c r="F46" s="3">
        <f>[1]Wanderungen!F154</f>
        <v>5.0738927904282232</v>
      </c>
      <c r="G46" s="3">
        <f>[1]Wanderungen!G154</f>
        <v>6.941848871357041</v>
      </c>
      <c r="H46" s="14">
        <f>[1]Wanderungen!H154</f>
        <v>4.6732708959582583</v>
      </c>
      <c r="I46" s="3">
        <f>[1]Wanderungen!I154</f>
        <v>4.0062706008396685</v>
      </c>
      <c r="J46" s="3">
        <f>[1]Wanderungen!J154</f>
        <v>3.9476798808855533</v>
      </c>
      <c r="K46" s="3">
        <f>[1]Wanderungen!K154</f>
        <v>3.7837348580424091</v>
      </c>
      <c r="L46" s="3">
        <f>[1]Wanderungen!L154</f>
        <v>3.7819501319210644</v>
      </c>
      <c r="M46" s="3">
        <f>[1]Wanderungen!M154</f>
        <v>3.9793029433405689</v>
      </c>
      <c r="N46" s="3">
        <f>[1]Wanderungen!N154</f>
        <v>0.90078534919069375</v>
      </c>
      <c r="O46" s="3">
        <f>[1]Wanderungen!O154</f>
        <v>4.9940454574151723</v>
      </c>
      <c r="P46" s="3">
        <f>[1]Wanderungen!P154</f>
        <v>3.4702417475706557</v>
      </c>
      <c r="Q46" s="3">
        <f>[1]Wanderungen!Q154</f>
        <v>5.2263030387415155</v>
      </c>
      <c r="R46" s="3">
        <f>[1]Wanderungen!R154</f>
        <v>2.9935708519252997</v>
      </c>
      <c r="S46" s="3">
        <f>[1]Wanderungen!S154</f>
        <v>4.3598465107821252</v>
      </c>
      <c r="T46" s="3">
        <f>[1]Wanderungen!T154</f>
        <v>4.549569250485674</v>
      </c>
      <c r="U46" s="3">
        <f>[1]Wanderungen!U154</f>
        <v>3.3095143394000903</v>
      </c>
      <c r="V46" s="3">
        <f>[1]Wanderungen!V154</f>
        <v>3.9564723733023874</v>
      </c>
      <c r="X46" s="18" t="str">
        <f t="shared" si="28"/>
        <v>HB</v>
      </c>
      <c r="Y46" s="9">
        <f t="shared" si="29"/>
        <v>0.90078534919069375</v>
      </c>
      <c r="Z46" s="18" t="str">
        <f t="shared" si="30"/>
        <v>NI</v>
      </c>
      <c r="AA46" s="9">
        <f t="shared" si="31"/>
        <v>5.2263030387415155</v>
      </c>
    </row>
    <row r="47" spans="1:27" x14ac:dyDescent="0.35">
      <c r="A47">
        <f>[1]Wanderungen!A155</f>
        <v>2022</v>
      </c>
      <c r="B47" s="3">
        <f>[1]Wanderungen!B155</f>
        <v>16.133033744446298</v>
      </c>
      <c r="C47" s="3">
        <f>[1]Wanderungen!C155</f>
        <v>16.600515258657254</v>
      </c>
      <c r="D47" s="3">
        <f>[1]Wanderungen!D155</f>
        <v>18.102006678677757</v>
      </c>
      <c r="E47" s="3">
        <f>[1]Wanderungen!E155</f>
        <v>18.218984107976869</v>
      </c>
      <c r="F47" s="3">
        <f>[1]Wanderungen!F155</f>
        <v>18.63914196203234</v>
      </c>
      <c r="G47" s="3">
        <f>[1]Wanderungen!G155</f>
        <v>25.819067141467919</v>
      </c>
      <c r="H47" s="14">
        <f>[1]Wanderungen!H155</f>
        <v>19.493092947932048</v>
      </c>
      <c r="I47" s="3">
        <f>[1]Wanderungen!I155</f>
        <v>17.617672987226591</v>
      </c>
      <c r="J47" s="3">
        <f>[1]Wanderungen!J155</f>
        <v>17.417895867829991</v>
      </c>
      <c r="K47" s="3">
        <f>[1]Wanderungen!K155</f>
        <v>16.955665620174535</v>
      </c>
      <c r="L47" s="3">
        <f>[1]Wanderungen!L155</f>
        <v>16.809804998013828</v>
      </c>
      <c r="M47" s="3">
        <f>[1]Wanderungen!M155</f>
        <v>16.367955527800358</v>
      </c>
      <c r="N47" s="3">
        <f>[1]Wanderungen!N155</f>
        <v>21.35120999494611</v>
      </c>
      <c r="O47" s="3">
        <f>[1]Wanderungen!O155</f>
        <v>23.539945190384131</v>
      </c>
      <c r="P47" s="3">
        <f>[1]Wanderungen!P155</f>
        <v>18.899011207138869</v>
      </c>
      <c r="Q47" s="3">
        <f>[1]Wanderungen!Q155</f>
        <v>18.408545559381256</v>
      </c>
      <c r="R47" s="3">
        <f>[1]Wanderungen!R155</f>
        <v>15.95110519417471</v>
      </c>
      <c r="S47" s="3">
        <f>[1]Wanderungen!S155</f>
        <v>16.262027507623127</v>
      </c>
      <c r="T47" s="3">
        <f>[1]Wanderungen!T155</f>
        <v>18.184174896988072</v>
      </c>
      <c r="U47" s="3">
        <f>[1]Wanderungen!U155</f>
        <v>13.485664333045801</v>
      </c>
      <c r="V47" s="3">
        <f>[1]Wanderungen!V155</f>
        <v>17.447781265397893</v>
      </c>
      <c r="X47" s="18" t="str">
        <f t="shared" si="28"/>
        <v>SH</v>
      </c>
      <c r="Y47" s="9">
        <f t="shared" si="29"/>
        <v>13.485664333045801</v>
      </c>
      <c r="Z47" s="18" t="str">
        <f t="shared" si="30"/>
        <v>HH</v>
      </c>
      <c r="AA47" s="9">
        <f t="shared" si="31"/>
        <v>23.539945190384131</v>
      </c>
    </row>
    <row r="48" spans="1:27" x14ac:dyDescent="0.35">
      <c r="A48">
        <f>[1]Wanderungen!A156</f>
        <v>2023</v>
      </c>
      <c r="B48" s="3">
        <f>[1]Wanderungen!B156</f>
        <v>6.295717562061057</v>
      </c>
      <c r="C48" s="3">
        <f>[1]Wanderungen!C156</f>
        <v>7.1379702835123506</v>
      </c>
      <c r="D48" s="3">
        <f>[1]Wanderungen!D156</f>
        <v>8.5014022692087892</v>
      </c>
      <c r="E48" s="3">
        <f>[1]Wanderungen!E156</f>
        <v>7.422353930823661</v>
      </c>
      <c r="F48" s="3">
        <f>[1]Wanderungen!F156</f>
        <v>8.4171044596068363</v>
      </c>
      <c r="G48" s="3">
        <f>[1]Wanderungen!G156</f>
        <v>13.132291337034228</v>
      </c>
      <c r="H48" s="14">
        <f>[1]Wanderungen!H156</f>
        <v>8.9306877083799652</v>
      </c>
      <c r="I48" s="3">
        <f>[1]Wanderungen!I156</f>
        <v>7.6729917797647156</v>
      </c>
      <c r="J48" s="3">
        <f>[1]Wanderungen!J156</f>
        <v>7.8719615334525344</v>
      </c>
      <c r="K48" s="3">
        <f>[1]Wanderungen!K156</f>
        <v>7.5807599263755359</v>
      </c>
      <c r="L48" s="3">
        <f>[1]Wanderungen!L156</f>
        <v>7.7841207611686087</v>
      </c>
      <c r="M48" s="3">
        <f>[1]Wanderungen!M156</f>
        <v>6.9202902552105146</v>
      </c>
      <c r="N48" s="3">
        <f>[1]Wanderungen!N156</f>
        <v>14.004113989742606</v>
      </c>
      <c r="O48" s="3">
        <f>[1]Wanderungen!O156</f>
        <v>11.622355221409995</v>
      </c>
      <c r="P48" s="3">
        <f>[1]Wanderungen!P156</f>
        <v>8.3105143419389957</v>
      </c>
      <c r="Q48" s="3">
        <f>[1]Wanderungen!Q156</f>
        <v>7.65512074475176</v>
      </c>
      <c r="R48" s="3">
        <f>[1]Wanderungen!R156</f>
        <v>6.9814211573198071</v>
      </c>
      <c r="S48" s="3">
        <f>[1]Wanderungen!S156</f>
        <v>7.3858900260140867</v>
      </c>
      <c r="T48" s="3">
        <f>[1]Wanderungen!T156</f>
        <v>9.230574125405365</v>
      </c>
      <c r="U48" s="3">
        <f>[1]Wanderungen!U156</f>
        <v>7.3159625669171753</v>
      </c>
      <c r="V48" s="3">
        <f>[1]Wanderungen!V156</f>
        <v>7.8422939068100357</v>
      </c>
      <c r="X48" s="18" t="str">
        <f t="shared" si="28"/>
        <v>BY</v>
      </c>
      <c r="Y48" s="9">
        <f t="shared" si="29"/>
        <v>6.9202902552105146</v>
      </c>
      <c r="Z48" s="18" t="str">
        <f t="shared" si="30"/>
        <v>HB</v>
      </c>
      <c r="AA48" s="9">
        <f t="shared" si="31"/>
        <v>14.004113989742606</v>
      </c>
    </row>
    <row r="49" spans="1:27" x14ac:dyDescent="0.35">
      <c r="X49" s="11"/>
      <c r="Y49" s="9"/>
      <c r="Z49" s="11"/>
      <c r="AA49" s="9"/>
    </row>
    <row r="50" spans="1:27" x14ac:dyDescent="0.35">
      <c r="A50" s="4" t="s">
        <v>164</v>
      </c>
      <c r="X50" s="11"/>
      <c r="Y50" s="9"/>
      <c r="Z50" s="11"/>
      <c r="AA50" s="9"/>
    </row>
    <row r="51" spans="1:27" x14ac:dyDescent="0.35">
      <c r="A51">
        <f>'[1]nat. Bevölkerung'!A137</f>
        <v>2019</v>
      </c>
      <c r="B51" s="3">
        <f>'[1]nat. Bevölkerung'!B137</f>
        <v>-5.0450851343217158</v>
      </c>
      <c r="C51" s="3">
        <f>'[1]nat. Bevölkerung'!C137</f>
        <v>-5.6386105598396927</v>
      </c>
      <c r="D51" s="3">
        <f>'[1]nat. Bevölkerung'!D137</f>
        <v>-5.0196885658095773</v>
      </c>
      <c r="E51" s="3">
        <f>'[1]nat. Bevölkerung'!E137</f>
        <v>-7.1227025298516677</v>
      </c>
      <c r="F51" s="3">
        <f>'[1]nat. Bevölkerung'!F137</f>
        <v>-5.8687850226024683</v>
      </c>
      <c r="G51" s="3">
        <f>'[1]nat. Bevölkerung'!G137</f>
        <v>1.3026505000192772</v>
      </c>
      <c r="H51" s="14">
        <f>'[1]nat. Bevölkerung'!H137</f>
        <v>-4.0555660268386839</v>
      </c>
      <c r="I51" s="3">
        <f>'[1]nat. Bevölkerung'!I137</f>
        <v>-5.6181612014755302</v>
      </c>
      <c r="J51" s="3">
        <f>'[1]nat. Bevölkerung'!J137</f>
        <v>-1.2894673753485815</v>
      </c>
      <c r="K51" s="3">
        <f>'[1]nat. Bevölkerung'!K137</f>
        <v>-1.4311783410197563</v>
      </c>
      <c r="L51" s="3">
        <f>'[1]nat. Bevölkerung'!L137</f>
        <v>-0.234281320173886</v>
      </c>
      <c r="M51" s="3">
        <f>'[1]nat. Bevölkerung'!M137</f>
        <v>-0.46455430075685106</v>
      </c>
      <c r="N51" s="3">
        <f>'[1]nat. Bevölkerung'!N137</f>
        <v>-0.81367084302163628</v>
      </c>
      <c r="O51" s="3">
        <f>'[1]nat. Bevölkerung'!O137</f>
        <v>1.8793893990725599</v>
      </c>
      <c r="P51" s="3">
        <f>'[1]nat. Bevölkerung'!P137</f>
        <v>-1.0525821080159219</v>
      </c>
      <c r="Q51" s="3">
        <f>'[1]nat. Bevölkerung'!Q137</f>
        <v>-2.6251785797445879</v>
      </c>
      <c r="R51" s="3">
        <f>'[1]nat. Bevölkerung'!R137</f>
        <v>-2.0116013791799476</v>
      </c>
      <c r="S51" s="3">
        <f>'[1]nat. Bevölkerung'!S137</f>
        <v>-2.5544252005319152</v>
      </c>
      <c r="T51" s="3">
        <f>'[1]nat. Bevölkerung'!T137</f>
        <v>-5.6124317031085331</v>
      </c>
      <c r="U51" s="3">
        <f>'[1]nat. Bevölkerung'!U137</f>
        <v>-3.5538401437396798</v>
      </c>
      <c r="V51" s="3">
        <f>'[1]nat. Bevölkerung'!V137</f>
        <v>-1.9427637232253812</v>
      </c>
      <c r="X51" s="18" t="str">
        <f t="shared" ref="X51:X55" si="32">HLOOKUP(Y51,$L51:$U148,ROW(L$100)-ROW(X51)+1,0)</f>
        <v>SL</v>
      </c>
      <c r="Y51" s="9">
        <f t="shared" ref="Y51:Y55" si="33">MIN(L51:U51)</f>
        <v>-5.6124317031085331</v>
      </c>
      <c r="Z51" s="18" t="str">
        <f t="shared" ref="Z51:Z55" si="34">HLOOKUP(AA51,$L51:$U148,ROW(N$100)-ROW(Z51)+1,0)</f>
        <v>HH</v>
      </c>
      <c r="AA51" s="9">
        <f t="shared" ref="AA51:AA55" si="35">MAX(L51:U51)</f>
        <v>1.8793893990725599</v>
      </c>
    </row>
    <row r="52" spans="1:27" x14ac:dyDescent="0.35">
      <c r="A52">
        <f>'[1]nat. Bevölkerung'!A138</f>
        <v>2020</v>
      </c>
      <c r="B52" s="3">
        <f>'[1]nat. Bevölkerung'!B138</f>
        <v>-6.1884470184232461</v>
      </c>
      <c r="C52" s="3">
        <f>'[1]nat. Bevölkerung'!C138</f>
        <v>-6.084664632024734</v>
      </c>
      <c r="D52" s="3">
        <f>'[1]nat. Bevölkerung'!D138</f>
        <v>-7.0634298907406059</v>
      </c>
      <c r="E52" s="3">
        <f>'[1]nat. Bevölkerung'!E138</f>
        <v>-8.0864529629529738</v>
      </c>
      <c r="F52" s="3">
        <f>'[1]nat. Bevölkerung'!F138</f>
        <v>-6.6931288578940835</v>
      </c>
      <c r="G52" s="3">
        <f>'[1]nat. Bevölkerung'!G138</f>
        <v>0.28662672255569588</v>
      </c>
      <c r="H52" s="14">
        <f>'[1]nat. Bevölkerung'!H138</f>
        <v>-5.2535808141591822</v>
      </c>
      <c r="I52" s="3">
        <f>'[1]nat. Bevölkerung'!I138</f>
        <v>-6.8768235711971339</v>
      </c>
      <c r="J52" s="3">
        <f>'[1]nat. Bevölkerung'!J138</f>
        <v>-1.7887086191889954</v>
      </c>
      <c r="K52" s="3">
        <f>'[1]nat. Bevölkerung'!K138</f>
        <v>-1.9023233633499881</v>
      </c>
      <c r="L52" s="3">
        <f>'[1]nat. Bevölkerung'!L138</f>
        <v>-0.71898775315786689</v>
      </c>
      <c r="M52" s="3">
        <f>'[1]nat. Bevölkerung'!M138</f>
        <v>-1.1119774969807639</v>
      </c>
      <c r="N52" s="3">
        <f>'[1]nat. Bevölkerung'!N138</f>
        <v>-1.7380036611201382</v>
      </c>
      <c r="O52" s="3">
        <f>'[1]nat. Bevölkerung'!O138</f>
        <v>1.1476506946989673</v>
      </c>
      <c r="P52" s="3">
        <f>'[1]nat. Bevölkerung'!P138</f>
        <v>-1.6949052851254496</v>
      </c>
      <c r="Q52" s="3">
        <f>'[1]nat. Bevölkerung'!Q138</f>
        <v>-2.8581555451230631</v>
      </c>
      <c r="R52" s="3">
        <f>'[1]nat. Bevölkerung'!R138</f>
        <v>-2.4684446083817506</v>
      </c>
      <c r="S52" s="3">
        <f>'[1]nat. Bevölkerung'!S138</f>
        <v>-2.8165493084110507</v>
      </c>
      <c r="T52" s="3">
        <f>'[1]nat. Bevölkerung'!T138</f>
        <v>-5.7121749798820627</v>
      </c>
      <c r="U52" s="3">
        <f>'[1]nat. Bevölkerung'!U138</f>
        <v>-3.7171639624616999</v>
      </c>
      <c r="V52" s="3">
        <f>'[1]nat. Bevölkerung'!V138</f>
        <v>-2.5544224078260651</v>
      </c>
      <c r="X52" s="18" t="str">
        <f t="shared" si="32"/>
        <v>SL</v>
      </c>
      <c r="Y52" s="9">
        <f t="shared" si="33"/>
        <v>-5.7121749798820627</v>
      </c>
      <c r="Z52" s="18" t="str">
        <f t="shared" si="34"/>
        <v>HH</v>
      </c>
      <c r="AA52" s="9">
        <f t="shared" si="35"/>
        <v>1.1476506946989673</v>
      </c>
    </row>
    <row r="53" spans="1:27" x14ac:dyDescent="0.35">
      <c r="A53">
        <f>'[1]nat. Bevölkerung'!A139</f>
        <v>2021</v>
      </c>
      <c r="B53" s="3">
        <f>'[1]nat. Bevölkerung'!B139</f>
        <v>-7.2468800183075759</v>
      </c>
      <c r="C53" s="3">
        <f>'[1]nat. Bevölkerung'!C139</f>
        <v>-7.6395109272877715</v>
      </c>
      <c r="D53" s="3">
        <f>'[1]nat. Bevölkerung'!D139</f>
        <v>-7.8580790188179073</v>
      </c>
      <c r="E53" s="3">
        <f>'[1]nat. Bevölkerung'!E139</f>
        <v>-9.7771508467477002</v>
      </c>
      <c r="F53" s="3">
        <f>'[1]nat. Bevölkerung'!F139</f>
        <v>-9.1995932940814829</v>
      </c>
      <c r="G53" s="3">
        <f>'[1]nat. Bevölkerung'!G139</f>
        <v>0.39828047444957199</v>
      </c>
      <c r="H53" s="14">
        <f>'[1]nat. Bevölkerung'!H139</f>
        <v>-6.2983931128242725</v>
      </c>
      <c r="I53" s="3">
        <f>'[1]nat. Bevölkerung'!I139</f>
        <v>-8.2673284139083538</v>
      </c>
      <c r="J53" s="3">
        <f>'[1]nat. Bevölkerung'!J139</f>
        <v>-1.7674439311229457</v>
      </c>
      <c r="K53" s="3">
        <f>'[1]nat. Bevölkerung'!K139</f>
        <v>-1.8860276644638052</v>
      </c>
      <c r="L53" s="3">
        <f>'[1]nat. Bevölkerung'!L139</f>
        <v>-0.49343867823218301</v>
      </c>
      <c r="M53" s="3">
        <f>'[1]nat. Bevölkerung'!M139</f>
        <v>-1.0383334501138648</v>
      </c>
      <c r="N53" s="3">
        <f>'[1]nat. Bevölkerung'!N139</f>
        <v>-1.7824050526539259</v>
      </c>
      <c r="O53" s="3">
        <f>'[1]nat. Bevölkerung'!O139</f>
        <v>1.1725619426216283</v>
      </c>
      <c r="P53" s="3">
        <f>'[1]nat. Bevölkerung'!P139</f>
        <v>-1.7049338061157728</v>
      </c>
      <c r="Q53" s="3">
        <f>'[1]nat. Bevölkerung'!Q139</f>
        <v>-2.9349141246921797</v>
      </c>
      <c r="R53" s="3">
        <f>'[1]nat. Bevölkerung'!R139</f>
        <v>-2.4908674052853654</v>
      </c>
      <c r="S53" s="3">
        <f>'[1]nat. Bevölkerung'!S139</f>
        <v>-2.9060768255364247</v>
      </c>
      <c r="T53" s="3">
        <f>'[1]nat. Bevölkerung'!T139</f>
        <v>-6.0386301453461764</v>
      </c>
      <c r="U53" s="3">
        <f>'[1]nat. Bevölkerung'!U139</f>
        <v>-3.9411062802594943</v>
      </c>
      <c r="V53" s="3">
        <f>'[1]nat. Bevölkerung'!V139</f>
        <v>-2.7428575302380227</v>
      </c>
      <c r="X53" s="18" t="str">
        <f t="shared" si="32"/>
        <v>SL</v>
      </c>
      <c r="Y53" s="9">
        <f t="shared" si="33"/>
        <v>-6.0386301453461764</v>
      </c>
      <c r="Z53" s="18" t="str">
        <f t="shared" si="34"/>
        <v>HH</v>
      </c>
      <c r="AA53" s="9">
        <f t="shared" si="35"/>
        <v>1.1725619426216283</v>
      </c>
    </row>
    <row r="54" spans="1:27" x14ac:dyDescent="0.35">
      <c r="A54">
        <f>'[1]nat. Bevölkerung'!A140</f>
        <v>2022</v>
      </c>
      <c r="B54" s="3">
        <f>'[1]nat. Bevölkerung'!B140</f>
        <v>-7.8117724032303633</v>
      </c>
      <c r="C54" s="3">
        <f>'[1]nat. Bevölkerung'!C140</f>
        <v>-8.9870839607376105</v>
      </c>
      <c r="D54" s="3">
        <f>'[1]nat. Bevölkerung'!D140</f>
        <v>-7.5616724692384958</v>
      </c>
      <c r="E54" s="3">
        <f>'[1]nat. Bevölkerung'!E140</f>
        <v>-10.457090802902549</v>
      </c>
      <c r="F54" s="3">
        <f>'[1]nat. Bevölkerung'!F140</f>
        <v>-8.812690198337469</v>
      </c>
      <c r="G54" s="3">
        <f>'[1]nat. Bevölkerung'!G140</f>
        <v>-1.0340757977828856</v>
      </c>
      <c r="H54" s="14">
        <f>'[1]nat. Bevölkerung'!H140</f>
        <v>-6.8014343823131318</v>
      </c>
      <c r="I54" s="3">
        <f>'[1]nat. Bevölkerung'!I140</f>
        <v>-8.5112452476540703</v>
      </c>
      <c r="J54" s="3">
        <f>'[1]nat. Bevölkerung'!J140</f>
        <v>-3.0988037033137514</v>
      </c>
      <c r="K54" s="3">
        <f>'[1]nat. Bevölkerung'!K140</f>
        <v>-3.2124044930166602</v>
      </c>
      <c r="L54" s="3">
        <f>'[1]nat. Bevölkerung'!L140</f>
        <v>-1.7963927533709143</v>
      </c>
      <c r="M54" s="3">
        <f>'[1]nat. Bevölkerung'!M140</f>
        <v>-2.0733522180159993</v>
      </c>
      <c r="N54" s="3">
        <f>'[1]nat. Bevölkerung'!N140</f>
        <v>-3.1924708813746578</v>
      </c>
      <c r="O54" s="3">
        <f>'[1]nat. Bevölkerung'!O140</f>
        <v>-0.43939522559447824</v>
      </c>
      <c r="P54" s="3">
        <f>'[1]nat. Bevölkerung'!P140</f>
        <v>-2.8381623186696783</v>
      </c>
      <c r="Q54" s="3">
        <f>'[1]nat. Bevölkerung'!Q140</f>
        <v>-4.591745027640405</v>
      </c>
      <c r="R54" s="3">
        <f>'[1]nat. Bevölkerung'!R140</f>
        <v>-3.8642726366351461</v>
      </c>
      <c r="S54" s="3">
        <f>'[1]nat. Bevölkerung'!S140</f>
        <v>-4.1630190344699427</v>
      </c>
      <c r="T54" s="3">
        <f>'[1]nat. Bevölkerung'!T140</f>
        <v>-7.69108472142476</v>
      </c>
      <c r="U54" s="3">
        <f>'[1]nat. Bevölkerung'!U140</f>
        <v>-5.6998173362408853</v>
      </c>
      <c r="V54" s="3">
        <f>'[1]nat. Bevölkerung'!V140</f>
        <v>-3.9084708356369884</v>
      </c>
      <c r="X54" s="18" t="str">
        <f t="shared" si="32"/>
        <v>SL</v>
      </c>
      <c r="Y54" s="9">
        <f t="shared" si="33"/>
        <v>-7.69108472142476</v>
      </c>
      <c r="Z54" s="18" t="str">
        <f t="shared" si="34"/>
        <v>HH</v>
      </c>
      <c r="AA54" s="9">
        <f t="shared" si="35"/>
        <v>-0.43939522559447824</v>
      </c>
    </row>
    <row r="55" spans="1:27" x14ac:dyDescent="0.35">
      <c r="A55">
        <f>'[1]nat. Bevölkerung'!A141</f>
        <v>2023</v>
      </c>
      <c r="B55" s="3">
        <f>'[1]nat. Bevölkerung'!B141</f>
        <v>-8.0445064442947896</v>
      </c>
      <c r="C55" s="3">
        <f>'[1]nat. Bevölkerung'!C141</f>
        <v>-8.7952949405885015</v>
      </c>
      <c r="D55" s="3">
        <f>'[1]nat. Bevölkerung'!D141</f>
        <v>-7.8022850544682978</v>
      </c>
      <c r="E55" s="3">
        <f>'[1]nat. Bevölkerung'!E141</f>
        <v>-10.09211049594153</v>
      </c>
      <c r="F55" s="3">
        <f>'[1]nat. Bevölkerung'!F141</f>
        <v>-8.5558996421436735</v>
      </c>
      <c r="G55" s="3">
        <f>'[1]nat. Bevölkerung'!G141</f>
        <v>-1.1536804074694247</v>
      </c>
      <c r="H55" s="14">
        <f>'[1]nat. Bevölkerung'!H141</f>
        <v>-6.8104828059167177</v>
      </c>
      <c r="I55" s="3">
        <f>'[1]nat. Bevölkerung'!I141</f>
        <v>-8.5037737429742126</v>
      </c>
      <c r="J55" s="3">
        <f>'[1]nat. Bevölkerung'!J141</f>
        <v>-3.1700352366084372</v>
      </c>
      <c r="K55" s="3">
        <f>'[1]nat. Bevölkerung'!K141</f>
        <v>-3.281656710661824</v>
      </c>
      <c r="L55" s="3">
        <f>'[1]nat. Bevölkerung'!L141</f>
        <v>-1.9249816393910135</v>
      </c>
      <c r="M55" s="3">
        <f>'[1]nat. Bevölkerung'!M141</f>
        <v>-2.2363715651138572</v>
      </c>
      <c r="N55" s="3">
        <f>'[1]nat. Bevölkerung'!N141</f>
        <v>-2.7770156590004773</v>
      </c>
      <c r="O55" s="3">
        <f>'[1]nat. Bevölkerung'!O141</f>
        <v>-0.63362159172053767</v>
      </c>
      <c r="P55" s="3">
        <f>'[1]nat. Bevölkerung'!P141</f>
        <v>-3.0237504807284097</v>
      </c>
      <c r="Q55" s="3">
        <f>'[1]nat. Bevölkerung'!Q141</f>
        <v>-4.6491184285933107</v>
      </c>
      <c r="R55" s="3">
        <f>'[1]nat. Bevölkerung'!R141</f>
        <v>-3.8823048181010904</v>
      </c>
      <c r="S55" s="3">
        <f>'[1]nat. Bevölkerung'!S141</f>
        <v>-4.0236081743483583</v>
      </c>
      <c r="T55" s="3">
        <f>'[1]nat. Bevölkerung'!T141</f>
        <v>-6.8351138246241234</v>
      </c>
      <c r="U55" s="3">
        <f>'[1]nat. Bevölkerung'!U141</f>
        <v>-5.8881034030812298</v>
      </c>
      <c r="V55" s="3">
        <f>'[1]nat. Bevölkerung'!V141</f>
        <v>-3.9653287909436106</v>
      </c>
      <c r="X55" s="18" t="str">
        <f t="shared" si="32"/>
        <v>SL</v>
      </c>
      <c r="Y55" s="9">
        <f t="shared" si="33"/>
        <v>-6.8351138246241234</v>
      </c>
      <c r="Z55" s="18" t="str">
        <f t="shared" si="34"/>
        <v>HH</v>
      </c>
      <c r="AA55" s="9">
        <f t="shared" si="35"/>
        <v>-0.63362159172053767</v>
      </c>
    </row>
    <row r="56" spans="1:27" x14ac:dyDescent="0.35">
      <c r="X56" s="11"/>
      <c r="Y56" s="9"/>
      <c r="Z56" s="11"/>
      <c r="AA56" s="9"/>
    </row>
    <row r="57" spans="1:27" x14ac:dyDescent="0.35">
      <c r="A57" s="4" t="s">
        <v>175</v>
      </c>
      <c r="X57" s="11"/>
      <c r="Y57" s="9"/>
      <c r="Z57" s="11"/>
      <c r="AA57" s="9"/>
    </row>
    <row r="58" spans="1:27" x14ac:dyDescent="0.35">
      <c r="A58" t="s">
        <v>171</v>
      </c>
      <c r="B58" s="3">
        <f>[1]Altersstruktur!B177</f>
        <v>17.863982424492967</v>
      </c>
      <c r="C58" s="3">
        <f>[1]Altersstruktur!C177</f>
        <v>17.086374815356507</v>
      </c>
      <c r="D58" s="3">
        <f>[1]Altersstruktur!D177</f>
        <v>17.930179108681333</v>
      </c>
      <c r="E58" s="3">
        <f>[1]Altersstruktur!E177</f>
        <v>16.760702611712372</v>
      </c>
      <c r="F58" s="3">
        <f>[1]Altersstruktur!F177</f>
        <v>17.212878332947177</v>
      </c>
      <c r="G58" s="3">
        <f>[1]Altersstruktur!G177</f>
        <v>18.383587070815409</v>
      </c>
      <c r="H58" s="14">
        <f>[1]Altersstruktur!H177</f>
        <v>17.690243630662707</v>
      </c>
      <c r="I58" s="3">
        <f>[1]Altersstruktur!I177</f>
        <v>17.486229610350879</v>
      </c>
      <c r="J58" s="3">
        <f>[1]Altersstruktur!J177</f>
        <v>18.880608656224453</v>
      </c>
      <c r="K58" s="3">
        <f>[1]Altersstruktur!K177</f>
        <v>18.907637055412838</v>
      </c>
      <c r="L58" s="3">
        <f>[1]Altersstruktur!L177</f>
        <v>19.355456541599217</v>
      </c>
      <c r="M58" s="3">
        <f>[1]Altersstruktur!M177</f>
        <v>18.788660900915012</v>
      </c>
      <c r="N58" s="3">
        <f>[1]Altersstruktur!N177</f>
        <v>19.350463598778916</v>
      </c>
      <c r="O58" s="3">
        <f>[1]Altersstruktur!O177</f>
        <v>18.943765270609788</v>
      </c>
      <c r="P58" s="3">
        <f>[1]Altersstruktur!P177</f>
        <v>19.020698053113609</v>
      </c>
      <c r="Q58" s="3">
        <f>[1]Altersstruktur!Q177</f>
        <v>18.844649846687151</v>
      </c>
      <c r="R58" s="3">
        <f>[1]Altersstruktur!R177</f>
        <v>18.947180300063494</v>
      </c>
      <c r="S58" s="3">
        <f>[1]Altersstruktur!S177</f>
        <v>18.608064699503995</v>
      </c>
      <c r="T58" s="3">
        <f>[1]Altersstruktur!T177</f>
        <v>17.172478198742265</v>
      </c>
      <c r="U58" s="3">
        <f>[1]Altersstruktur!U177</f>
        <v>18.311310909311317</v>
      </c>
      <c r="V58" s="3">
        <f>[1]Altersstruktur!V177</f>
        <v>18.672650974533962</v>
      </c>
      <c r="X58" s="18" t="str">
        <f t="shared" ref="X58:X60" si="36">HLOOKUP(Y58,$L58:$U155,ROW(L$100)-ROW(X58)+1,0)</f>
        <v>SL</v>
      </c>
      <c r="Y58" s="9">
        <f t="shared" ref="Y58:Y60" si="37">MIN(L58:U58)</f>
        <v>17.172478198742265</v>
      </c>
      <c r="Z58" s="18" t="str">
        <f t="shared" ref="Z58:Z60" si="38">HLOOKUP(AA58,$L58:$U155,ROW(N$100)-ROW(Z58)+1,0)</f>
        <v>BW</v>
      </c>
      <c r="AA58" s="9">
        <f t="shared" ref="AA58:AA60" si="39">MAX(L58:U58)</f>
        <v>19.355456541599217</v>
      </c>
    </row>
    <row r="59" spans="1:27" x14ac:dyDescent="0.35">
      <c r="A59" t="s">
        <v>172</v>
      </c>
      <c r="B59" s="3">
        <f>[1]Altersstruktur!B212</f>
        <v>56.162545254112018</v>
      </c>
      <c r="C59" s="3">
        <f>[1]Altersstruktur!C212</f>
        <v>55.504578144674312</v>
      </c>
      <c r="D59" s="3">
        <f>[1]Altersstruktur!D212</f>
        <v>55.242337945031053</v>
      </c>
      <c r="E59" s="3">
        <f>[1]Altersstruktur!E212</f>
        <v>55.189525172878483</v>
      </c>
      <c r="F59" s="3">
        <f>[1]Altersstruktur!F212</f>
        <v>55.321650976182937</v>
      </c>
      <c r="G59" s="3">
        <f>[1]Altersstruktur!G212</f>
        <v>62.477197211322363</v>
      </c>
      <c r="H59" s="14">
        <f>[1]Altersstruktur!H212</f>
        <v>57.062172950984277</v>
      </c>
      <c r="I59" s="3">
        <f>[1]Altersstruktur!I212</f>
        <v>55.468819923523093</v>
      </c>
      <c r="J59" s="3">
        <f>[1]Altersstruktur!J212</f>
        <v>59.513225648358073</v>
      </c>
      <c r="K59" s="3">
        <f>[1]Altersstruktur!K212</f>
        <v>59.352042695869443</v>
      </c>
      <c r="L59" s="3">
        <f>[1]Altersstruktur!L212</f>
        <v>59.485537017151138</v>
      </c>
      <c r="M59" s="3">
        <f>[1]Altersstruktur!M212</f>
        <v>59.952038587702006</v>
      </c>
      <c r="N59" s="3">
        <f>[1]Altersstruktur!N212</f>
        <v>59.913186414385436</v>
      </c>
      <c r="O59" s="3">
        <f>[1]Altersstruktur!O212</f>
        <v>63.069859731820543</v>
      </c>
      <c r="P59" s="3">
        <f>[1]Altersstruktur!P212</f>
        <v>59.602099450087799</v>
      </c>
      <c r="Q59" s="3">
        <f>[1]Altersstruktur!Q212</f>
        <v>58.29665708682483</v>
      </c>
      <c r="R59" s="3">
        <f>[1]Altersstruktur!R212</f>
        <v>59.30550375412377</v>
      </c>
      <c r="S59" s="3">
        <f>[1]Altersstruktur!S212</f>
        <v>58.506803246320203</v>
      </c>
      <c r="T59" s="3">
        <f>[1]Altersstruktur!T212</f>
        <v>57.904909732980812</v>
      </c>
      <c r="U59" s="3">
        <f>[1]Altersstruktur!U212</f>
        <v>57.995524857425941</v>
      </c>
      <c r="V59" s="3">
        <f>[1]Altersstruktur!V212</f>
        <v>58.910043005273018</v>
      </c>
      <c r="X59" s="18" t="str">
        <f t="shared" si="36"/>
        <v>SL</v>
      </c>
      <c r="Y59" s="9">
        <f t="shared" si="37"/>
        <v>57.904909732980812</v>
      </c>
      <c r="Z59" s="18" t="str">
        <f t="shared" si="38"/>
        <v>HH</v>
      </c>
      <c r="AA59" s="9">
        <f t="shared" si="39"/>
        <v>63.069859731820543</v>
      </c>
    </row>
    <row r="60" spans="1:27" x14ac:dyDescent="0.35">
      <c r="A60" t="s">
        <v>173</v>
      </c>
      <c r="B60" s="3">
        <f>[1]Altersstruktur!B247</f>
        <v>25.973472321395018</v>
      </c>
      <c r="C60" s="3">
        <f>[1]Altersstruktur!C247</f>
        <v>27.409047039969174</v>
      </c>
      <c r="D60" s="3">
        <f>[1]Altersstruktur!D247</f>
        <v>26.827482946287617</v>
      </c>
      <c r="E60" s="3">
        <f>[1]Altersstruktur!E247</f>
        <v>28.049772215409153</v>
      </c>
      <c r="F60" s="3">
        <f>[1]Altersstruktur!F247</f>
        <v>27.465470690869886</v>
      </c>
      <c r="G60" s="3">
        <f>[1]Altersstruktur!G247</f>
        <v>19.139215717862232</v>
      </c>
      <c r="H60" s="14">
        <f>[1]Altersstruktur!H247</f>
        <v>25.247583418353013</v>
      </c>
      <c r="I60" s="3">
        <f>[1]Altersstruktur!I247</f>
        <v>27.044950466126021</v>
      </c>
      <c r="J60" s="3">
        <f>[1]Altersstruktur!J247</f>
        <v>21.60616569541747</v>
      </c>
      <c r="K60" s="3">
        <f>[1]Altersstruktur!K247</f>
        <v>21.740320248717723</v>
      </c>
      <c r="L60" s="3">
        <f>[1]Altersstruktur!L247</f>
        <v>21.159006441249641</v>
      </c>
      <c r="M60" s="3">
        <f>[1]Altersstruktur!M247</f>
        <v>21.259300511382982</v>
      </c>
      <c r="N60" s="3">
        <f>[1]Altersstruktur!N247</f>
        <v>20.736349986835645</v>
      </c>
      <c r="O60" s="3">
        <f>[1]Altersstruktur!O247</f>
        <v>17.986374997569666</v>
      </c>
      <c r="P60" s="3">
        <f>[1]Altersstruktur!P247</f>
        <v>21.377202496798585</v>
      </c>
      <c r="Q60" s="3">
        <f>[1]Altersstruktur!Q247</f>
        <v>22.858693066488016</v>
      </c>
      <c r="R60" s="3">
        <f>[1]Altersstruktur!R247</f>
        <v>21.747315945812744</v>
      </c>
      <c r="S60" s="3">
        <f>[1]Altersstruktur!S247</f>
        <v>22.885132054175799</v>
      </c>
      <c r="T60" s="3">
        <f>[1]Altersstruktur!T247</f>
        <v>24.922612068276916</v>
      </c>
      <c r="U60" s="3">
        <f>[1]Altersstruktur!U247</f>
        <v>23.693164233262742</v>
      </c>
      <c r="V60" s="3">
        <f>[1]Altersstruktur!V247</f>
        <v>22.417306020193024</v>
      </c>
      <c r="X60" s="18" t="str">
        <f t="shared" si="36"/>
        <v>HH</v>
      </c>
      <c r="Y60" s="9">
        <f t="shared" si="37"/>
        <v>17.986374997569666</v>
      </c>
      <c r="Z60" s="18" t="str">
        <f t="shared" si="38"/>
        <v>SL</v>
      </c>
      <c r="AA60" s="9">
        <f t="shared" si="39"/>
        <v>24.922612068276916</v>
      </c>
    </row>
    <row r="61" spans="1:27" x14ac:dyDescent="0.35">
      <c r="X61" s="11"/>
      <c r="Y61" s="9"/>
      <c r="Z61" s="11"/>
      <c r="AA61" s="9"/>
    </row>
    <row r="62" spans="1:27" x14ac:dyDescent="0.35">
      <c r="A62" s="4" t="s">
        <v>176</v>
      </c>
      <c r="X62" s="11"/>
      <c r="Y62" s="9"/>
      <c r="Z62" s="11"/>
      <c r="AA62" s="9"/>
    </row>
    <row r="63" spans="1:27" x14ac:dyDescent="0.35">
      <c r="A63">
        <v>2023</v>
      </c>
      <c r="B63" s="3">
        <f>[1]Ersatzquote!B7</f>
        <v>62.336213102951767</v>
      </c>
      <c r="C63" s="3">
        <f>[1]Ersatzquote!C7</f>
        <v>58.683219416934016</v>
      </c>
      <c r="D63" s="3">
        <f>[1]Ersatzquote!D7</f>
        <v>73.73515382346018</v>
      </c>
      <c r="E63" s="3">
        <f>[1]Ersatzquote!E7</f>
        <v>61.665524143793363</v>
      </c>
      <c r="F63" s="3">
        <f>[1]Ersatzquote!F7</f>
        <v>63.989762273637851</v>
      </c>
      <c r="G63" s="3">
        <f>[1]Ersatzquote!G7</f>
        <v>86.395757333129424</v>
      </c>
      <c r="H63" s="14">
        <f>[1]Ersatzquote!H7</f>
        <v>69.092412387454871</v>
      </c>
      <c r="I63" s="3">
        <f>[1]Ersatzquote!I7</f>
        <v>65.342597818595834</v>
      </c>
      <c r="J63" s="3">
        <f>[1]Ersatzquote!J7</f>
        <v>79.545652882663447</v>
      </c>
      <c r="K63" s="3">
        <f>[1]Ersatzquote!K7</f>
        <v>79.231917217657582</v>
      </c>
      <c r="L63" s="3">
        <f>[1]Ersatzquote!L7</f>
        <v>82.847153263120177</v>
      </c>
      <c r="M63" s="3">
        <f>[1]Ersatzquote!M7</f>
        <v>77.913658025080778</v>
      </c>
      <c r="N63" s="3">
        <f>[1]Ersatzquote!N7</f>
        <v>89.819521832752457</v>
      </c>
      <c r="O63" s="3">
        <f>[1]Ersatzquote!O7</f>
        <v>95.30664211149427</v>
      </c>
      <c r="P63" s="3">
        <f>[1]Ersatzquote!P7</f>
        <v>82.623453708829857</v>
      </c>
      <c r="Q63" s="3">
        <f>[1]Ersatzquote!Q7</f>
        <v>77.68186801839542</v>
      </c>
      <c r="R63" s="3">
        <f>[1]Ersatzquote!R7</f>
        <v>79.066634937197009</v>
      </c>
      <c r="S63" s="3">
        <f>[1]Ersatzquote!S7</f>
        <v>71.73649741217308</v>
      </c>
      <c r="T63" s="3">
        <f>[1]Ersatzquote!T7</f>
        <v>62.970422983144282</v>
      </c>
      <c r="U63" s="3">
        <f>[1]Ersatzquote!U7</f>
        <v>77.454675016787036</v>
      </c>
      <c r="V63" s="3">
        <f>[1]Ersatzquote!V7</f>
        <v>77.157928650698082</v>
      </c>
      <c r="X63" s="18" t="str">
        <f t="shared" ref="X63" si="40">HLOOKUP(Y63,$L63:$U160,ROW(L$100)-ROW(X63)+1,0)</f>
        <v>SL</v>
      </c>
      <c r="Y63" s="9">
        <f t="shared" ref="Y63" si="41">MIN(L63:U63)</f>
        <v>62.970422983144282</v>
      </c>
      <c r="Z63" s="18" t="str">
        <f t="shared" ref="Z63" si="42">HLOOKUP(AA63,$L63:$U160,ROW(N$100)-ROW(Z63)+1,0)</f>
        <v>HH</v>
      </c>
      <c r="AA63" s="9">
        <f t="shared" ref="AA63" si="43">MAX(L63:U63)</f>
        <v>95.30664211149427</v>
      </c>
    </row>
    <row r="64" spans="1:27" x14ac:dyDescent="0.35">
      <c r="X64" s="11"/>
      <c r="Y64" s="9"/>
      <c r="Z64" s="11"/>
      <c r="AA64" s="9"/>
    </row>
    <row r="65" spans="1:27" x14ac:dyDescent="0.35">
      <c r="A65" t="s">
        <v>177</v>
      </c>
      <c r="X65" s="11"/>
      <c r="Y65" s="9"/>
      <c r="Z65" s="11"/>
      <c r="AA65" s="12"/>
    </row>
    <row r="66" spans="1:27" x14ac:dyDescent="0.35">
      <c r="A66" t="s">
        <v>178</v>
      </c>
      <c r="X66" s="11"/>
      <c r="Y66" s="9"/>
      <c r="Z66" s="11"/>
      <c r="AA66" s="12"/>
    </row>
    <row r="67" spans="1:27" x14ac:dyDescent="0.35">
      <c r="X67" s="11"/>
      <c r="Y67" s="9"/>
      <c r="Z67" s="11"/>
      <c r="AA67" s="12"/>
    </row>
    <row r="68" spans="1:27" x14ac:dyDescent="0.35">
      <c r="X68" s="11"/>
      <c r="Y68" s="9"/>
      <c r="Z68" s="11"/>
      <c r="AA68" s="12"/>
    </row>
    <row r="69" spans="1:27" x14ac:dyDescent="0.35">
      <c r="X69" s="11"/>
      <c r="Y69" s="9"/>
      <c r="Z69" s="11"/>
      <c r="AA69" s="12"/>
    </row>
    <row r="70" spans="1:27" x14ac:dyDescent="0.35">
      <c r="X70" s="11"/>
      <c r="Y70" s="9"/>
      <c r="Z70" s="11"/>
      <c r="AA70" s="12"/>
    </row>
    <row r="71" spans="1:27" x14ac:dyDescent="0.35">
      <c r="X71" s="11"/>
      <c r="Y71" s="9"/>
      <c r="Z71" s="11"/>
      <c r="AA71" s="12"/>
    </row>
    <row r="72" spans="1:27" x14ac:dyDescent="0.35">
      <c r="X72" s="11"/>
      <c r="Y72" s="9"/>
      <c r="Z72" s="11"/>
      <c r="AA72" s="12"/>
    </row>
    <row r="73" spans="1:27" x14ac:dyDescent="0.35">
      <c r="X73" s="11"/>
      <c r="Y73" s="9"/>
      <c r="Z73" s="11"/>
      <c r="AA73" s="12"/>
    </row>
    <row r="74" spans="1:27" x14ac:dyDescent="0.35">
      <c r="X74" s="11"/>
      <c r="Y74" s="9"/>
      <c r="Z74" s="11"/>
      <c r="AA74" s="12"/>
    </row>
    <row r="75" spans="1:27" x14ac:dyDescent="0.35">
      <c r="X75" s="11"/>
      <c r="Y75" s="9"/>
      <c r="Z75" s="11"/>
      <c r="AA75" s="12"/>
    </row>
    <row r="76" spans="1:27" x14ac:dyDescent="0.35">
      <c r="X76" s="11"/>
      <c r="Y76" s="9"/>
      <c r="Z76" s="11"/>
      <c r="AA76" s="12"/>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154C-0EBA-4675-9109-D1CDAA9A5F4D}">
  <dimension ref="A1:AA10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s="25" customFormat="1" x14ac:dyDescent="0.35">
      <c r="A1" s="4" t="s">
        <v>158</v>
      </c>
      <c r="B1" s="30"/>
      <c r="C1" s="30"/>
      <c r="D1" s="30"/>
      <c r="E1" s="30"/>
      <c r="F1" s="30"/>
      <c r="G1" s="30"/>
      <c r="H1" s="31"/>
      <c r="I1" s="30"/>
      <c r="J1" s="30"/>
      <c r="K1" s="30"/>
      <c r="L1" s="30"/>
      <c r="M1" s="30"/>
      <c r="N1" s="31"/>
      <c r="O1" s="30"/>
      <c r="P1" s="30"/>
      <c r="Q1" s="30"/>
      <c r="R1" s="30"/>
      <c r="S1" s="30"/>
      <c r="T1" s="30"/>
      <c r="U1" s="30"/>
      <c r="V1" s="30"/>
      <c r="X1" s="30"/>
      <c r="Y1" s="30"/>
      <c r="Z1" s="30"/>
      <c r="AA1" s="30"/>
    </row>
    <row r="2" spans="1:27" s="25" customFormat="1" ht="26" x14ac:dyDescent="0.3">
      <c r="A2" s="30" t="str">
        <f>Bevölkerung!A2</f>
        <v>Jahr</v>
      </c>
      <c r="B2" s="30" t="str">
        <f>Bevölkerung!B2</f>
        <v>Branden-
burg</v>
      </c>
      <c r="C2" s="30" t="str">
        <f>Bevölkerung!C2</f>
        <v>Mecklenburg-
Vorpommern</v>
      </c>
      <c r="D2" s="30" t="str">
        <f>Bevölkerung!D2</f>
        <v>Sachsen</v>
      </c>
      <c r="E2" s="30" t="str">
        <f>Bevölkerung!E2</f>
        <v>Sachsen-Anhalt</v>
      </c>
      <c r="F2" s="30" t="str">
        <f>Bevölkerung!F2</f>
        <v>Thüringen</v>
      </c>
      <c r="G2" s="30" t="str">
        <f>Bevölkerung!G2</f>
        <v>Berlin</v>
      </c>
      <c r="H2" s="31" t="str">
        <f>Bevölkerung!H2</f>
        <v>NBL m B</v>
      </c>
      <c r="I2" s="30" t="str">
        <f>Bevölkerung!I2</f>
        <v>NBL o B</v>
      </c>
      <c r="J2" s="30" t="str">
        <f>Bevölkerung!J2</f>
        <v>ABL m B</v>
      </c>
      <c r="K2" s="30" t="str">
        <f>Bevölkerung!K2</f>
        <v>ABL o B</v>
      </c>
      <c r="L2" s="30" t="str">
        <f>Bevölkerung!L2</f>
        <v>Baden-
Württemberg</v>
      </c>
      <c r="M2" s="30" t="str">
        <f>Bevölkerung!M2</f>
        <v>Bayern</v>
      </c>
      <c r="N2" s="30" t="str">
        <f>Bevölkerung!N2</f>
        <v>Bremen</v>
      </c>
      <c r="O2" s="30" t="str">
        <f>Bevölkerung!O2</f>
        <v>Hamburg</v>
      </c>
      <c r="P2" s="30" t="str">
        <f>Bevölkerung!P2</f>
        <v>Hessen</v>
      </c>
      <c r="Q2" s="30" t="str">
        <f>Bevölkerung!Q2</f>
        <v>Nieder-
sachsen</v>
      </c>
      <c r="R2" s="30" t="str">
        <f>Bevölkerung!R2</f>
        <v>Nordrhein-
Westfalen</v>
      </c>
      <c r="S2" s="30" t="str">
        <f>Bevölkerung!S2</f>
        <v>Rheinland-Pfalz</v>
      </c>
      <c r="T2" s="30" t="str">
        <f>Bevölkerung!T2</f>
        <v>Saarland</v>
      </c>
      <c r="U2" s="30" t="str">
        <f>Bevölkerung!U2</f>
        <v>Schleswig-
Holstein</v>
      </c>
      <c r="V2" s="30" t="str">
        <f>Bevölkerung!V2</f>
        <v>Deutschland</v>
      </c>
      <c r="X2" s="30" t="str">
        <f>Bevölkerung!X2</f>
        <v>Min ABLoB</v>
      </c>
      <c r="Y2" s="30"/>
      <c r="Z2" s="30" t="str">
        <f>Bevölkerung!Z2</f>
        <v>Max ABLoB</v>
      </c>
      <c r="AA2" s="30"/>
    </row>
    <row r="3" spans="1:27" x14ac:dyDescent="0.35">
      <c r="A3" s="4" t="s">
        <v>159</v>
      </c>
    </row>
    <row r="4" spans="1:27" x14ac:dyDescent="0.35">
      <c r="A4">
        <f>[1]Bevölkerungsprognose!A64</f>
        <v>2023</v>
      </c>
      <c r="B4" s="3">
        <f>[1]Bevölkerungsprognose!B64</f>
        <v>100</v>
      </c>
      <c r="C4" s="3">
        <f>[1]Bevölkerungsprognose!C64</f>
        <v>100</v>
      </c>
      <c r="D4" s="3">
        <f>[1]Bevölkerungsprognose!D64</f>
        <v>100</v>
      </c>
      <c r="E4" s="3">
        <f>[1]Bevölkerungsprognose!E64</f>
        <v>100</v>
      </c>
      <c r="F4" s="3">
        <f>[1]Bevölkerungsprognose!F64</f>
        <v>100</v>
      </c>
      <c r="G4" s="3">
        <f>[1]Bevölkerungsprognose!G64</f>
        <v>100</v>
      </c>
      <c r="H4" s="14">
        <f>[1]Bevölkerungsprognose!H64</f>
        <v>100</v>
      </c>
      <c r="I4" s="3">
        <f>[1]Bevölkerungsprognose!I64</f>
        <v>100</v>
      </c>
      <c r="J4" s="3">
        <f>[1]Bevölkerungsprognose!J64</f>
        <v>100</v>
      </c>
      <c r="K4" s="3">
        <f>[1]Bevölkerungsprognose!K64</f>
        <v>100</v>
      </c>
      <c r="L4" s="3">
        <f>[1]Bevölkerungsprognose!L64</f>
        <v>100</v>
      </c>
      <c r="M4" s="3">
        <f>[1]Bevölkerungsprognose!M64</f>
        <v>100</v>
      </c>
      <c r="N4" s="3">
        <f>[1]Bevölkerungsprognose!N64</f>
        <v>100</v>
      </c>
      <c r="O4" s="3">
        <f>[1]Bevölkerungsprognose!O64</f>
        <v>100</v>
      </c>
      <c r="P4" s="3">
        <f>[1]Bevölkerungsprognose!P64</f>
        <v>100</v>
      </c>
      <c r="Q4" s="3">
        <f>[1]Bevölkerungsprognose!Q64</f>
        <v>100</v>
      </c>
      <c r="R4" s="3">
        <f>[1]Bevölkerungsprognose!R64</f>
        <v>100</v>
      </c>
      <c r="S4" s="3">
        <f>[1]Bevölkerungsprognose!S64</f>
        <v>100</v>
      </c>
      <c r="T4" s="3">
        <f>[1]Bevölkerungsprognose!T64</f>
        <v>100</v>
      </c>
      <c r="U4" s="3">
        <f>[1]Bevölkerungsprognose!U64</f>
        <v>100</v>
      </c>
      <c r="V4" s="3">
        <f>[1]Bevölkerungsprognose!V64</f>
        <v>100</v>
      </c>
      <c r="X4" s="5"/>
      <c r="Y4" s="6"/>
      <c r="Z4" s="5"/>
      <c r="AA4" s="6"/>
    </row>
    <row r="5" spans="1:27" x14ac:dyDescent="0.35">
      <c r="A5">
        <f>[1]Bevölkerungsprognose!A66</f>
        <v>2025</v>
      </c>
      <c r="B5" s="3">
        <f>[1]Bevölkerungsprognose!B66</f>
        <v>100.40836963285626</v>
      </c>
      <c r="C5" s="3">
        <f>[1]Bevölkerungsprognose!C66</f>
        <v>99.716382021086375</v>
      </c>
      <c r="D5" s="3">
        <f>[1]Bevölkerungsprognose!D66</f>
        <v>99.455289362121661</v>
      </c>
      <c r="E5" s="3">
        <f>[1]Bevölkerungsprognose!E66</f>
        <v>98.768632534024633</v>
      </c>
      <c r="F5" s="3">
        <f>[1]Bevölkerungsprognose!F66</f>
        <v>98.952308713378216</v>
      </c>
      <c r="G5" s="3">
        <f>[1]Bevölkerungsprognose!G66</f>
        <v>101.18903561845636</v>
      </c>
      <c r="H5" s="14">
        <f>[1]Bevölkerungsprognose!H66</f>
        <v>99.879298830362785</v>
      </c>
      <c r="I5" s="3">
        <f>[1]Bevölkerungsprognose!I66</f>
        <v>99.481625252597865</v>
      </c>
      <c r="J5" s="3">
        <f>[1]Bevölkerungsprognose!J66</f>
        <v>100.4931283008958</v>
      </c>
      <c r="K5" s="3">
        <f>[1]Bevölkerungsprognose!K66</f>
        <v>100.45432074134817</v>
      </c>
      <c r="L5" s="3">
        <f>[1]Bevölkerungsprognose!L66</f>
        <v>100.60830795038184</v>
      </c>
      <c r="M5" s="3">
        <f>[1]Bevölkerungsprognose!M66</f>
        <v>100.7953911912284</v>
      </c>
      <c r="N5" s="3">
        <f>[1]Bevölkerungsprognose!N66</f>
        <v>100.2611344842594</v>
      </c>
      <c r="O5" s="3">
        <f>[1]Bevölkerungsprognose!O66</f>
        <v>100.72022454059208</v>
      </c>
      <c r="P5" s="3">
        <f>[1]Bevölkerungsprognose!P66</f>
        <v>100.44677726747275</v>
      </c>
      <c r="Q5" s="3">
        <f>[1]Bevölkerungsprognose!Q66</f>
        <v>100.45259385206298</v>
      </c>
      <c r="R5" s="3">
        <f>[1]Bevölkerungsprognose!R66</f>
        <v>100.1308929439314</v>
      </c>
      <c r="S5" s="3">
        <f>[1]Bevölkerungsprognose!S66</f>
        <v>100.44560504060753</v>
      </c>
      <c r="T5" s="3">
        <f>[1]Bevölkerungsprognose!T66</f>
        <v>99.514022476460468</v>
      </c>
      <c r="U5" s="3">
        <f>[1]Bevölkerungsprognose!U66</f>
        <v>100.51577669902912</v>
      </c>
      <c r="V5" s="3">
        <f>[1]Bevölkerungsprognose!V66</f>
        <v>100.34323994839565</v>
      </c>
      <c r="X5" s="18" t="str">
        <f t="shared" ref="X5:X10" si="0">HLOOKUP(Y5,$L5:$U111,ROW(L$109)-ROW(X5)+1,0)</f>
        <v>SL</v>
      </c>
      <c r="Y5" s="19">
        <f t="shared" ref="Y5:Y10" si="1">MIN(L5:U5)</f>
        <v>99.514022476460468</v>
      </c>
      <c r="Z5" s="18" t="str">
        <f t="shared" ref="Z5:Z10" si="2">HLOOKUP(AA5,$L5:$U111,ROW(N$109)-ROW(Z5)+1,0)</f>
        <v>BY</v>
      </c>
      <c r="AA5" s="19">
        <f t="shared" ref="AA5:AA10" si="3">MAX(L5:U5)</f>
        <v>100.7953911912284</v>
      </c>
    </row>
    <row r="6" spans="1:27" x14ac:dyDescent="0.35">
      <c r="A6">
        <f>[1]Bevölkerungsprognose!A71</f>
        <v>2030</v>
      </c>
      <c r="B6" s="3">
        <f>[1]Bevölkerungsprognose!B71</f>
        <v>100.7156191661481</v>
      </c>
      <c r="C6" s="3">
        <f>[1]Bevölkerungsprognose!C71</f>
        <v>98.54491645600838</v>
      </c>
      <c r="D6" s="3">
        <f>[1]Bevölkerungsprognose!D71</f>
        <v>97.867987774820079</v>
      </c>
      <c r="E6" s="3">
        <f>[1]Bevölkerungsprognose!E71</f>
        <v>95.546708638089072</v>
      </c>
      <c r="F6" s="3">
        <f>[1]Bevölkerungsprognose!F71</f>
        <v>96.12686071868778</v>
      </c>
      <c r="G6" s="3">
        <f>[1]Bevölkerungsprognose!G71</f>
        <v>103.64339453885411</v>
      </c>
      <c r="H6" s="14">
        <f>[1]Bevölkerungsprognose!H71</f>
        <v>99.19675516043452</v>
      </c>
      <c r="I6" s="3">
        <f>[1]Bevölkerungsprognose!I71</f>
        <v>97.846628167956609</v>
      </c>
      <c r="J6" s="3">
        <f>[1]Bevölkerungsprognose!J71</f>
        <v>101.33751846278474</v>
      </c>
      <c r="K6" s="3">
        <f>[1]Bevölkerungsprognose!K71</f>
        <v>101.20893032917351</v>
      </c>
      <c r="L6" s="3">
        <f>[1]Bevölkerungsprognose!L71</f>
        <v>101.69337394605571</v>
      </c>
      <c r="M6" s="3">
        <f>[1]Bevölkerungsprognose!M71</f>
        <v>102.29251068574614</v>
      </c>
      <c r="N6" s="3">
        <f>[1]Bevölkerungsprognose!N71</f>
        <v>100.68185115334398</v>
      </c>
      <c r="O6" s="3">
        <f>[1]Bevölkerungsprognose!O71</f>
        <v>102.2242228459461</v>
      </c>
      <c r="P6" s="3">
        <f>[1]Bevölkerungsprognose!P71</f>
        <v>101.17005655012967</v>
      </c>
      <c r="Q6" s="3">
        <f>[1]Bevölkerungsprognose!Q71</f>
        <v>101.13270785678463</v>
      </c>
      <c r="R6" s="3">
        <f>[1]Bevölkerungsprognose!R71</f>
        <v>100.22809614280033</v>
      </c>
      <c r="S6" s="3">
        <f>[1]Bevölkerungsprognose!S71</f>
        <v>101.14036558779136</v>
      </c>
      <c r="T6" s="3">
        <f>[1]Bevölkerungsprognose!T71</f>
        <v>98.13708615976509</v>
      </c>
      <c r="U6" s="3">
        <f>[1]Bevölkerungsprognose!U71</f>
        <v>101.32146709816612</v>
      </c>
      <c r="V6" s="3">
        <f>[1]Bevölkerungsprognose!V71</f>
        <v>100.82022511806269</v>
      </c>
      <c r="X6" s="18" t="str">
        <f t="shared" si="0"/>
        <v>SL</v>
      </c>
      <c r="Y6" s="19">
        <f t="shared" si="1"/>
        <v>98.13708615976509</v>
      </c>
      <c r="Z6" s="18" t="str">
        <f t="shared" si="2"/>
        <v>BY</v>
      </c>
      <c r="AA6" s="19">
        <f t="shared" si="3"/>
        <v>102.29251068574614</v>
      </c>
    </row>
    <row r="7" spans="1:27" x14ac:dyDescent="0.35">
      <c r="A7">
        <f>[1]Bevölkerungsprognose!A76</f>
        <v>2035</v>
      </c>
      <c r="B7" s="3">
        <f>[1]Bevölkerungsprognose!B76</f>
        <v>100.2372433105165</v>
      </c>
      <c r="C7" s="3">
        <f>[1]Bevölkerungsprognose!C76</f>
        <v>96.867871015475671</v>
      </c>
      <c r="D7" s="3">
        <f>[1]Bevölkerungsprognose!D76</f>
        <v>96.130336192447999</v>
      </c>
      <c r="E7" s="3">
        <f>[1]Bevölkerungsprognose!E76</f>
        <v>92.297009536154064</v>
      </c>
      <c r="F7" s="3">
        <f>[1]Bevölkerungsprognose!F76</f>
        <v>93.178154925571249</v>
      </c>
      <c r="G7" s="3">
        <f>[1]Bevölkerungsprognose!G76</f>
        <v>105.42168674698796</v>
      </c>
      <c r="H7" s="14">
        <f>[1]Bevölkerungsprognose!H76</f>
        <v>98.125762041013886</v>
      </c>
      <c r="I7" s="3">
        <f>[1]Bevölkerungsprognose!I76</f>
        <v>95.910510467335996</v>
      </c>
      <c r="J7" s="3">
        <f>[1]Bevölkerungsprognose!J76</f>
        <v>101.59248899875087</v>
      </c>
      <c r="K7" s="3">
        <f>[1]Bevölkerungsprognose!K76</f>
        <v>101.37895220170256</v>
      </c>
      <c r="L7" s="3">
        <f>[1]Bevölkerungsprognose!L76</f>
        <v>102.15953736811902</v>
      </c>
      <c r="M7" s="3">
        <f>[1]Bevölkerungsprognose!M76</f>
        <v>103.04701728303289</v>
      </c>
      <c r="N7" s="3">
        <f>[1]Bevölkerungsprognose!N76</f>
        <v>100.79791092412593</v>
      </c>
      <c r="O7" s="3">
        <f>[1]Bevölkerungsprognose!O76</f>
        <v>103.30985542551501</v>
      </c>
      <c r="P7" s="3">
        <f>[1]Bevölkerungsprognose!P76</f>
        <v>101.32002374480582</v>
      </c>
      <c r="Q7" s="3">
        <f>[1]Bevölkerungsprognose!Q76</f>
        <v>101.17919046861812</v>
      </c>
      <c r="R7" s="3">
        <f>[1]Bevölkerungsprognose!R76</f>
        <v>99.905005964741747</v>
      </c>
      <c r="S7" s="3">
        <f>[1]Bevölkerungsprognose!S76</f>
        <v>101.13078268369229</v>
      </c>
      <c r="T7" s="3">
        <f>[1]Bevölkerungsprognose!T76</f>
        <v>96.405791232155508</v>
      </c>
      <c r="U7" s="3">
        <f>[1]Bevölkerungsprognose!U76</f>
        <v>101.41922869471414</v>
      </c>
      <c r="V7" s="3">
        <f>[1]Bevölkerungsprognose!V76</f>
        <v>100.75051190095752</v>
      </c>
      <c r="X7" s="18" t="str">
        <f t="shared" si="0"/>
        <v>SL</v>
      </c>
      <c r="Y7" s="19">
        <f t="shared" si="1"/>
        <v>96.405791232155508</v>
      </c>
      <c r="Z7" s="18" t="str">
        <f t="shared" si="2"/>
        <v>HH</v>
      </c>
      <c r="AA7" s="19">
        <f t="shared" si="3"/>
        <v>103.30985542551501</v>
      </c>
    </row>
    <row r="8" spans="1:27" x14ac:dyDescent="0.35">
      <c r="A8">
        <f>[1]Bevölkerungsprognose!A81</f>
        <v>2040</v>
      </c>
      <c r="B8" s="3">
        <f>[1]Bevölkerungsprognose!B81</f>
        <v>99.350497822028629</v>
      </c>
      <c r="C8" s="3">
        <f>[1]Bevölkerungsprognose!C81</f>
        <v>94.981194894876381</v>
      </c>
      <c r="D8" s="3">
        <f>[1]Bevölkerungsprognose!D81</f>
        <v>94.594794439514942</v>
      </c>
      <c r="E8" s="3">
        <f>[1]Bevölkerungsprognose!E81</f>
        <v>89.334320896213313</v>
      </c>
      <c r="F8" s="3">
        <f>[1]Bevölkerungsprognose!F81</f>
        <v>90.452261306532648</v>
      </c>
      <c r="G8" s="3">
        <f>[1]Bevölkerungsprognose!G81</f>
        <v>107.19997895512179</v>
      </c>
      <c r="H8" s="14">
        <f>[1]Bevölkerungsprognose!H81</f>
        <v>97.086629128807147</v>
      </c>
      <c r="I8" s="3">
        <f>[1]Bevölkerungsprognose!I81</f>
        <v>94.015926644781501</v>
      </c>
      <c r="J8" s="3">
        <f>[1]Bevölkerungsprognose!J81</f>
        <v>101.6056891082423</v>
      </c>
      <c r="K8" s="3">
        <f>[1]Bevölkerungsprognose!K81</f>
        <v>101.29372121987392</v>
      </c>
      <c r="L8" s="3">
        <f>[1]Bevölkerungsprognose!L81</f>
        <v>102.36436675054077</v>
      </c>
      <c r="M8" s="3">
        <f>[1]Bevölkerungsprognose!M81</f>
        <v>103.42612897230998</v>
      </c>
      <c r="N8" s="3">
        <f>[1]Bevölkerungsprognose!N81</f>
        <v>101.13158276512404</v>
      </c>
      <c r="O8" s="3">
        <f>[1]Bevölkerungsprognose!O81</f>
        <v>104.37430493036064</v>
      </c>
      <c r="P8" s="3">
        <f>[1]Bevölkerungsprognose!P81</f>
        <v>101.29034273752617</v>
      </c>
      <c r="Q8" s="3">
        <f>[1]Bevölkerungsprognose!Q81</f>
        <v>101.01038519406491</v>
      </c>
      <c r="R8" s="3">
        <f>[1]Bevölkerungsprognose!R81</f>
        <v>99.379777316308022</v>
      </c>
      <c r="S8" s="3">
        <f>[1]Bevölkerungsprognose!S81</f>
        <v>100.7211135334563</v>
      </c>
      <c r="T8" s="3">
        <f>[1]Bevölkerungsprognose!T81</f>
        <v>94.553001923661029</v>
      </c>
      <c r="U8" s="3">
        <f>[1]Bevölkerungsprognose!U81</f>
        <v>101.13268608414239</v>
      </c>
      <c r="V8" s="3">
        <f>[1]Bevölkerungsprognose!V81</f>
        <v>100.48100936216548</v>
      </c>
      <c r="X8" s="18" t="str">
        <f t="shared" si="0"/>
        <v>SL</v>
      </c>
      <c r="Y8" s="19">
        <f t="shared" si="1"/>
        <v>94.553001923661029</v>
      </c>
      <c r="Z8" s="18" t="str">
        <f t="shared" si="2"/>
        <v>HH</v>
      </c>
      <c r="AA8" s="19">
        <f t="shared" si="3"/>
        <v>104.37430493036064</v>
      </c>
    </row>
    <row r="9" spans="1:27" x14ac:dyDescent="0.35">
      <c r="A9">
        <f>[1]Bevölkerungsprognose!A86</f>
        <v>2045</v>
      </c>
      <c r="B9" s="3">
        <f>[1]Bevölkerungsprognose!B86</f>
        <v>98.004822650902312</v>
      </c>
      <c r="C9" s="3">
        <f>[1]Bevölkerungsprognose!C86</f>
        <v>92.773907145939944</v>
      </c>
      <c r="D9" s="3">
        <f>[1]Bevölkerungsprognose!D86</f>
        <v>93.147983831213637</v>
      </c>
      <c r="E9" s="3">
        <f>[1]Bevölkerungsprognose!E86</f>
        <v>86.538283492269244</v>
      </c>
      <c r="F9" s="3">
        <f>[1]Bevölkerungsprognose!F86</f>
        <v>87.882810277804111</v>
      </c>
      <c r="G9" s="3">
        <f>[1]Bevölkerungsprognose!G86</f>
        <v>109.05982006629135</v>
      </c>
      <c r="H9" s="14">
        <f>[1]Bevölkerungsprognose!H86</f>
        <v>96.026664542652853</v>
      </c>
      <c r="I9" s="3">
        <f>[1]Bevölkerungsprognose!I86</f>
        <v>92.069425474644376</v>
      </c>
      <c r="J9" s="3">
        <f>[1]Bevölkerungsprognose!J86</f>
        <v>101.40782641439172</v>
      </c>
      <c r="K9" s="3">
        <f>[1]Bevölkerungsprognose!K86</f>
        <v>100.98110982180708</v>
      </c>
      <c r="L9" s="3">
        <f>[1]Bevölkerungsprognose!L86</f>
        <v>102.29991612589944</v>
      </c>
      <c r="M9" s="3">
        <f>[1]Bevölkerungsprognose!M86</f>
        <v>103.49451774763057</v>
      </c>
      <c r="N9" s="3">
        <f>[1]Bevölkerungsprognose!N86</f>
        <v>101.63934426229508</v>
      </c>
      <c r="O9" s="3">
        <f>[1]Bevölkerungsprognose!O86</f>
        <v>105.43345866652545</v>
      </c>
      <c r="P9" s="3">
        <f>[1]Bevölkerungsprognose!P86</f>
        <v>101.11381885212609</v>
      </c>
      <c r="Q9" s="3">
        <f>[1]Bevölkerungsprognose!Q86</f>
        <v>100.65075656566891</v>
      </c>
      <c r="R9" s="3">
        <f>[1]Bevölkerungsprognose!R86</f>
        <v>98.664008306455159</v>
      </c>
      <c r="S9" s="3">
        <f>[1]Bevölkerungsprognose!S86</f>
        <v>99.997604273975213</v>
      </c>
      <c r="T9" s="3">
        <f>[1]Bevölkerungsprognose!T86</f>
        <v>92.588842766022069</v>
      </c>
      <c r="U9" s="3">
        <f>[1]Bevölkerungsprognose!U86</f>
        <v>100.50566343042071</v>
      </c>
      <c r="V9" s="3">
        <f>[1]Bevölkerungsprognose!V86</f>
        <v>100.02402679638769</v>
      </c>
      <c r="X9" s="18" t="str">
        <f t="shared" si="0"/>
        <v>SL</v>
      </c>
      <c r="Y9" s="19">
        <f t="shared" si="1"/>
        <v>92.588842766022069</v>
      </c>
      <c r="Z9" s="18" t="str">
        <f t="shared" si="2"/>
        <v>HH</v>
      </c>
      <c r="AA9" s="19">
        <f t="shared" si="3"/>
        <v>105.43345866652545</v>
      </c>
    </row>
    <row r="10" spans="1:27" x14ac:dyDescent="0.35">
      <c r="A10">
        <f>[1]Bevölkerungsprognose!A91</f>
        <v>2050</v>
      </c>
      <c r="B10" s="3">
        <f>[1]Bevölkerungsprognose!B91</f>
        <v>96.21188550093342</v>
      </c>
      <c r="C10" s="3">
        <f>[1]Bevölkerungsprognose!C91</f>
        <v>90.289167026327149</v>
      </c>
      <c r="D10" s="3">
        <f>[1]Bevölkerungsprognose!D91</f>
        <v>91.70117322291236</v>
      </c>
      <c r="E10" s="3">
        <f>[1]Bevölkerungsprognose!E91</f>
        <v>83.895009721322097</v>
      </c>
      <c r="F10" s="3">
        <f>[1]Bevölkerungsprognose!F91</f>
        <v>85.493505262159857</v>
      </c>
      <c r="G10" s="3">
        <f>[1]Bevölkerungsprognose!G91</f>
        <v>110.90387751880886</v>
      </c>
      <c r="H10" s="14">
        <f>[1]Bevölkerungsprognose!H91</f>
        <v>94.908493808703966</v>
      </c>
      <c r="I10" s="3">
        <f>[1]Bevölkerungsprognose!I91</f>
        <v>90.051837474740211</v>
      </c>
      <c r="J10" s="3">
        <f>[1]Bevölkerungsprognose!J91</f>
        <v>101.05406348002131</v>
      </c>
      <c r="K10" s="3">
        <f>[1]Bevölkerungsprognose!K91</f>
        <v>100.50478452404879</v>
      </c>
      <c r="L10" s="3">
        <f>[1]Bevölkerungsprognose!L91</f>
        <v>102.03328477464353</v>
      </c>
      <c r="M10" s="3">
        <f>[1]Bevölkerungsprognose!M91</f>
        <v>103.33915629065228</v>
      </c>
      <c r="N10" s="3">
        <f>[1]Bevölkerungsprognose!N91</f>
        <v>102.29218047294357</v>
      </c>
      <c r="O10" s="3">
        <f>[1]Bevölkerungsprognose!O91</f>
        <v>106.349626648308</v>
      </c>
      <c r="P10" s="3">
        <f>[1]Bevölkerungsprognose!P91</f>
        <v>100.81232230449588</v>
      </c>
      <c r="Q10" s="3">
        <f>[1]Bevölkerungsprognose!Q91</f>
        <v>100.17125172780761</v>
      </c>
      <c r="R10" s="3">
        <f>[1]Bevölkerungsprognose!R91</f>
        <v>97.821212388989537</v>
      </c>
      <c r="S10" s="3">
        <f>[1]Bevölkerungsprognose!S91</f>
        <v>99.142330083131696</v>
      </c>
      <c r="T10" s="3">
        <f>[1]Bevölkerungsprognose!T91</f>
        <v>90.675306267085148</v>
      </c>
      <c r="U10" s="3">
        <f>[1]Bevölkerungsprognose!U91</f>
        <v>99.504449838187696</v>
      </c>
      <c r="V10" s="3">
        <f>[1]Bevölkerungsprognose!V91</f>
        <v>99.423711962504001</v>
      </c>
      <c r="X10" s="18" t="str">
        <f t="shared" si="0"/>
        <v>SL</v>
      </c>
      <c r="Y10" s="19">
        <f t="shared" si="1"/>
        <v>90.675306267085148</v>
      </c>
      <c r="Z10" s="18" t="str">
        <f t="shared" si="2"/>
        <v>HH</v>
      </c>
      <c r="AA10" s="19">
        <f t="shared" si="3"/>
        <v>106.349626648308</v>
      </c>
    </row>
    <row r="11" spans="1:27" x14ac:dyDescent="0.35">
      <c r="X11" s="11"/>
      <c r="Y11" s="11"/>
      <c r="Z11" s="11"/>
      <c r="AA11" s="11"/>
    </row>
    <row r="12" spans="1:27" x14ac:dyDescent="0.35">
      <c r="A12" s="4" t="s">
        <v>160</v>
      </c>
      <c r="X12" s="11"/>
      <c r="Y12" s="11"/>
      <c r="Z12" s="11"/>
      <c r="AA12" s="11"/>
    </row>
    <row r="13" spans="1:27" x14ac:dyDescent="0.35">
      <c r="A13">
        <f>[1]Bevölkerungsprognose!A94</f>
        <v>2023</v>
      </c>
      <c r="B13" s="3">
        <f>[1]Bevölkerungsprognose!B94</f>
        <v>100</v>
      </c>
      <c r="C13" s="3">
        <f>[1]Bevölkerungsprognose!C94</f>
        <v>100</v>
      </c>
      <c r="D13" s="3">
        <f>[1]Bevölkerungsprognose!D94</f>
        <v>100</v>
      </c>
      <c r="E13" s="3">
        <f>[1]Bevölkerungsprognose!E94</f>
        <v>100</v>
      </c>
      <c r="F13" s="3">
        <f>[1]Bevölkerungsprognose!F94</f>
        <v>100</v>
      </c>
      <c r="G13" s="3">
        <f>[1]Bevölkerungsprognose!G94</f>
        <v>100</v>
      </c>
      <c r="H13" s="14">
        <f>[1]Bevölkerungsprognose!H94</f>
        <v>100</v>
      </c>
      <c r="I13" s="3">
        <f>[1]Bevölkerungsprognose!I94</f>
        <v>100</v>
      </c>
      <c r="J13" s="3">
        <f>[1]Bevölkerungsprognose!J94</f>
        <v>100</v>
      </c>
      <c r="K13" s="3">
        <f>[1]Bevölkerungsprognose!K94</f>
        <v>100</v>
      </c>
      <c r="L13" s="3">
        <f>[1]Bevölkerungsprognose!L94</f>
        <v>100</v>
      </c>
      <c r="M13" s="3">
        <f>[1]Bevölkerungsprognose!M94</f>
        <v>100</v>
      </c>
      <c r="N13" s="3">
        <f>[1]Bevölkerungsprognose!N94</f>
        <v>100</v>
      </c>
      <c r="O13" s="3">
        <f>[1]Bevölkerungsprognose!O94</f>
        <v>100</v>
      </c>
      <c r="P13" s="3">
        <f>[1]Bevölkerungsprognose!P94</f>
        <v>100</v>
      </c>
      <c r="Q13" s="3">
        <f>[1]Bevölkerungsprognose!Q94</f>
        <v>100</v>
      </c>
      <c r="R13" s="3">
        <f>[1]Bevölkerungsprognose!R94</f>
        <v>100</v>
      </c>
      <c r="S13" s="3">
        <f>[1]Bevölkerungsprognose!S94</f>
        <v>100</v>
      </c>
      <c r="T13" s="3">
        <f>[1]Bevölkerungsprognose!T94</f>
        <v>100</v>
      </c>
      <c r="U13" s="3">
        <f>[1]Bevölkerungsprognose!U94</f>
        <v>100</v>
      </c>
      <c r="V13" s="3">
        <f>[1]Bevölkerungsprognose!V94</f>
        <v>100</v>
      </c>
      <c r="X13" s="18"/>
      <c r="Y13" s="19"/>
      <c r="Z13" s="18"/>
      <c r="AA13" s="19"/>
    </row>
    <row r="14" spans="1:27" x14ac:dyDescent="0.35">
      <c r="A14">
        <f>[1]Bevölkerungsprognose!A96</f>
        <v>2025</v>
      </c>
      <c r="B14" s="3">
        <f>[1]Bevölkerungsprognose!B96</f>
        <v>98.61709520500348</v>
      </c>
      <c r="C14" s="3">
        <f>[1]Bevölkerungsprognose!C96</f>
        <v>97.629334219563503</v>
      </c>
      <c r="D14" s="3">
        <f>[1]Bevölkerungsprognose!D96</f>
        <v>98.497249429759819</v>
      </c>
      <c r="E14" s="3">
        <f>[1]Bevölkerungsprognose!E96</f>
        <v>97.034291010194636</v>
      </c>
      <c r="F14" s="3">
        <f>[1]Bevölkerungsprognose!F96</f>
        <v>97.271791352093359</v>
      </c>
      <c r="G14" s="3">
        <f>[1]Bevölkerungsprognose!G96</f>
        <v>100.40909282611443</v>
      </c>
      <c r="H14" s="14">
        <f>[1]Bevölkerungsprognose!H96</f>
        <v>98.578678020040428</v>
      </c>
      <c r="I14" s="3">
        <f>[1]Bevölkerungsprognose!I96</f>
        <v>97.952410499126984</v>
      </c>
      <c r="J14" s="3">
        <f>[1]Bevölkerungsprognose!J96</f>
        <v>99.173573078346635</v>
      </c>
      <c r="K14" s="3">
        <f>[1]Bevölkerungsprognose!K96</f>
        <v>99.100913471912577</v>
      </c>
      <c r="L14" s="3">
        <f>[1]Bevölkerungsprognose!L96</f>
        <v>99.238273419751465</v>
      </c>
      <c r="M14" s="3">
        <f>[1]Bevölkerungsprognose!M96</f>
        <v>99.359515416314963</v>
      </c>
      <c r="N14" s="3">
        <f>[1]Bevölkerungsprognose!N96</f>
        <v>99.635214007782153</v>
      </c>
      <c r="O14" s="3">
        <f>[1]Bevölkerungsprognose!O96</f>
        <v>100.00000000000004</v>
      </c>
      <c r="P14" s="3">
        <f>[1]Bevölkerungsprognose!P96</f>
        <v>99.258129011891029</v>
      </c>
      <c r="Q14" s="3">
        <f>[1]Bevölkerungsprognose!Q96</f>
        <v>99.143230043785792</v>
      </c>
      <c r="R14" s="3">
        <f>[1]Bevölkerungsprognose!R96</f>
        <v>98.758264947244996</v>
      </c>
      <c r="S14" s="3">
        <f>[1]Bevölkerungsprognose!S96</f>
        <v>98.709253093270831</v>
      </c>
      <c r="T14" s="3">
        <f>[1]Bevölkerungsprognose!T96</f>
        <v>97.553678282294925</v>
      </c>
      <c r="U14" s="3">
        <f>[1]Bevölkerungsprognose!U96</f>
        <v>99.329797773763033</v>
      </c>
      <c r="V14" s="3">
        <f>[1]Bevölkerungsprognose!V96</f>
        <v>99.003020965378838</v>
      </c>
      <c r="X14" s="18" t="str">
        <f t="shared" ref="X14:X19" si="4">HLOOKUP(Y14,$L14:$U120,ROW(L$109)-ROW(X14)+1,0)</f>
        <v>SL</v>
      </c>
      <c r="Y14" s="19">
        <f t="shared" ref="Y14:Y19" si="5">MIN(L14:U14)</f>
        <v>97.553678282294925</v>
      </c>
      <c r="Z14" s="18" t="str">
        <f t="shared" ref="Z14:Z19" si="6">HLOOKUP(AA14,$L14:$U120,ROW(N$109)-ROW(Z14)+1,0)</f>
        <v>HH</v>
      </c>
      <c r="AA14" s="19">
        <f t="shared" ref="AA14:AA19" si="7">MAX(L14:U14)</f>
        <v>100.00000000000004</v>
      </c>
    </row>
    <row r="15" spans="1:27" x14ac:dyDescent="0.35">
      <c r="A15">
        <f>[1]Bevölkerungsprognose!A101</f>
        <v>2030</v>
      </c>
      <c r="B15" s="3">
        <f>[1]Bevölkerungsprognose!B101</f>
        <v>94.447533009034075</v>
      </c>
      <c r="C15" s="3">
        <f>[1]Bevölkerungsprognose!C101</f>
        <v>91.791292788301718</v>
      </c>
      <c r="D15" s="3">
        <f>[1]Bevölkerungsprognose!D101</f>
        <v>94.744845476094639</v>
      </c>
      <c r="E15" s="3">
        <f>[1]Bevölkerungsprognose!E101</f>
        <v>89.889628443845311</v>
      </c>
      <c r="F15" s="3">
        <f>[1]Bevölkerungsprognose!F101</f>
        <v>90.854495538778295</v>
      </c>
      <c r="G15" s="3">
        <f>[1]Bevölkerungsprognose!G101</f>
        <v>100.43439753700814</v>
      </c>
      <c r="H15" s="14">
        <f>[1]Bevölkerungsprognose!H101</f>
        <v>94.755515417365487</v>
      </c>
      <c r="I15" s="3">
        <f>[1]Bevölkerungsprognose!I101</f>
        <v>92.812513527943324</v>
      </c>
      <c r="J15" s="3">
        <f>[1]Bevölkerungsprognose!J101</f>
        <v>95.92900411807976</v>
      </c>
      <c r="K15" s="3">
        <f>[1]Bevölkerungsprognose!K101</f>
        <v>95.664046707855192</v>
      </c>
      <c r="L15" s="3">
        <f>[1]Bevölkerungsprognose!L101</f>
        <v>96.134942907627646</v>
      </c>
      <c r="M15" s="3">
        <f>[1]Bevölkerungsprognose!M101</f>
        <v>96.494712278437007</v>
      </c>
      <c r="N15" s="3">
        <f>[1]Bevölkerungsprognose!N101</f>
        <v>97.251945525291788</v>
      </c>
      <c r="O15" s="3">
        <f>[1]Bevölkerungsprognose!O101</f>
        <v>98.793757908055682</v>
      </c>
      <c r="P15" s="3">
        <f>[1]Bevölkerungsprognose!P101</f>
        <v>96.143323161107048</v>
      </c>
      <c r="Q15" s="3">
        <f>[1]Bevölkerungsprognose!Q101</f>
        <v>95.545638262041095</v>
      </c>
      <c r="R15" s="3">
        <f>[1]Bevölkerungsprognose!R101</f>
        <v>94.674794841735064</v>
      </c>
      <c r="S15" s="3">
        <f>[1]Bevölkerungsprognose!S101</f>
        <v>94.561598224195336</v>
      </c>
      <c r="T15" s="3">
        <f>[1]Bevölkerungsprognose!T101</f>
        <v>91.323477648715212</v>
      </c>
      <c r="U15" s="3">
        <f>[1]Bevölkerungsprognose!U101</f>
        <v>95.786467742875473</v>
      </c>
      <c r="V15" s="3">
        <f>[1]Bevölkerungsprognose!V101</f>
        <v>95.493743437612764</v>
      </c>
      <c r="X15" s="18" t="str">
        <f t="shared" si="4"/>
        <v>SL</v>
      </c>
      <c r="Y15" s="19">
        <f t="shared" si="5"/>
        <v>91.323477648715212</v>
      </c>
      <c r="Z15" s="18" t="str">
        <f t="shared" si="6"/>
        <v>HH</v>
      </c>
      <c r="AA15" s="19">
        <f t="shared" si="7"/>
        <v>98.793757908055682</v>
      </c>
    </row>
    <row r="16" spans="1:27" x14ac:dyDescent="0.35">
      <c r="A16">
        <f>[1]Bevölkerungsprognose!A106</f>
        <v>2035</v>
      </c>
      <c r="B16" s="3">
        <f>[1]Bevölkerungsprognose!B106</f>
        <v>92.758860319666454</v>
      </c>
      <c r="C16" s="3">
        <f>[1]Bevölkerungsprognose!C106</f>
        <v>88.955356153760945</v>
      </c>
      <c r="D16" s="3">
        <f>[1]Bevölkerungsprognose!D106</f>
        <v>92.924549398452513</v>
      </c>
      <c r="E16" s="3">
        <f>[1]Bevölkerungsprognose!E106</f>
        <v>85.424214339877011</v>
      </c>
      <c r="F16" s="3">
        <f>[1]Bevölkerungsprognose!F106</f>
        <v>87.088194921070695</v>
      </c>
      <c r="G16" s="3">
        <f>[1]Bevölkerungsprognose!G106</f>
        <v>101.13871199021551</v>
      </c>
      <c r="H16" s="14">
        <f>[1]Bevölkerungsprognose!H106</f>
        <v>92.919193222379903</v>
      </c>
      <c r="I16" s="3">
        <f>[1]Bevölkerungsprognose!I106</f>
        <v>90.106924863999069</v>
      </c>
      <c r="J16" s="3">
        <f>[1]Bevölkerungsprognose!J106</f>
        <v>93.166283280783716</v>
      </c>
      <c r="K16" s="3">
        <f>[1]Bevölkerungsprognose!K106</f>
        <v>92.697433200971275</v>
      </c>
      <c r="L16" s="3">
        <f>[1]Bevölkerungsprognose!L106</f>
        <v>93.445884746165362</v>
      </c>
      <c r="M16" s="3">
        <f>[1]Bevölkerungsprognose!M106</f>
        <v>93.951392681594754</v>
      </c>
      <c r="N16" s="3">
        <f>[1]Bevölkerungsprognose!N106</f>
        <v>95.306420233463015</v>
      </c>
      <c r="O16" s="3">
        <f>[1]Bevölkerungsprognose!O106</f>
        <v>97.326022775200371</v>
      </c>
      <c r="P16" s="3">
        <f>[1]Bevölkerungsprognose!P106</f>
        <v>93.359991581605826</v>
      </c>
      <c r="Q16" s="3">
        <f>[1]Bevölkerungsprognose!Q106</f>
        <v>92.272229706972013</v>
      </c>
      <c r="R16" s="3">
        <f>[1]Bevölkerungsprognose!R106</f>
        <v>91.25252051582649</v>
      </c>
      <c r="S16" s="3">
        <f>[1]Bevölkerungsprognose!S106</f>
        <v>91.556706540058357</v>
      </c>
      <c r="T16" s="3">
        <f>[1]Bevölkerungsprognose!T106</f>
        <v>87.222808870116125</v>
      </c>
      <c r="U16" s="3">
        <f>[1]Bevölkerungsprognose!U106</f>
        <v>92.167375721195867</v>
      </c>
      <c r="V16" s="3">
        <f>[1]Bevölkerungsprognose!V106</f>
        <v>92.739001892385929</v>
      </c>
      <c r="X16" s="18" t="str">
        <f t="shared" si="4"/>
        <v>SL</v>
      </c>
      <c r="Y16" s="19">
        <f t="shared" si="5"/>
        <v>87.222808870116125</v>
      </c>
      <c r="Z16" s="18" t="str">
        <f t="shared" si="6"/>
        <v>HH</v>
      </c>
      <c r="AA16" s="19">
        <f t="shared" si="7"/>
        <v>97.326022775200371</v>
      </c>
    </row>
    <row r="17" spans="1:27" x14ac:dyDescent="0.35">
      <c r="A17">
        <f>[1]Bevölkerungsprognose!A111</f>
        <v>2040</v>
      </c>
      <c r="B17" s="3">
        <f>[1]Bevölkerungsprognose!B111</f>
        <v>93.870743571924933</v>
      </c>
      <c r="C17" s="3">
        <f>[1]Bevölkerungsprognose!C111</f>
        <v>88.911044643846225</v>
      </c>
      <c r="D17" s="3">
        <f>[1]Bevölkerungsprognose!D111</f>
        <v>93.058723556509676</v>
      </c>
      <c r="E17" s="3">
        <f>[1]Bevölkerungsprognose!E111</f>
        <v>84.345774707220485</v>
      </c>
      <c r="F17" s="3">
        <f>[1]Bevölkerungsprognose!F111</f>
        <v>85.809883321894333</v>
      </c>
      <c r="G17" s="3">
        <f>[1]Bevölkerungsprognose!G111</f>
        <v>103.68183543503011</v>
      </c>
      <c r="H17" s="14">
        <f>[1]Bevölkerungsprognose!H111</f>
        <v>93.469659828839283</v>
      </c>
      <c r="I17" s="3">
        <f>[1]Bevölkerungsprognose!I111</f>
        <v>89.975613627508977</v>
      </c>
      <c r="J17" s="3">
        <f>[1]Bevölkerungsprognose!J111</f>
        <v>93.704350922234369</v>
      </c>
      <c r="K17" s="3">
        <f>[1]Bevölkerungsprognose!K111</f>
        <v>93.117585636441675</v>
      </c>
      <c r="L17" s="3">
        <f>[1]Bevölkerungsprognose!L111</f>
        <v>93.87649041531175</v>
      </c>
      <c r="M17" s="3">
        <f>[1]Bevölkerungsprognose!M111</f>
        <v>94.532297304006747</v>
      </c>
      <c r="N17" s="3">
        <f>[1]Bevölkerungsprognose!N111</f>
        <v>96.522373540856037</v>
      </c>
      <c r="O17" s="3">
        <f>[1]Bevölkerungsprognose!O111</f>
        <v>98.076760860396519</v>
      </c>
      <c r="P17" s="3">
        <f>[1]Bevölkerungsprognose!P111</f>
        <v>93.612543407345072</v>
      </c>
      <c r="Q17" s="3">
        <f>[1]Bevölkerungsprognose!Q111</f>
        <v>92.811131694173113</v>
      </c>
      <c r="R17" s="3">
        <f>[1]Bevölkerungsprognose!R111</f>
        <v>91.459788980070329</v>
      </c>
      <c r="S17" s="3">
        <f>[1]Bevölkerungsprognose!S111</f>
        <v>92.296625149011376</v>
      </c>
      <c r="T17" s="3">
        <f>[1]Bevölkerungsprognose!T111</f>
        <v>87.064413938753944</v>
      </c>
      <c r="U17" s="3">
        <f>[1]Bevölkerungsprognose!U111</f>
        <v>92.476251529809417</v>
      </c>
      <c r="V17" s="3">
        <f>[1]Bevölkerungsprognose!V111</f>
        <v>93.183581587226115</v>
      </c>
      <c r="X17" s="18" t="str">
        <f t="shared" si="4"/>
        <v>SL</v>
      </c>
      <c r="Y17" s="19">
        <f t="shared" si="5"/>
        <v>87.064413938753944</v>
      </c>
      <c r="Z17" s="18" t="str">
        <f t="shared" si="6"/>
        <v>HH</v>
      </c>
      <c r="AA17" s="19">
        <f t="shared" si="7"/>
        <v>98.076760860396519</v>
      </c>
    </row>
    <row r="18" spans="1:27" x14ac:dyDescent="0.35">
      <c r="A18">
        <f>[1]Bevölkerungsprognose!A116</f>
        <v>2045</v>
      </c>
      <c r="B18" s="3">
        <f>[1]Bevölkerungsprognose!B116</f>
        <v>92.223766504517002</v>
      </c>
      <c r="C18" s="3">
        <f>[1]Bevölkerungsprognose!C116</f>
        <v>86.385288578708298</v>
      </c>
      <c r="D18" s="3">
        <f>[1]Bevölkerungsprognose!D116</f>
        <v>90.876157252113245</v>
      </c>
      <c r="E18" s="3">
        <f>[1]Bevölkerungsprognose!E116</f>
        <v>81.868733675962616</v>
      </c>
      <c r="F18" s="3">
        <f>[1]Bevölkerungsprognose!F116</f>
        <v>83.17604667124229</v>
      </c>
      <c r="G18" s="3">
        <f>[1]Bevölkerungsprognose!G116</f>
        <v>105.05672472692001</v>
      </c>
      <c r="H18" s="14">
        <f>[1]Bevölkerungsprognose!H116</f>
        <v>92.149400077409354</v>
      </c>
      <c r="I18" s="3">
        <f>[1]Bevölkerungsprognose!I116</f>
        <v>87.733221742831986</v>
      </c>
      <c r="J18" s="3">
        <f>[1]Bevölkerungsprognose!J116</f>
        <v>94.041199537125991</v>
      </c>
      <c r="K18" s="3">
        <f>[1]Bevölkerungsprognose!K116</f>
        <v>93.393388179678439</v>
      </c>
      <c r="L18" s="3">
        <f>[1]Bevölkerungsprognose!L116</f>
        <v>94.272944600353426</v>
      </c>
      <c r="M18" s="3">
        <f>[1]Bevölkerungsprognose!M116</f>
        <v>95.011419492577318</v>
      </c>
      <c r="N18" s="3">
        <f>[1]Bevölkerungsprognose!N116</f>
        <v>97.42217898832682</v>
      </c>
      <c r="O18" s="3">
        <f>[1]Bevölkerungsprognose!O116</f>
        <v>98.29607760438634</v>
      </c>
      <c r="P18" s="3">
        <f>[1]Bevölkerungsprognose!P116</f>
        <v>93.58097442912765</v>
      </c>
      <c r="Q18" s="3">
        <f>[1]Bevölkerungsprognose!Q116</f>
        <v>93.392135399124228</v>
      </c>
      <c r="R18" s="3">
        <f>[1]Bevölkerungsprognose!R116</f>
        <v>91.549824150058598</v>
      </c>
      <c r="S18" s="3">
        <f>[1]Bevölkerungsprognose!S116</f>
        <v>92.666584453487886</v>
      </c>
      <c r="T18" s="3">
        <f>[1]Bevölkerungsprognose!T116</f>
        <v>86.730024639211521</v>
      </c>
      <c r="U18" s="3">
        <f>[1]Bevölkerungsprognose!U116</f>
        <v>92.272276939215544</v>
      </c>
      <c r="V18" s="3">
        <f>[1]Bevölkerungsprognose!V116</f>
        <v>93.160203869818375</v>
      </c>
      <c r="X18" s="18" t="str">
        <f t="shared" si="4"/>
        <v>SL</v>
      </c>
      <c r="Y18" s="19">
        <f t="shared" si="5"/>
        <v>86.730024639211521</v>
      </c>
      <c r="Z18" s="18" t="str">
        <f t="shared" si="6"/>
        <v>HH</v>
      </c>
      <c r="AA18" s="19">
        <f t="shared" si="7"/>
        <v>98.29607760438634</v>
      </c>
    </row>
    <row r="19" spans="1:27" x14ac:dyDescent="0.35">
      <c r="A19">
        <f>[1]Bevölkerungsprognose!A121</f>
        <v>2050</v>
      </c>
      <c r="B19" s="3">
        <f>[1]Bevölkerungsprognose!B121</f>
        <v>88.776928422515638</v>
      </c>
      <c r="C19" s="3">
        <f>[1]Bevölkerungsprognose!C121</f>
        <v>82.541265093608033</v>
      </c>
      <c r="D19" s="3">
        <f>[1]Bevölkerungsprognose!D121</f>
        <v>87.629142627129994</v>
      </c>
      <c r="E19" s="3">
        <f>[1]Bevölkerungsprognose!E121</f>
        <v>78.3469542505687</v>
      </c>
      <c r="F19" s="3">
        <f>[1]Bevölkerungsprognose!F121</f>
        <v>79.649965682910121</v>
      </c>
      <c r="G19" s="3">
        <f>[1]Bevölkerungsprognose!G121</f>
        <v>105.27603222133183</v>
      </c>
      <c r="H19" s="14">
        <f>[1]Bevölkerungsprognose!H121</f>
        <v>89.62714488453102</v>
      </c>
      <c r="I19" s="3">
        <f>[1]Bevölkerungsprognose!I121</f>
        <v>84.272954214224896</v>
      </c>
      <c r="J19" s="3">
        <f>[1]Bevölkerungsprognose!J121</f>
        <v>93.676241162994415</v>
      </c>
      <c r="K19" s="3">
        <f>[1]Bevölkerungsprognose!K121</f>
        <v>92.994069749272654</v>
      </c>
      <c r="L19" s="3">
        <f>[1]Bevölkerungsprognose!L121</f>
        <v>93.848278319746996</v>
      </c>
      <c r="M19" s="3">
        <f>[1]Bevölkerungsprognose!M121</f>
        <v>94.701107194280326</v>
      </c>
      <c r="N19" s="3">
        <f>[1]Bevölkerungsprognose!N121</f>
        <v>97.981517509727624</v>
      </c>
      <c r="O19" s="3">
        <f>[1]Bevölkerungsprognose!O121</f>
        <v>98.152678194854502</v>
      </c>
      <c r="P19" s="3">
        <f>[1]Bevölkerungsprognose!P121</f>
        <v>93.120593496790477</v>
      </c>
      <c r="Q19" s="3">
        <f>[1]Bevölkerungsprognose!Q121</f>
        <v>93.419501515661821</v>
      </c>
      <c r="R19" s="3">
        <f>[1]Bevölkerungsprognose!R121</f>
        <v>91.012426729191048</v>
      </c>
      <c r="S19" s="3">
        <f>[1]Bevölkerungsprognose!S121</f>
        <v>92.123977473589008</v>
      </c>
      <c r="T19" s="3">
        <f>[1]Bevölkerungsprognose!T121</f>
        <v>85.638859556494154</v>
      </c>
      <c r="U19" s="3">
        <f>[1]Bevölkerungsprognose!U121</f>
        <v>91.392272276939195</v>
      </c>
      <c r="V19" s="3">
        <f>[1]Bevölkerungsprognose!V121</f>
        <v>92.362943093395998</v>
      </c>
      <c r="X19" s="18" t="str">
        <f t="shared" si="4"/>
        <v>SL</v>
      </c>
      <c r="Y19" s="19">
        <f t="shared" si="5"/>
        <v>85.638859556494154</v>
      </c>
      <c r="Z19" s="18" t="str">
        <f t="shared" si="6"/>
        <v>HH</v>
      </c>
      <c r="AA19" s="19">
        <f t="shared" si="7"/>
        <v>98.152678194854502</v>
      </c>
    </row>
    <row r="20" spans="1:27" x14ac:dyDescent="0.35">
      <c r="X20" s="11"/>
      <c r="Y20" s="11"/>
      <c r="Z20" s="11"/>
      <c r="AA20" s="11"/>
    </row>
    <row r="21" spans="1:27" x14ac:dyDescent="0.35">
      <c r="A21" t="s">
        <v>161</v>
      </c>
      <c r="X21" s="11"/>
      <c r="Y21" s="11"/>
      <c r="Z21" s="11"/>
      <c r="AA21" s="11"/>
    </row>
    <row r="22" spans="1:27" x14ac:dyDescent="0.35">
      <c r="X22" s="11"/>
      <c r="Y22" s="11"/>
      <c r="Z22" s="11"/>
      <c r="AA22" s="11"/>
    </row>
    <row r="23" spans="1:27" x14ac:dyDescent="0.35">
      <c r="A23" s="4" t="s">
        <v>179</v>
      </c>
      <c r="X23" s="11"/>
      <c r="Y23" s="11"/>
      <c r="Z23" s="11"/>
      <c r="AA23" s="11"/>
    </row>
    <row r="24" spans="1:27" x14ac:dyDescent="0.35">
      <c r="A24">
        <f>[1]Bevölkerungsprognose!A125</f>
        <v>2023</v>
      </c>
      <c r="B24" s="3">
        <f>[1]Bevölkerungsprognose!B125</f>
        <v>18.131611698817675</v>
      </c>
      <c r="C24" s="3">
        <f>[1]Bevölkerungsprognose!C125</f>
        <v>17.337690363154326</v>
      </c>
      <c r="D24" s="3">
        <f>[1]Bevölkerungsprognose!D125</f>
        <v>18.140589569160998</v>
      </c>
      <c r="E24" s="3">
        <f>[1]Bevölkerungsprognose!E125</f>
        <v>17.016942875659662</v>
      </c>
      <c r="F24" s="3">
        <f>[1]Bevölkerungsprognose!F125</f>
        <v>17.355646155304822</v>
      </c>
      <c r="G24" s="3">
        <f>[1]Bevölkerungsprognose!G125</f>
        <v>18.900931235860472</v>
      </c>
      <c r="H24" s="14">
        <f>[1]Bevölkerungsprognose!H125</f>
        <v>17.986312364823881</v>
      </c>
      <c r="I24" s="3">
        <f>[1]Bevölkerungsprognose!I125</f>
        <v>17.708607896229204</v>
      </c>
      <c r="J24" s="3">
        <f>[1]Bevölkerungsprognose!J125</f>
        <v>19.141548247789679</v>
      </c>
      <c r="K24" s="3">
        <f>[1]Bevölkerungsprognose!K125</f>
        <v>19.154966355033253</v>
      </c>
      <c r="L24" s="3">
        <f>[1]Bevölkerungsprognose!L125</f>
        <v>19.457025559528539</v>
      </c>
      <c r="M24" s="3">
        <f>[1]Bevölkerungsprognose!M125</f>
        <v>18.994238989035495</v>
      </c>
      <c r="N24" s="3">
        <f>[1]Bevölkerungsprognose!N125</f>
        <v>19.512548962715801</v>
      </c>
      <c r="O24" s="3">
        <f>[1]Bevölkerungsprognose!O125</f>
        <v>19.175978393263783</v>
      </c>
      <c r="P24" s="3">
        <f>[1]Bevölkerungsprognose!P125</f>
        <v>19.283281782110166</v>
      </c>
      <c r="Q24" s="3">
        <f>[1]Bevölkerungsprognose!Q125</f>
        <v>19.215667086641137</v>
      </c>
      <c r="R24" s="3">
        <f>[1]Bevölkerungsprognose!R125</f>
        <v>19.281027702911679</v>
      </c>
      <c r="S24" s="3">
        <f>[1]Bevölkerungsprognose!S125</f>
        <v>18.851968088929347</v>
      </c>
      <c r="T24" s="3">
        <f>[1]Bevölkerungsprognose!T125</f>
        <v>17.282575680874761</v>
      </c>
      <c r="U24" s="3">
        <f>[1]Bevölkerungsprognose!U125</f>
        <v>18.470199568500544</v>
      </c>
      <c r="V24" s="3">
        <f>[1]Bevölkerungsprognose!V125</f>
        <v>18.929209719608473</v>
      </c>
      <c r="X24" s="18" t="str">
        <f t="shared" ref="X24:X30" si="8">HLOOKUP(Y24,$L24:$U130,ROW(L$109)-ROW(X24)+1,0)</f>
        <v>SL</v>
      </c>
      <c r="Y24" s="19">
        <f t="shared" ref="Y24:Y30" si="9">MIN(L24:U24)</f>
        <v>17.282575680874761</v>
      </c>
      <c r="Z24" s="18" t="str">
        <f t="shared" ref="Z24:Z30" si="10">HLOOKUP(AA24,$L24:$U130,ROW(N$109)-ROW(Z24)+1,0)</f>
        <v>HB</v>
      </c>
      <c r="AA24" s="19">
        <f t="shared" ref="AA24:AA30" si="11">MAX(L24:U24)</f>
        <v>19.512548962715801</v>
      </c>
    </row>
    <row r="25" spans="1:27" x14ac:dyDescent="0.35">
      <c r="A25">
        <f>[1]Bevölkerungsprognose!A127</f>
        <v>2025</v>
      </c>
      <c r="B25" s="3">
        <f>[1]Bevölkerungsprognose!B127</f>
        <v>18.220552349227255</v>
      </c>
      <c r="C25" s="3">
        <f>[1]Bevölkerungsprognose!C127</f>
        <v>17.36227045075125</v>
      </c>
      <c r="D25" s="3">
        <f>[1]Bevölkerungsprognose!D127</f>
        <v>18.230031473817256</v>
      </c>
      <c r="E25" s="3">
        <f>[1]Bevölkerungsprognose!E127</f>
        <v>17.168166479190099</v>
      </c>
      <c r="F25" s="3">
        <f>[1]Bevölkerungsprognose!F127</f>
        <v>17.41963301873233</v>
      </c>
      <c r="G25" s="3">
        <f>[1]Bevölkerungsprognose!G127</f>
        <v>19.206572037643635</v>
      </c>
      <c r="H25" s="14">
        <f>[1]Bevölkerungsprognose!H127</f>
        <v>18.130122196594197</v>
      </c>
      <c r="I25" s="3">
        <f>[1]Bevölkerungsprognose!I127</f>
        <v>17.797671617824165</v>
      </c>
      <c r="J25" s="3">
        <f>[1]Bevölkerungsprognose!J127</f>
        <v>19.316547757314311</v>
      </c>
      <c r="K25" s="3">
        <f>[1]Bevölkerungsprognose!K127</f>
        <v>19.322725453945392</v>
      </c>
      <c r="L25" s="3">
        <f>[1]Bevölkerungsprognose!L127</f>
        <v>19.593871211190478</v>
      </c>
      <c r="M25" s="3">
        <f>[1]Bevölkerungsprognose!M127</f>
        <v>19.226372653858917</v>
      </c>
      <c r="N25" s="3">
        <f>[1]Bevölkerungsprognose!N127</f>
        <v>19.649833598610911</v>
      </c>
      <c r="O25" s="3">
        <f>[1]Bevölkerungsprognose!O127</f>
        <v>19.354329880645672</v>
      </c>
      <c r="P25" s="3">
        <f>[1]Bevölkerungsprognose!P127</f>
        <v>19.404354587869364</v>
      </c>
      <c r="Q25" s="3">
        <f>[1]Bevölkerungsprognose!Q127</f>
        <v>19.351931905359166</v>
      </c>
      <c r="R25" s="3">
        <f>[1]Bevölkerungsprognose!R127</f>
        <v>19.447769179430889</v>
      </c>
      <c r="S25" s="3">
        <f>[1]Bevölkerungsprognose!S127</f>
        <v>19.083168364061343</v>
      </c>
      <c r="T25" s="3">
        <f>[1]Bevölkerungsprognose!T127</f>
        <v>17.489062976905075</v>
      </c>
      <c r="U25" s="3">
        <f>[1]Bevölkerungsprognose!U127</f>
        <v>18.553174363618073</v>
      </c>
      <c r="V25" s="3">
        <f>[1]Bevölkerungsprognose!V127</f>
        <v>19.093407565552791</v>
      </c>
      <c r="X25" s="18" t="str">
        <f t="shared" si="8"/>
        <v>SL</v>
      </c>
      <c r="Y25" s="19">
        <f t="shared" si="9"/>
        <v>17.489062976905075</v>
      </c>
      <c r="Z25" s="18" t="str">
        <f t="shared" si="10"/>
        <v>HB</v>
      </c>
      <c r="AA25" s="19">
        <f t="shared" si="11"/>
        <v>19.649833598610911</v>
      </c>
    </row>
    <row r="26" spans="1:27" x14ac:dyDescent="0.35">
      <c r="A26">
        <f>[1]Bevölkerungsprognose!A132</f>
        <v>2030</v>
      </c>
      <c r="B26" s="3">
        <f>[1]Bevölkerungsprognose!B132</f>
        <v>18.091597157862218</v>
      </c>
      <c r="C26" s="3">
        <f>[1]Bevölkerungsprognose!C132</f>
        <v>16.986798473377966</v>
      </c>
      <c r="D26" s="3">
        <f>[1]Bevölkerungsprognose!D132</f>
        <v>18.004382098874256</v>
      </c>
      <c r="E26" s="3">
        <f>[1]Bevölkerungsprognose!E132</f>
        <v>17.122093023255815</v>
      </c>
      <c r="F26" s="3">
        <f>[1]Bevölkerungsprognose!F132</f>
        <v>17.246140947871972</v>
      </c>
      <c r="G26" s="3">
        <f>[1]Bevölkerungsprognose!G132</f>
        <v>19.645168659103017</v>
      </c>
      <c r="H26" s="14">
        <f>[1]Bevölkerungsprognose!H132</f>
        <v>18.109720695235389</v>
      </c>
      <c r="I26" s="3">
        <f>[1]Bevölkerungsprognose!I132</f>
        <v>17.615895120935814</v>
      </c>
      <c r="J26" s="3">
        <f>[1]Bevölkerungsprognose!J132</f>
        <v>19.662917496781233</v>
      </c>
      <c r="K26" s="3">
        <f>[1]Bevölkerungsprognose!K132</f>
        <v>19.663931075866987</v>
      </c>
      <c r="L26" s="3">
        <f>[1]Bevölkerungsprognose!L132</f>
        <v>19.864910620490871</v>
      </c>
      <c r="M26" s="3">
        <f>[1]Bevölkerungsprognose!M132</f>
        <v>19.694206047569565</v>
      </c>
      <c r="N26" s="3">
        <f>[1]Bevölkerungsprognose!N132</f>
        <v>20.028818443804035</v>
      </c>
      <c r="O26" s="3">
        <f>[1]Bevölkerungsprognose!O132</f>
        <v>19.717142413096411</v>
      </c>
      <c r="P26" s="3">
        <f>[1]Bevölkerungsprognose!P132</f>
        <v>19.594521563238267</v>
      </c>
      <c r="Q26" s="3">
        <f>[1]Bevölkerungsprognose!Q132</f>
        <v>19.66810600287867</v>
      </c>
      <c r="R26" s="3">
        <f>[1]Bevölkerungsprognose!R132</f>
        <v>19.806366647013117</v>
      </c>
      <c r="S26" s="3">
        <f>[1]Bevölkerungsprognose!S132</f>
        <v>19.470829286780209</v>
      </c>
      <c r="T26" s="3">
        <f>[1]Bevölkerungsprognose!T132</f>
        <v>17.982048901268954</v>
      </c>
      <c r="U26" s="3">
        <f>[1]Bevölkerungsprognose!U132</f>
        <v>18.728373702422147</v>
      </c>
      <c r="V26" s="3">
        <f>[1]Bevölkerungsprognose!V132</f>
        <v>19.368528562372333</v>
      </c>
      <c r="X26" s="18" t="str">
        <f t="shared" si="8"/>
        <v>SL</v>
      </c>
      <c r="Y26" s="19">
        <f t="shared" si="9"/>
        <v>17.982048901268954</v>
      </c>
      <c r="Z26" s="18" t="str">
        <f t="shared" si="10"/>
        <v>HB</v>
      </c>
      <c r="AA26" s="19">
        <f t="shared" si="11"/>
        <v>20.028818443804035</v>
      </c>
    </row>
    <row r="27" spans="1:27" x14ac:dyDescent="0.35">
      <c r="A27">
        <f>[1]Bevölkerungsprognose!A137</f>
        <v>2035</v>
      </c>
      <c r="B27" s="3">
        <f>[1]Bevölkerungsprognose!B137</f>
        <v>17.584293640631664</v>
      </c>
      <c r="C27" s="3">
        <f>[1]Bevölkerungsprognose!C137</f>
        <v>16.421615428680543</v>
      </c>
      <c r="D27" s="3">
        <f>[1]Bevölkerungsprognose!D137</f>
        <v>17.488846725808934</v>
      </c>
      <c r="E27" s="3">
        <f>[1]Bevölkerungsprognose!E137</f>
        <v>16.766977630655031</v>
      </c>
      <c r="F27" s="3">
        <f>[1]Bevölkerungsprognose!F137</f>
        <v>16.728567794454339</v>
      </c>
      <c r="G27" s="3">
        <f>[1]Bevölkerungsprognose!G137</f>
        <v>19.742981908920772</v>
      </c>
      <c r="H27" s="14">
        <f>[1]Bevölkerungsprognose!H137</f>
        <v>17.780386378111068</v>
      </c>
      <c r="I27" s="3">
        <f>[1]Bevölkerungsprognose!I137</f>
        <v>17.125392449970438</v>
      </c>
      <c r="J27" s="3">
        <f>[1]Bevölkerungsprognose!J137</f>
        <v>19.69891349541545</v>
      </c>
      <c r="K27" s="3">
        <f>[1]Bevölkerungsprognose!K137</f>
        <v>19.696358003522032</v>
      </c>
      <c r="L27" s="3">
        <f>[1]Bevölkerungsprognose!L137</f>
        <v>19.851180959459338</v>
      </c>
      <c r="M27" s="3">
        <f>[1]Bevölkerungsprognose!M137</f>
        <v>19.767139889196674</v>
      </c>
      <c r="N27" s="3">
        <f>[1]Bevölkerungsprognose!N137</f>
        <v>20.178468624064479</v>
      </c>
      <c r="O27" s="3">
        <f>[1]Bevölkerungsprognose!O137</f>
        <v>19.817510764814436</v>
      </c>
      <c r="P27" s="3">
        <f>[1]Bevölkerungsprognose!P137</f>
        <v>19.531599315438104</v>
      </c>
      <c r="Q27" s="3">
        <f>[1]Bevölkerungsprognose!Q137</f>
        <v>19.726772653085895</v>
      </c>
      <c r="R27" s="3">
        <f>[1]Bevölkerungsprognose!R137</f>
        <v>19.860469230258943</v>
      </c>
      <c r="S27" s="3">
        <f>[1]Bevölkerungsprognose!S137</f>
        <v>19.446615971383221</v>
      </c>
      <c r="T27" s="3">
        <f>[1]Bevölkerungsprognose!T137</f>
        <v>18.126444024364627</v>
      </c>
      <c r="U27" s="3">
        <f>[1]Bevölkerungsprognose!U137</f>
        <v>18.716968588997837</v>
      </c>
      <c r="V27" s="3">
        <f>[1]Bevölkerungsprognose!V137</f>
        <v>19.335879449879055</v>
      </c>
      <c r="X27" s="18" t="str">
        <f t="shared" si="8"/>
        <v>SL</v>
      </c>
      <c r="Y27" s="19">
        <f t="shared" si="9"/>
        <v>18.126444024364627</v>
      </c>
      <c r="Z27" s="18" t="str">
        <f t="shared" si="10"/>
        <v>HB</v>
      </c>
      <c r="AA27" s="19">
        <f t="shared" si="11"/>
        <v>20.178468624064479</v>
      </c>
    </row>
    <row r="28" spans="1:27" x14ac:dyDescent="0.35">
      <c r="A28">
        <f>[1]Bevölkerungsprognose!A142</f>
        <v>2040</v>
      </c>
      <c r="B28" s="3">
        <f>[1]Bevölkerungsprognose!B142</f>
        <v>16.962223527109021</v>
      </c>
      <c r="C28" s="3">
        <f>[1]Bevölkerungsprognose!C142</f>
        <v>16.046738072054527</v>
      </c>
      <c r="D28" s="3">
        <f>[1]Bevölkerungsprognose!D142</f>
        <v>17.150003908387404</v>
      </c>
      <c r="E28" s="3">
        <f>[1]Bevölkerungsprognose!E142</f>
        <v>16.468027774898957</v>
      </c>
      <c r="F28" s="3">
        <f>[1]Bevölkerungsprognose!F142</f>
        <v>16.430817610062896</v>
      </c>
      <c r="G28" s="3">
        <f>[1]Bevölkerungsprognose!G142</f>
        <v>19.543078697455275</v>
      </c>
      <c r="H28" s="14">
        <f>[1]Bevölkerungsprognose!H142</f>
        <v>17.458253922174961</v>
      </c>
      <c r="I28" s="3">
        <f>[1]Bevölkerungsprognose!I142</f>
        <v>16.736472767125154</v>
      </c>
      <c r="J28" s="3">
        <f>[1]Bevölkerungsprognose!J142</f>
        <v>19.265173053701417</v>
      </c>
      <c r="K28" s="3">
        <f>[1]Bevölkerungsprognose!K142</f>
        <v>19.248771897302813</v>
      </c>
      <c r="L28" s="3">
        <f>[1]Bevölkerungsprognose!L142</f>
        <v>19.337950544664192</v>
      </c>
      <c r="M28" s="3">
        <f>[1]Bevölkerungsprognose!M142</f>
        <v>19.30872396394842</v>
      </c>
      <c r="N28" s="3">
        <f>[1]Bevölkerungsprognose!N142</f>
        <v>19.853679529479276</v>
      </c>
      <c r="O28" s="3">
        <f>[1]Bevölkerungsprognose!O142</f>
        <v>19.595108833527831</v>
      </c>
      <c r="P28" s="3">
        <f>[1]Bevölkerungsprognose!P142</f>
        <v>19.120913016656385</v>
      </c>
      <c r="Q28" s="3">
        <f>[1]Bevölkerungsprognose!Q142</f>
        <v>19.338314542790361</v>
      </c>
      <c r="R28" s="3">
        <f>[1]Bevölkerungsprognose!R142</f>
        <v>19.399136383592403</v>
      </c>
      <c r="S28" s="3">
        <f>[1]Bevölkerungsprognose!S142</f>
        <v>18.907283192997483</v>
      </c>
      <c r="T28" s="3">
        <f>[1]Bevölkerungsprognose!T142</f>
        <v>17.785630153121314</v>
      </c>
      <c r="U28" s="3">
        <f>[1]Bevölkerungsprognose!U142</f>
        <v>18.32</v>
      </c>
      <c r="V28" s="3">
        <f>[1]Bevölkerungsprognose!V142</f>
        <v>18.914570165167962</v>
      </c>
      <c r="X28" s="18" t="str">
        <f t="shared" si="8"/>
        <v>SL</v>
      </c>
      <c r="Y28" s="19">
        <f t="shared" si="9"/>
        <v>17.785630153121314</v>
      </c>
      <c r="Z28" s="18" t="str">
        <f t="shared" si="10"/>
        <v>HB</v>
      </c>
      <c r="AA28" s="19">
        <f t="shared" si="11"/>
        <v>19.853679529479276</v>
      </c>
    </row>
    <row r="29" spans="1:27" x14ac:dyDescent="0.35">
      <c r="A29">
        <f>[1]Bevölkerungsprognose!A147</f>
        <v>2045</v>
      </c>
      <c r="B29" s="3">
        <f>[1]Bevölkerungsprognose!B147</f>
        <v>17.020516687170126</v>
      </c>
      <c r="C29" s="3">
        <f>[1]Bevölkerungsprognose!C147</f>
        <v>16.415232272213732</v>
      </c>
      <c r="D29" s="3">
        <f>[1]Bevölkerungsprognose!D147</f>
        <v>17.641299745977985</v>
      </c>
      <c r="E29" s="3">
        <f>[1]Bevölkerungsprognose!E147</f>
        <v>16.919867337113509</v>
      </c>
      <c r="F29" s="3">
        <f>[1]Bevölkerungsprognose!F147</f>
        <v>16.927392383212862</v>
      </c>
      <c r="G29" s="3">
        <f>[1]Bevölkerungsprognose!G147</f>
        <v>19.441362342611797</v>
      </c>
      <c r="H29" s="14">
        <f>[1]Bevölkerungsprognose!H147</f>
        <v>17.72944209075596</v>
      </c>
      <c r="I29" s="3">
        <f>[1]Bevölkerungsprognose!I147</f>
        <v>17.113732974754924</v>
      </c>
      <c r="J29" s="3">
        <f>[1]Bevölkerungsprognose!J147</f>
        <v>18.958021328459093</v>
      </c>
      <c r="K29" s="3">
        <f>[1]Bevölkerungsprognose!K147</f>
        <v>18.928911260741032</v>
      </c>
      <c r="L29" s="3">
        <f>[1]Bevölkerungsprognose!L147</f>
        <v>18.9065331837404</v>
      </c>
      <c r="M29" s="3">
        <f>[1]Bevölkerungsprognose!M147</f>
        <v>18.881530748567076</v>
      </c>
      <c r="N29" s="3">
        <f>[1]Bevölkerungsprognose!N147</f>
        <v>19.825863545532403</v>
      </c>
      <c r="O29" s="3">
        <f>[1]Bevölkerungsprognose!O147</f>
        <v>19.413330654477871</v>
      </c>
      <c r="P29" s="3">
        <f>[1]Bevölkerungsprognose!P147</f>
        <v>18.899377385017068</v>
      </c>
      <c r="Q29" s="3">
        <f>[1]Bevölkerungsprognose!Q147</f>
        <v>19.114519402549739</v>
      </c>
      <c r="R29" s="3">
        <f>[1]Bevölkerungsprognose!R147</f>
        <v>19.091494304346611</v>
      </c>
      <c r="S29" s="3">
        <f>[1]Bevölkerungsprognose!S147</f>
        <v>18.610445615716344</v>
      </c>
      <c r="T29" s="3">
        <f>[1]Bevölkerungsprognose!T147</f>
        <v>17.605248769819575</v>
      </c>
      <c r="U29" s="3">
        <f>[1]Bevölkerungsprognose!U147</f>
        <v>18.132421010263634</v>
      </c>
      <c r="V29" s="3">
        <f>[1]Bevölkerungsprognose!V147</f>
        <v>18.706461892359776</v>
      </c>
      <c r="X29" s="18" t="str">
        <f t="shared" si="8"/>
        <v>SL</v>
      </c>
      <c r="Y29" s="19">
        <f t="shared" si="9"/>
        <v>17.605248769819575</v>
      </c>
      <c r="Z29" s="18" t="str">
        <f t="shared" si="10"/>
        <v>HB</v>
      </c>
      <c r="AA29" s="19">
        <f t="shared" si="11"/>
        <v>19.825863545532403</v>
      </c>
    </row>
    <row r="30" spans="1:27" x14ac:dyDescent="0.35">
      <c r="A30">
        <f>[1]Bevölkerungsprognose!A152</f>
        <v>2050</v>
      </c>
      <c r="B30" s="3">
        <f>[1]Bevölkerungsprognose!B152</f>
        <v>17.297275446681219</v>
      </c>
      <c r="C30" s="3">
        <f>[1]Bevölkerungsprognose!C152</f>
        <v>16.996722207047252</v>
      </c>
      <c r="D30" s="3">
        <f>[1]Bevölkerungsprognose!D152</f>
        <v>18.277113291224296</v>
      </c>
      <c r="E30" s="3">
        <f>[1]Bevölkerungsprognose!E152</f>
        <v>17.618495834023065</v>
      </c>
      <c r="F30" s="3">
        <f>[1]Bevölkerungsprognose!F152</f>
        <v>17.594543639791507</v>
      </c>
      <c r="G30" s="3">
        <f>[1]Bevölkerungsprognose!G152</f>
        <v>19.258046917621385</v>
      </c>
      <c r="H30" s="14">
        <f>[1]Bevölkerungsprognose!H152</f>
        <v>18.110043059204795</v>
      </c>
      <c r="I30" s="3">
        <f>[1]Bevölkerungsprognose!I152</f>
        <v>17.680763499609736</v>
      </c>
      <c r="J30" s="3">
        <f>[1]Bevölkerungsprognose!J152</f>
        <v>18.818414441815147</v>
      </c>
      <c r="K30" s="3">
        <f>[1]Bevölkerungsprognose!K152</f>
        <v>18.791361488094012</v>
      </c>
      <c r="L30" s="3">
        <f>[1]Bevölkerungsprognose!L152</f>
        <v>18.711927177073242</v>
      </c>
      <c r="M30" s="3">
        <f>[1]Bevölkerungsprognose!M152</f>
        <v>18.677571807764519</v>
      </c>
      <c r="N30" s="3">
        <f>[1]Bevölkerungsprognose!N152</f>
        <v>19.770245355268756</v>
      </c>
      <c r="O30" s="3">
        <f>[1]Bevölkerungsprognose!O152</f>
        <v>19.221193108256148</v>
      </c>
      <c r="P30" s="3">
        <f>[1]Bevölkerungsprognose!P152</f>
        <v>18.825735271329844</v>
      </c>
      <c r="Q30" s="3">
        <f>[1]Bevölkerungsprognose!Q152</f>
        <v>19.0619237767276</v>
      </c>
      <c r="R30" s="3">
        <f>[1]Bevölkerungsprognose!R152</f>
        <v>18.939244236925457</v>
      </c>
      <c r="S30" s="3">
        <f>[1]Bevölkerungsprognose!S152</f>
        <v>18.565594567817705</v>
      </c>
      <c r="T30" s="3">
        <f>[1]Bevölkerungsprognose!T152</f>
        <v>17.66413577489951</v>
      </c>
      <c r="U30" s="3">
        <f>[1]Bevölkerungsprognose!U152</f>
        <v>18.057390656232002</v>
      </c>
      <c r="V30" s="3">
        <f>[1]Bevölkerungsprognose!V152</f>
        <v>18.665723833094646</v>
      </c>
      <c r="X30" s="18" t="str">
        <f t="shared" si="8"/>
        <v>SL</v>
      </c>
      <c r="Y30" s="19">
        <f t="shared" si="9"/>
        <v>17.66413577489951</v>
      </c>
      <c r="Z30" s="18" t="str">
        <f t="shared" si="10"/>
        <v>HB</v>
      </c>
      <c r="AA30" s="19">
        <f t="shared" si="11"/>
        <v>19.770245355268756</v>
      </c>
    </row>
    <row r="31" spans="1:27" x14ac:dyDescent="0.35">
      <c r="X31" s="11"/>
      <c r="Y31" s="11"/>
      <c r="Z31" s="11"/>
      <c r="AA31" s="11"/>
    </row>
    <row r="32" spans="1:27" x14ac:dyDescent="0.35">
      <c r="A32" s="4" t="s">
        <v>555</v>
      </c>
      <c r="X32" s="11"/>
      <c r="Y32" s="11"/>
      <c r="Z32" s="11"/>
      <c r="AA32" s="11"/>
    </row>
    <row r="33" spans="1:27" x14ac:dyDescent="0.35">
      <c r="A33">
        <f>[1]Bevölkerungsprognose!A185</f>
        <v>2023</v>
      </c>
      <c r="B33" s="3">
        <f>[1]Bevölkerungsprognose!B185</f>
        <v>55.95052893590541</v>
      </c>
      <c r="C33" s="3">
        <f>[1]Bevölkerungsprognose!C185</f>
        <v>55.644614341204772</v>
      </c>
      <c r="D33" s="3">
        <f>[1]Bevölkerungsprognose!D185</f>
        <v>55.109435078379192</v>
      </c>
      <c r="E33" s="3">
        <f>[1]Bevölkerungsprognose!E185</f>
        <v>54.9393574669012</v>
      </c>
      <c r="F33" s="3">
        <f>[1]Bevölkerungsprognose!F185</f>
        <v>55.224234379444397</v>
      </c>
      <c r="G33" s="3">
        <f>[1]Bevölkerungsprognose!G185</f>
        <v>62.3664965539012</v>
      </c>
      <c r="H33" s="3">
        <f>[1]Bevölkerungsprognose!H185</f>
        <v>56.977691727987356</v>
      </c>
      <c r="I33" s="3">
        <f>[1]Bevölkerungsprognose!I185</f>
        <v>55.341496337830172</v>
      </c>
      <c r="J33" s="3">
        <f>[1]Bevölkerungsprognose!J185</f>
        <v>59.316150959231116</v>
      </c>
      <c r="K33" s="3">
        <f>[1]Bevölkerungsprognose!K185</f>
        <v>59.146047174835005</v>
      </c>
      <c r="L33" s="3">
        <f>[1]Bevölkerungsprognose!L185</f>
        <v>59.456142674259475</v>
      </c>
      <c r="M33" s="3">
        <f>[1]Bevölkerungsprognose!M185</f>
        <v>59.888496561977334</v>
      </c>
      <c r="N33" s="3">
        <f>[1]Bevölkerungsprognose!N185</f>
        <v>59.640214710575961</v>
      </c>
      <c r="O33" s="3">
        <f>[1]Bevölkerungsprognose!O185</f>
        <v>62.765450405126309</v>
      </c>
      <c r="P33" s="3">
        <f>[1]Bevölkerungsprognose!P185</f>
        <v>59.385446933483294</v>
      </c>
      <c r="Q33" s="3">
        <f>[1]Bevölkerungsprognose!Q185</f>
        <v>58.108157698376786</v>
      </c>
      <c r="R33" s="3">
        <f>[1]Bevölkerungsprognose!R185</f>
        <v>58.888569787478467</v>
      </c>
      <c r="S33" s="3">
        <f>[1]Bevölkerungsprognose!S185</f>
        <v>58.283222730648525</v>
      </c>
      <c r="T33" s="3">
        <f>[1]Bevölkerungsprognose!T185</f>
        <v>57.517464817252204</v>
      </c>
      <c r="U33" s="3">
        <f>[1]Bevölkerungsprognose!U185</f>
        <v>57.847896440129432</v>
      </c>
      <c r="V33" s="3">
        <f>[1]Bevölkerungsprognose!V185</f>
        <v>58.72717158446661</v>
      </c>
      <c r="X33" s="18" t="str">
        <f t="shared" ref="X33:X38" si="12">HLOOKUP(Y33,$L33:$U140,ROW(L$109)-ROW(X33)+1,0)</f>
        <v>SL</v>
      </c>
      <c r="Y33" s="19">
        <f t="shared" ref="Y33:Y38" si="13">MIN(L33:U33)</f>
        <v>57.517464817252204</v>
      </c>
      <c r="Z33" s="18" t="str">
        <f t="shared" ref="Z33:Z38" si="14">HLOOKUP(AA33,$L33:$U140,ROW(N$109)-ROW(Z33)+1,0)</f>
        <v>HH</v>
      </c>
      <c r="AA33" s="19">
        <f t="shared" ref="AA33:AA38" si="15">MAX(L33:U33)</f>
        <v>62.765450405126309</v>
      </c>
    </row>
    <row r="34" spans="1:27" x14ac:dyDescent="0.35">
      <c r="A34">
        <f>[1]Bevölkerungsprognose!A187</f>
        <v>2025</v>
      </c>
      <c r="B34" s="3">
        <f>[1]Bevölkerungsprognose!B187</f>
        <v>54.963783553472503</v>
      </c>
      <c r="C34" s="3">
        <f>[1]Bevölkerungsprognose!C187</f>
        <v>54.454955790515058</v>
      </c>
      <c r="D34" s="3">
        <f>[1]Bevölkerungsprognose!D187</f>
        <v>54.581051275061334</v>
      </c>
      <c r="E34" s="3">
        <f>[1]Bevölkerungsprognose!E187</f>
        <v>53.979190101237357</v>
      </c>
      <c r="F34" s="3">
        <f>[1]Bevölkerungsprognose!F187</f>
        <v>54.314185790255365</v>
      </c>
      <c r="G34" s="3">
        <f>[1]Bevölkerungsprognose!G187</f>
        <v>61.898819736910511</v>
      </c>
      <c r="H34" s="3">
        <f>[1]Bevölkerungsprognose!H187</f>
        <v>56.242945477744513</v>
      </c>
      <c r="I34" s="3">
        <f>[1]Bevölkerungsprognose!I187</f>
        <v>54.496186270574071</v>
      </c>
      <c r="J34" s="3">
        <f>[1]Bevölkerungsprognose!J187</f>
        <v>58.538659366185499</v>
      </c>
      <c r="K34" s="3">
        <f>[1]Bevölkerungsprognose!K187</f>
        <v>58.349908144876991</v>
      </c>
      <c r="L34" s="3">
        <f>[1]Bevölkerungsprognose!L187</f>
        <v>58.649104024430912</v>
      </c>
      <c r="M34" s="3">
        <f>[1]Bevölkerungsprognose!M187</f>
        <v>59.036100151185522</v>
      </c>
      <c r="N34" s="3">
        <f>[1]Bevölkerungsprognose!N187</f>
        <v>59.253364201996817</v>
      </c>
      <c r="O34" s="3">
        <f>[1]Bevölkerungsprognose!O187</f>
        <v>62.342920237657076</v>
      </c>
      <c r="P34" s="3">
        <f>[1]Bevölkerungsprognose!P187</f>
        <v>58.67807153965785</v>
      </c>
      <c r="Q34" s="3">
        <f>[1]Bevölkerungsprognose!Q187</f>
        <v>57.349520829020591</v>
      </c>
      <c r="R34" s="3">
        <f>[1]Bevölkerungsprognose!R187</f>
        <v>58.08517327538182</v>
      </c>
      <c r="S34" s="3">
        <f>[1]Bevölkerungsprognose!S187</f>
        <v>57.270970973358452</v>
      </c>
      <c r="T34" s="3">
        <f>[1]Bevölkerungsprognose!T187</f>
        <v>56.373995319971513</v>
      </c>
      <c r="U34" s="3">
        <f>[1]Bevölkerungsprognose!U187</f>
        <v>57.155314082570342</v>
      </c>
      <c r="V34" s="3">
        <f>[1]Bevölkerungsprognose!V187</f>
        <v>57.94477405961382</v>
      </c>
      <c r="X34" s="18" t="str">
        <f t="shared" si="12"/>
        <v>SL</v>
      </c>
      <c r="Y34" s="19">
        <f t="shared" si="13"/>
        <v>56.373995319971513</v>
      </c>
      <c r="Z34" s="18" t="str">
        <f t="shared" si="14"/>
        <v>HH</v>
      </c>
      <c r="AA34" s="19">
        <f t="shared" si="15"/>
        <v>62.342920237657076</v>
      </c>
    </row>
    <row r="35" spans="1:27" x14ac:dyDescent="0.35">
      <c r="A35">
        <f>[1]Bevölkerungsprognose!A192</f>
        <v>2030</v>
      </c>
      <c r="B35" s="3">
        <f>[1]Bevölkerungsprognose!B192</f>
        <v>52.486870559159719</v>
      </c>
      <c r="C35" s="3">
        <f>[1]Bevölkerungsprognose!C192</f>
        <v>51.836326096477499</v>
      </c>
      <c r="D35" s="3">
        <f>[1]Bevölkerungsprognose!D192</f>
        <v>53.35079457022691</v>
      </c>
      <c r="E35" s="3">
        <f>[1]Bevölkerungsprognose!E192</f>
        <v>51.676356589147289</v>
      </c>
      <c r="F35" s="3">
        <f>[1]Bevölkerungsprognose!F192</f>
        <v>52.216797356610947</v>
      </c>
      <c r="G35" s="3">
        <f>[1]Bevölkerungsprognose!G192</f>
        <v>60.453310997741056</v>
      </c>
      <c r="H35" s="3">
        <f>[1]Bevölkerungsprognose!H192</f>
        <v>54.436016849699207</v>
      </c>
      <c r="I35" s="3">
        <f>[1]Bevölkerungsprognose!I192</f>
        <v>52.500755083548967</v>
      </c>
      <c r="J35" s="3">
        <f>[1]Bevölkerungsprognose!J192</f>
        <v>56.151440320189977</v>
      </c>
      <c r="K35" s="3">
        <f>[1]Bevölkerungsprognose!K192</f>
        <v>55.905774309410688</v>
      </c>
      <c r="L35" s="3">
        <f>[1]Bevölkerungsprognose!L192</f>
        <v>56.209683720687948</v>
      </c>
      <c r="M35" s="3">
        <f>[1]Bevölkerungsprognose!M192</f>
        <v>56.493397960889183</v>
      </c>
      <c r="N35" s="3">
        <f>[1]Bevölkerungsprognose!N192</f>
        <v>57.622478386167153</v>
      </c>
      <c r="O35" s="3">
        <f>[1]Bevölkerungsprognose!O192</f>
        <v>60.648603843962078</v>
      </c>
      <c r="P35" s="3">
        <f>[1]Bevölkerungsprognose!P192</f>
        <v>56.430369192285717</v>
      </c>
      <c r="Q35" s="3">
        <f>[1]Bevölkerungsprognose!Q192</f>
        <v>54.902814567533909</v>
      </c>
      <c r="R35" s="3">
        <f>[1]Bevölkerungsprognose!R192</f>
        <v>55.62633281352457</v>
      </c>
      <c r="S35" s="3">
        <f>[1]Bevölkerungsprognose!S192</f>
        <v>54.501741004808487</v>
      </c>
      <c r="T35" s="3">
        <f>[1]Bevölkerungsprognose!T192</f>
        <v>53.492210873826465</v>
      </c>
      <c r="U35" s="3">
        <f>[1]Bevölkerungsprognose!U192</f>
        <v>54.674607399520909</v>
      </c>
      <c r="V35" s="3">
        <f>[1]Bevölkerungsprognose!V192</f>
        <v>55.626423422788847</v>
      </c>
      <c r="X35" s="18" t="str">
        <f t="shared" si="12"/>
        <v>SL</v>
      </c>
      <c r="Y35" s="19">
        <f t="shared" si="13"/>
        <v>53.492210873826465</v>
      </c>
      <c r="Z35" s="18" t="str">
        <f t="shared" si="14"/>
        <v>HH</v>
      </c>
      <c r="AA35" s="19">
        <f t="shared" si="15"/>
        <v>60.648603843962078</v>
      </c>
    </row>
    <row r="36" spans="1:27" x14ac:dyDescent="0.35">
      <c r="A36">
        <f>[1]Bevölkerungsprognose!A197</f>
        <v>2035</v>
      </c>
      <c r="B36" s="3">
        <f>[1]Bevölkerungsprognose!B197</f>
        <v>51.782873549838975</v>
      </c>
      <c r="C36" s="3">
        <f>[1]Bevölkerungsprognose!C197</f>
        <v>51.110686779963075</v>
      </c>
      <c r="D36" s="3">
        <f>[1]Bevölkerungsprognose!D197</f>
        <v>53.26137121173273</v>
      </c>
      <c r="E36" s="3">
        <f>[1]Bevölkerungsprognose!E197</f>
        <v>50.827565452903997</v>
      </c>
      <c r="F36" s="3">
        <f>[1]Bevölkerungsprognose!F197</f>
        <v>51.645891630628341</v>
      </c>
      <c r="G36" s="3">
        <f>[1]Bevölkerungsprognose!G197</f>
        <v>59.832813474734877</v>
      </c>
      <c r="H36" s="3">
        <f>[1]Bevölkerungsprognose!H197</f>
        <v>53.95556776602519</v>
      </c>
      <c r="I36" s="3">
        <f>[1]Bevölkerungsprognose!I197</f>
        <v>51.994103881611267</v>
      </c>
      <c r="J36" s="3">
        <f>[1]Bevölkerungsprognose!J197</f>
        <v>54.396623410727187</v>
      </c>
      <c r="K36" s="3">
        <f>[1]Bevölkerungsprognose!K197</f>
        <v>54.081383116497889</v>
      </c>
      <c r="L36" s="3">
        <f>[1]Bevölkerungsprognose!L197</f>
        <v>54.386359118839181</v>
      </c>
      <c r="M36" s="3">
        <f>[1]Bevölkerungsprognose!M197</f>
        <v>54.598049399815324</v>
      </c>
      <c r="N36" s="3">
        <f>[1]Bevölkerungsprognose!N197</f>
        <v>56.433506044905002</v>
      </c>
      <c r="O36" s="3">
        <f>[1]Bevölkerungsprognose!O197</f>
        <v>59.144966167726061</v>
      </c>
      <c r="P36" s="3">
        <f>[1]Bevölkerungsprognose!P197</f>
        <v>54.720239288302309</v>
      </c>
      <c r="Q36" s="3">
        <f>[1]Bevölkerungsprognose!Q197</f>
        <v>52.990388684035544</v>
      </c>
      <c r="R36" s="3">
        <f>[1]Bevölkerungsprognose!R197</f>
        <v>53.789553988014944</v>
      </c>
      <c r="S36" s="3">
        <f>[1]Bevölkerungsprognose!S197</f>
        <v>52.772842489280535</v>
      </c>
      <c r="T36" s="3">
        <f>[1]Bevölkerungsprognose!T197</f>
        <v>51.97437513127494</v>
      </c>
      <c r="U36" s="3">
        <f>[1]Bevölkerungsprognose!U197</f>
        <v>52.581020442080764</v>
      </c>
      <c r="V36" s="3">
        <f>[1]Bevölkerungsprognose!V197</f>
        <v>54.057711713976587</v>
      </c>
      <c r="X36" s="18" t="str">
        <f t="shared" si="12"/>
        <v>SL</v>
      </c>
      <c r="Y36" s="19">
        <f t="shared" si="13"/>
        <v>51.97437513127494</v>
      </c>
      <c r="Z36" s="18" t="str">
        <f t="shared" si="14"/>
        <v>HH</v>
      </c>
      <c r="AA36" s="19">
        <f t="shared" si="15"/>
        <v>59.144966167726061</v>
      </c>
    </row>
    <row r="37" spans="1:27" x14ac:dyDescent="0.35">
      <c r="A37">
        <f>[1]Bevölkerungsprognose!A207</f>
        <v>2045</v>
      </c>
      <c r="B37" s="3">
        <f>[1]Bevölkerungsprognose!B207</f>
        <v>52.680661931029007</v>
      </c>
      <c r="C37" s="3">
        <f>[1]Bevölkerungsprognose!C207</f>
        <v>51.844221439489601</v>
      </c>
      <c r="D37" s="3">
        <f>[1]Bevölkerungsprognose!D207</f>
        <v>53.757408975444534</v>
      </c>
      <c r="E37" s="3">
        <f>[1]Bevölkerungsprognose!E207</f>
        <v>51.98994329731466</v>
      </c>
      <c r="F37" s="3">
        <f>[1]Bevölkerungsprognose!F207</f>
        <v>52.276405221706767</v>
      </c>
      <c r="G37" s="3">
        <f>[1]Bevölkerungsprognose!G207</f>
        <v>60.084905205267987</v>
      </c>
      <c r="H37" s="3">
        <f>[1]Bevölkerungsprognose!H207</f>
        <v>54.688377316114547</v>
      </c>
      <c r="I37" s="3">
        <f>[1]Bevölkerungsprognose!I207</f>
        <v>52.747462479396205</v>
      </c>
      <c r="J37" s="3">
        <f>[1]Bevölkerungsprognose!J207</f>
        <v>55.00785806969634</v>
      </c>
      <c r="K37" s="3">
        <f>[1]Bevölkerungsprognose!K207</f>
        <v>54.70208392349987</v>
      </c>
      <c r="L37" s="3">
        <f>[1]Bevölkerungsprognose!L207</f>
        <v>54.795891947872612</v>
      </c>
      <c r="M37" s="3">
        <f>[1]Bevölkerungsprognose!M207</f>
        <v>54.97823682358181</v>
      </c>
      <c r="N37" s="3">
        <f>[1]Bevölkerungsprognose!N207</f>
        <v>57.208107336568659</v>
      </c>
      <c r="O37" s="3">
        <f>[1]Bevölkerungsprognose!O207</f>
        <v>58.521271786629157</v>
      </c>
      <c r="P37" s="3">
        <f>[1]Bevölkerungsprognose!P207</f>
        <v>54.958518083643604</v>
      </c>
      <c r="Q37" s="3">
        <f>[1]Bevölkerungsprognose!Q207</f>
        <v>53.918792460167957</v>
      </c>
      <c r="R37" s="3">
        <f>[1]Bevölkerungsprognose!R207</f>
        <v>54.640208234207506</v>
      </c>
      <c r="S37" s="3">
        <f>[1]Bevölkerungsprognose!S207</f>
        <v>54.003354096789622</v>
      </c>
      <c r="T37" s="3">
        <f>[1]Bevölkerungsprognose!T207</f>
        <v>53.887370147621645</v>
      </c>
      <c r="U37" s="3">
        <f>[1]Bevölkerungsprognose!U207</f>
        <v>53.112631649560605</v>
      </c>
      <c r="V37" s="3">
        <f>[1]Bevölkerungsprognose!V207</f>
        <v>54.699541943904386</v>
      </c>
      <c r="X37" s="18" t="str">
        <f t="shared" si="12"/>
        <v>SH</v>
      </c>
      <c r="Y37" s="19">
        <f t="shared" si="13"/>
        <v>53.112631649560605</v>
      </c>
      <c r="Z37" s="18" t="str">
        <f t="shared" si="14"/>
        <v>HH</v>
      </c>
      <c r="AA37" s="19">
        <f t="shared" si="15"/>
        <v>58.521271786629157</v>
      </c>
    </row>
    <row r="38" spans="1:27" x14ac:dyDescent="0.35">
      <c r="A38">
        <f>[1]Bevölkerungsprognose!A212</f>
        <v>2050</v>
      </c>
      <c r="B38" s="3">
        <f>[1]Bevölkerungsprognose!B212</f>
        <v>51.629072681704265</v>
      </c>
      <c r="C38" s="3">
        <f>[1]Bevölkerungsprognose!C212</f>
        <v>50.915050532641359</v>
      </c>
      <c r="D38" s="3">
        <f>[1]Bevölkerungsprognose!D212</f>
        <v>52.670340008063434</v>
      </c>
      <c r="E38" s="3">
        <f>[1]Bevölkerungsprognose!E212</f>
        <v>51.321525133807867</v>
      </c>
      <c r="F38" s="3">
        <f>[1]Bevölkerungsprognose!F212</f>
        <v>51.474991682377734</v>
      </c>
      <c r="G38" s="3">
        <f>[1]Bevölkerungsprognose!G212</f>
        <v>59.209184278564479</v>
      </c>
      <c r="H38" s="3">
        <f>[1]Bevölkerungsprognose!H212</f>
        <v>53.820778164399655</v>
      </c>
      <c r="I38" s="3">
        <f>[1]Bevölkerungsprognose!I212</f>
        <v>51.805861065777336</v>
      </c>
      <c r="J38" s="3">
        <f>[1]Bevölkerungsprognose!J212</f>
        <v>54.984276967372821</v>
      </c>
      <c r="K38" s="3">
        <f>[1]Bevölkerungsprognose!K212</f>
        <v>54.724295668775326</v>
      </c>
      <c r="L38" s="3">
        <f>[1]Bevölkerungsprognose!L212</f>
        <v>54.689014260002757</v>
      </c>
      <c r="M38" s="3">
        <f>[1]Bevölkerungsprognose!M212</f>
        <v>54.88033837588209</v>
      </c>
      <c r="N38" s="3">
        <f>[1]Bevölkerungsprognose!N212</f>
        <v>57.084101545880017</v>
      </c>
      <c r="O38" s="3">
        <f>[1]Bevölkerungsprognose!O212</f>
        <v>57.937456428642562</v>
      </c>
      <c r="P38" s="3">
        <f>[1]Bevölkerungsprognose!P212</f>
        <v>54.85480521895434</v>
      </c>
      <c r="Q38" s="3">
        <f>[1]Bevölkerungsprognose!Q212</f>
        <v>54.186662759033354</v>
      </c>
      <c r="R38" s="3">
        <f>[1]Bevölkerungsprognose!R212</f>
        <v>54.789717647457351</v>
      </c>
      <c r="S38" s="3">
        <f>[1]Bevölkerungsprognose!S212</f>
        <v>54.145422033202045</v>
      </c>
      <c r="T38" s="3">
        <f>[1]Bevölkerungsprognose!T212</f>
        <v>54.332291201429214</v>
      </c>
      <c r="U38" s="3">
        <f>[1]Bevölkerungsprognose!U212</f>
        <v>53.121929735406709</v>
      </c>
      <c r="V38" s="3">
        <f>[1]Bevölkerungsprognose!V212</f>
        <v>54.557683676955705</v>
      </c>
      <c r="X38" s="18" t="str">
        <f t="shared" si="12"/>
        <v>SH</v>
      </c>
      <c r="Y38" s="19">
        <f t="shared" si="13"/>
        <v>53.121929735406709</v>
      </c>
      <c r="Z38" s="18" t="str">
        <f t="shared" si="14"/>
        <v>HH</v>
      </c>
      <c r="AA38" s="19">
        <f t="shared" si="15"/>
        <v>57.937456428642562</v>
      </c>
    </row>
    <row r="39" spans="1:27" x14ac:dyDescent="0.35">
      <c r="X39" s="11"/>
      <c r="Y39" s="11"/>
      <c r="Z39" s="11"/>
      <c r="AA39" s="11"/>
    </row>
    <row r="40" spans="1:27" x14ac:dyDescent="0.35">
      <c r="A40" s="4" t="s">
        <v>180</v>
      </c>
      <c r="X40" s="11"/>
      <c r="Y40" s="11"/>
      <c r="Z40" s="11"/>
      <c r="AA40" s="11"/>
    </row>
    <row r="41" spans="1:27" x14ac:dyDescent="0.35">
      <c r="A41">
        <f>[1]Bevölkerungsprognose!A155</f>
        <v>2023</v>
      </c>
      <c r="B41" s="3">
        <f>[1]Bevölkerungsprognose!B155</f>
        <v>25.917859365276918</v>
      </c>
      <c r="C41" s="3">
        <f>[1]Bevölkerungsprognose!C155</f>
        <v>27.017695295640902</v>
      </c>
      <c r="D41" s="3">
        <f>[1]Bevölkerungsprognose!D155</f>
        <v>26.74997535245982</v>
      </c>
      <c r="E41" s="3">
        <f>[1]Bevölkerungsprognose!E155</f>
        <v>28.043699657439131</v>
      </c>
      <c r="F41" s="3">
        <f>[1]Bevölkerungsprognose!F155</f>
        <v>27.420119465250774</v>
      </c>
      <c r="G41" s="3">
        <f>[1]Bevölkerungsprognose!G155</f>
        <v>18.732572210238327</v>
      </c>
      <c r="H41" s="14">
        <f>[1]Bevölkerungsprognose!H155</f>
        <v>25.035995907188763</v>
      </c>
      <c r="I41" s="3">
        <f>[1]Bevölkerungsprognose!I155</f>
        <v>26.949895765940617</v>
      </c>
      <c r="J41" s="3">
        <f>[1]Bevölkerungsprognose!J155</f>
        <v>21.542300792979212</v>
      </c>
      <c r="K41" s="3">
        <f>[1]Bevölkerungsprognose!K155</f>
        <v>21.698986470131747</v>
      </c>
      <c r="L41" s="3">
        <f>[1]Bevölkerungsprognose!L155</f>
        <v>21.086831766211986</v>
      </c>
      <c r="M41" s="3">
        <f>[1]Bevölkerungsprognose!M155</f>
        <v>21.117264448987168</v>
      </c>
      <c r="N41" s="3">
        <f>[1]Bevölkerungsprognose!N155</f>
        <v>20.847236326708245</v>
      </c>
      <c r="O41" s="3">
        <f>[1]Bevölkerungsprognose!O155</f>
        <v>18.058571201609912</v>
      </c>
      <c r="P41" s="3">
        <f>[1]Bevölkerungsprognose!P155</f>
        <v>21.331271284406537</v>
      </c>
      <c r="Q41" s="3">
        <f>[1]Bevölkerungsprognose!Q155</f>
        <v>22.676175214982077</v>
      </c>
      <c r="R41" s="3">
        <f>[1]Bevölkerungsprognose!R155</f>
        <v>21.830402509609858</v>
      </c>
      <c r="S41" s="3">
        <f>[1]Bevölkerungsprognose!S155</f>
        <v>22.864809180422128</v>
      </c>
      <c r="T41" s="3">
        <f>[1]Bevölkerungsprognose!T155</f>
        <v>25.199959501873039</v>
      </c>
      <c r="U41" s="3">
        <f>[1]Bevölkerungsprognose!U155</f>
        <v>23.681903991370017</v>
      </c>
      <c r="V41" s="3">
        <f>[1]Bevölkerungsprognose!V155</f>
        <v>22.343618695924913</v>
      </c>
      <c r="X41" s="18" t="str">
        <f t="shared" ref="X41:X47" si="16">HLOOKUP(Y41,$L41:$U139,ROW(L$109)-ROW(X41)+1,0)</f>
        <v>HH</v>
      </c>
      <c r="Y41" s="19">
        <f t="shared" ref="Y41" si="17">MIN(L41:U41)</f>
        <v>18.058571201609912</v>
      </c>
      <c r="Z41" s="18" t="str">
        <f t="shared" ref="Z41:Z47" si="18">HLOOKUP(AA41,$L41:$U139,ROW(N$109)-ROW(Z41)+1,0)</f>
        <v>SL</v>
      </c>
      <c r="AA41" s="19">
        <f t="shared" ref="AA41" si="19">MAX(L41:U41)</f>
        <v>25.199959501873039</v>
      </c>
    </row>
    <row r="42" spans="1:27" x14ac:dyDescent="0.35">
      <c r="A42">
        <f>[1]Bevölkerungsprognose!A157</f>
        <v>2025</v>
      </c>
      <c r="B42" s="3">
        <f>[1]Bevölkerungsprognose!B157</f>
        <v>26.815664097300235</v>
      </c>
      <c r="C42" s="3">
        <f>[1]Bevölkerungsprognose!C157</f>
        <v>28.182773758733688</v>
      </c>
      <c r="D42" s="3">
        <f>[1]Bevölkerungsprognose!D157</f>
        <v>27.188917251121403</v>
      </c>
      <c r="E42" s="3">
        <f>[1]Bevölkerungsprognose!E157</f>
        <v>28.852643419572544</v>
      </c>
      <c r="F42" s="3">
        <f>[1]Bevölkerungsprognose!F157</f>
        <v>28.266181191012308</v>
      </c>
      <c r="G42" s="3">
        <f>[1]Bevölkerungsprognose!G157</f>
        <v>18.894608225445854</v>
      </c>
      <c r="H42" s="14">
        <f>[1]Bevölkerungsprognose!H157</f>
        <v>25.62693232566129</v>
      </c>
      <c r="I42" s="3">
        <f>[1]Bevölkerungsprognose!I157</f>
        <v>27.706142111601761</v>
      </c>
      <c r="J42" s="3">
        <f>[1]Bevölkerungsprognose!J157</f>
        <v>22.144792876500187</v>
      </c>
      <c r="K42" s="3">
        <f>[1]Bevölkerungsprognose!K157</f>
        <v>22.327366401177613</v>
      </c>
      <c r="L42" s="3">
        <f>[1]Bevölkerungsprognose!L157</f>
        <v>21.75702476437861</v>
      </c>
      <c r="M42" s="3">
        <f>[1]Bevölkerungsprognose!M157</f>
        <v>21.737527194955568</v>
      </c>
      <c r="N42" s="3">
        <f>[1]Bevölkerungsprognose!N157</f>
        <v>21.096802199392268</v>
      </c>
      <c r="O42" s="3">
        <f>[1]Bevölkerungsprognose!O157</f>
        <v>18.302749881697249</v>
      </c>
      <c r="P42" s="3">
        <f>[1]Bevölkerungsprognose!P157</f>
        <v>21.917573872472786</v>
      </c>
      <c r="Q42" s="3">
        <f>[1]Bevölkerungsprognose!Q157</f>
        <v>23.298547265620243</v>
      </c>
      <c r="R42" s="3">
        <f>[1]Bevölkerungsprognose!R157</f>
        <v>22.467057545187284</v>
      </c>
      <c r="S42" s="3">
        <f>[1]Bevölkerungsprognose!S157</f>
        <v>23.645860662580205</v>
      </c>
      <c r="T42" s="3">
        <f>[1]Bevölkerungsprognose!T157</f>
        <v>26.136941703123412</v>
      </c>
      <c r="U42" s="3">
        <f>[1]Bevölkerungsprognose!U157</f>
        <v>24.291511553811585</v>
      </c>
      <c r="V42" s="3">
        <f>[1]Bevölkerungsprognose!V157</f>
        <v>22.961818374833385</v>
      </c>
      <c r="X42" s="18" t="str">
        <f t="shared" si="16"/>
        <v>HH</v>
      </c>
      <c r="Y42" s="19">
        <f t="shared" ref="Y42:Y47" si="20">MIN(L42:U42)</f>
        <v>18.302749881697249</v>
      </c>
      <c r="Z42" s="18" t="str">
        <f t="shared" si="18"/>
        <v>SL</v>
      </c>
      <c r="AA42" s="19">
        <f t="shared" ref="AA42:AA47" si="21">MAX(L42:U42)</f>
        <v>26.136941703123412</v>
      </c>
    </row>
    <row r="43" spans="1:27" x14ac:dyDescent="0.35">
      <c r="A43">
        <f>[1]Bevölkerungsprognose!A162</f>
        <v>2030</v>
      </c>
      <c r="B43" s="3">
        <f>[1]Bevölkerungsprognose!B162</f>
        <v>29.421532282978056</v>
      </c>
      <c r="C43" s="3">
        <f>[1]Bevölkerungsprognose!C162</f>
        <v>31.176875430144534</v>
      </c>
      <c r="D43" s="3">
        <f>[1]Bevölkerungsprognose!D162</f>
        <v>28.644823330898834</v>
      </c>
      <c r="E43" s="3">
        <f>[1]Bevölkerungsprognose!E162</f>
        <v>31.2015503875969</v>
      </c>
      <c r="F43" s="3">
        <f>[1]Bevölkerungsprognose!F162</f>
        <v>30.537061695517075</v>
      </c>
      <c r="G43" s="3">
        <f>[1]Bevölkerungsprognose!G162</f>
        <v>19.901520343155919</v>
      </c>
      <c r="H43" s="14">
        <f>[1]Bevölkerungsprognose!H162</f>
        <v>27.454262455065408</v>
      </c>
      <c r="I43" s="3">
        <f>[1]Bevölkerungsprognose!I162</f>
        <v>29.883349795515208</v>
      </c>
      <c r="J43" s="3">
        <f>[1]Bevölkerungsprognose!J162</f>
        <v>24.185642183028786</v>
      </c>
      <c r="K43" s="3">
        <f>[1]Bevölkerungsprognose!K162</f>
        <v>24.430294614722335</v>
      </c>
      <c r="L43" s="3">
        <f>[1]Bevölkerungsprognose!L162</f>
        <v>23.925405658821184</v>
      </c>
      <c r="M43" s="3">
        <f>[1]Bevölkerungsprognose!M162</f>
        <v>23.812395991541258</v>
      </c>
      <c r="N43" s="3">
        <f>[1]Bevölkerungsprognose!N162</f>
        <v>22.348703170028809</v>
      </c>
      <c r="O43" s="3">
        <f>[1]Bevölkerungsprognose!O162</f>
        <v>19.634253742941507</v>
      </c>
      <c r="P43" s="3">
        <f>[1]Bevölkerungsprognose!P162</f>
        <v>23.975109244476009</v>
      </c>
      <c r="Q43" s="3">
        <f>[1]Bevölkerungsprognose!Q162</f>
        <v>25.429079429587421</v>
      </c>
      <c r="R43" s="3">
        <f>[1]Bevölkerungsprognose!R162</f>
        <v>24.567300539462302</v>
      </c>
      <c r="S43" s="3">
        <f>[1]Bevölkerungsprognose!S162</f>
        <v>26.027429708411304</v>
      </c>
      <c r="T43" s="3">
        <f>[1]Bevölkerungsprognose!T162</f>
        <v>28.525740224904578</v>
      </c>
      <c r="U43" s="3">
        <f>[1]Bevölkerungsprognose!U162</f>
        <v>26.597018898056952</v>
      </c>
      <c r="V43" s="3">
        <f>[1]Bevölkerungsprognose!V162</f>
        <v>25.00504801483882</v>
      </c>
      <c r="X43" s="18" t="str">
        <f t="shared" si="16"/>
        <v>HH</v>
      </c>
      <c r="Y43" s="19">
        <f t="shared" si="20"/>
        <v>19.634253742941507</v>
      </c>
      <c r="Z43" s="18" t="str">
        <f t="shared" si="18"/>
        <v>SL</v>
      </c>
      <c r="AA43" s="19">
        <f t="shared" si="21"/>
        <v>28.525740224904578</v>
      </c>
    </row>
    <row r="44" spans="1:27" x14ac:dyDescent="0.35">
      <c r="A44">
        <f>[1]Bevölkerungsprognose!A167</f>
        <v>2035</v>
      </c>
      <c r="B44" s="3">
        <f>[1]Bevölkerungsprognose!B167</f>
        <v>30.632832809529354</v>
      </c>
      <c r="C44" s="3">
        <f>[1]Bevölkerungsprognose!C167</f>
        <v>32.467697791356379</v>
      </c>
      <c r="D44" s="3">
        <f>[1]Bevölkerungsprognose!D167</f>
        <v>29.249782062458333</v>
      </c>
      <c r="E44" s="3">
        <f>[1]Bevölkerungsprognose!E167</f>
        <v>32.405456916440968</v>
      </c>
      <c r="F44" s="3">
        <f>[1]Bevölkerungsprognose!F167</f>
        <v>31.625540574917327</v>
      </c>
      <c r="G44" s="3">
        <f>[1]Bevölkerungsprognose!G167</f>
        <v>20.424204616344362</v>
      </c>
      <c r="H44" s="14">
        <f>[1]Bevölkerungsprognose!H167</f>
        <v>28.264045855863735</v>
      </c>
      <c r="I44" s="3">
        <f>[1]Bevölkerungsprognose!I167</f>
        <v>30.880503668418292</v>
      </c>
      <c r="J44" s="3">
        <f>[1]Bevölkerungsprognose!J167</f>
        <v>25.904463093857359</v>
      </c>
      <c r="K44" s="3">
        <f>[1]Bevölkerungsprognose!K167</f>
        <v>26.222258879980082</v>
      </c>
      <c r="L44" s="3">
        <f>[1]Bevölkerungsprognose!L167</f>
        <v>25.762459921701474</v>
      </c>
      <c r="M44" s="3">
        <f>[1]Bevölkerungsprognose!M167</f>
        <v>25.634810710988003</v>
      </c>
      <c r="N44" s="3">
        <f>[1]Bevölkerungsprognose!N167</f>
        <v>23.388025331030516</v>
      </c>
      <c r="O44" s="3">
        <f>[1]Bevölkerungsprognose!O167</f>
        <v>21.037523067459503</v>
      </c>
      <c r="P44" s="3">
        <f>[1]Bevölkerungsprognose!P167</f>
        <v>25.74816139625959</v>
      </c>
      <c r="Q44" s="3">
        <f>[1]Bevölkerungsprognose!Q167</f>
        <v>27.282838662878568</v>
      </c>
      <c r="R44" s="3">
        <f>[1]Bevölkerungsprognose!R167</f>
        <v>26.349976781726109</v>
      </c>
      <c r="S44" s="3">
        <f>[1]Bevölkerungsprognose!S167</f>
        <v>27.780541539336234</v>
      </c>
      <c r="T44" s="3">
        <f>[1]Bevölkerungsprognose!T167</f>
        <v>29.899180844360433</v>
      </c>
      <c r="U44" s="3">
        <f>[1]Bevölkerungsprognose!U167</f>
        <v>28.702010968921392</v>
      </c>
      <c r="V44" s="3">
        <f>[1]Bevölkerungsprognose!V167</f>
        <v>26.606408836144357</v>
      </c>
      <c r="X44" s="18" t="str">
        <f t="shared" si="16"/>
        <v>HH</v>
      </c>
      <c r="Y44" s="19">
        <f t="shared" si="20"/>
        <v>21.037523067459503</v>
      </c>
      <c r="Z44" s="18" t="str">
        <f t="shared" si="18"/>
        <v>SL</v>
      </c>
      <c r="AA44" s="19">
        <f t="shared" si="21"/>
        <v>29.899180844360433</v>
      </c>
    </row>
    <row r="45" spans="1:27" x14ac:dyDescent="0.35">
      <c r="A45">
        <f>[1]Bevölkerungsprognose!A172</f>
        <v>2040</v>
      </c>
      <c r="B45" s="3">
        <f>[1]Bevölkerungsprognose!B172</f>
        <v>30.17028772753963</v>
      </c>
      <c r="C45" s="3">
        <f>[1]Bevölkerungsprognose!C172</f>
        <v>31.859785783836415</v>
      </c>
      <c r="D45" s="3">
        <f>[1]Bevölkerungsprognose!D172</f>
        <v>28.638057270903367</v>
      </c>
      <c r="E45" s="3">
        <f>[1]Bevölkerungsprognose!E172</f>
        <v>31.666493937195561</v>
      </c>
      <c r="F45" s="3">
        <f>[1]Bevölkerungsprognose!F172</f>
        <v>31.132075471698112</v>
      </c>
      <c r="G45" s="3">
        <f>[1]Bevölkerungsprognose!G172</f>
        <v>20.139383082623738</v>
      </c>
      <c r="H45" s="14">
        <f>[1]Bevölkerungsprognose!H172</f>
        <v>27.681783185449778</v>
      </c>
      <c r="I45" s="3">
        <f>[1]Bevölkerungsprognose!I172</f>
        <v>30.293015708496522</v>
      </c>
      <c r="J45" s="3">
        <f>[1]Bevölkerungsprognose!J172</f>
        <v>26.033474325364747</v>
      </c>
      <c r="K45" s="3">
        <f>[1]Bevölkerungsprognose!K172</f>
        <v>26.381325887477981</v>
      </c>
      <c r="L45" s="3">
        <f>[1]Bevölkerungsprognose!L172</f>
        <v>26.129218667793658</v>
      </c>
      <c r="M45" s="3">
        <f>[1]Bevölkerungsprognose!M172</f>
        <v>25.95339744419049</v>
      </c>
      <c r="N45" s="3">
        <f>[1]Bevölkerungsprognose!N172</f>
        <v>23.196098120786111</v>
      </c>
      <c r="O45" s="3">
        <f>[1]Bevölkerungsprognose!O172</f>
        <v>21.447054645085998</v>
      </c>
      <c r="P45" s="3">
        <f>[1]Bevölkerungsprognose!P172</f>
        <v>26.007094386181368</v>
      </c>
      <c r="Q45" s="3">
        <f>[1]Bevölkerungsprognose!Q172</f>
        <v>27.272727272727266</v>
      </c>
      <c r="R45" s="3">
        <f>[1]Bevölkerungsprognose!R172</f>
        <v>26.407544695205655</v>
      </c>
      <c r="S45" s="3">
        <f>[1]Bevölkerungsprognose!S172</f>
        <v>27.693734836591986</v>
      </c>
      <c r="T45" s="3">
        <f>[1]Bevölkerungsprognose!T172</f>
        <v>29.232251847092833</v>
      </c>
      <c r="U45" s="3">
        <f>[1]Bevölkerungsprognose!U172</f>
        <v>28.793333333333333</v>
      </c>
      <c r="V45" s="3">
        <f>[1]Bevölkerungsprognose!V172</f>
        <v>26.62405736942166</v>
      </c>
      <c r="X45" s="18" t="str">
        <f t="shared" si="16"/>
        <v>HH</v>
      </c>
      <c r="Y45" s="19">
        <f t="shared" si="20"/>
        <v>21.447054645085998</v>
      </c>
      <c r="Z45" s="18" t="str">
        <f t="shared" si="18"/>
        <v>SL</v>
      </c>
      <c r="AA45" s="19">
        <f t="shared" si="21"/>
        <v>29.232251847092833</v>
      </c>
    </row>
    <row r="46" spans="1:27" x14ac:dyDescent="0.35">
      <c r="A46">
        <f>[1]Bevölkerungsprognose!A177</f>
        <v>2045</v>
      </c>
      <c r="B46" s="3">
        <f>[1]Bevölkerungsprognose!B177</f>
        <v>30.298821381800867</v>
      </c>
      <c r="C46" s="3">
        <f>[1]Bevölkerungsprognose!C177</f>
        <v>31.740546288296667</v>
      </c>
      <c r="D46" s="3">
        <f>[1]Bevölkerungsprognose!D177</f>
        <v>28.601291278577474</v>
      </c>
      <c r="E46" s="3">
        <f>[1]Bevölkerungsprognose!E177</f>
        <v>31.090189365571831</v>
      </c>
      <c r="F46" s="3">
        <f>[1]Bevölkerungsprognose!F177</f>
        <v>30.796202395080368</v>
      </c>
      <c r="G46" s="3">
        <f>[1]Bevölkerungsprognose!G177</f>
        <v>20.47373245212022</v>
      </c>
      <c r="H46" s="14">
        <f>[1]Bevölkerungsprognose!H177</f>
        <v>27.582180593129497</v>
      </c>
      <c r="I46" s="3">
        <f>[1]Bevölkerungsprognose!I177</f>
        <v>30.138804545848874</v>
      </c>
      <c r="J46" s="3">
        <f>[1]Bevölkerungsprognose!J177</f>
        <v>26.034120601844567</v>
      </c>
      <c r="K46" s="3">
        <f>[1]Bevölkerungsprognose!K177</f>
        <v>26.369004815759094</v>
      </c>
      <c r="L46" s="3">
        <f>[1]Bevölkerungsprognose!L177</f>
        <v>26.297574868386992</v>
      </c>
      <c r="M46" s="3">
        <f>[1]Bevölkerungsprognose!M177</f>
        <v>26.140232427851114</v>
      </c>
      <c r="N46" s="3">
        <f>[1]Bevölkerungsprognose!N177</f>
        <v>22.966029117898941</v>
      </c>
      <c r="O46" s="3">
        <f>[1]Bevölkerungsprognose!O177</f>
        <v>22.065397558892965</v>
      </c>
      <c r="P46" s="3">
        <f>[1]Bevölkerungsprognose!P177</f>
        <v>26.142104531339321</v>
      </c>
      <c r="Q46" s="3">
        <f>[1]Bevölkerungsprognose!Q177</f>
        <v>26.966688137282308</v>
      </c>
      <c r="R46" s="3">
        <f>[1]Bevölkerungsprognose!R177</f>
        <v>26.268297461445883</v>
      </c>
      <c r="S46" s="3">
        <f>[1]Bevölkerungsprognose!S177</f>
        <v>27.386200287494027</v>
      </c>
      <c r="T46" s="3">
        <f>[1]Bevölkerungsprognose!T177</f>
        <v>28.507381082558776</v>
      </c>
      <c r="U46" s="3">
        <f>[1]Bevölkerungsprognose!U177</f>
        <v>28.754947340175761</v>
      </c>
      <c r="V46" s="3">
        <f>[1]Bevölkerungsprognose!V177</f>
        <v>26.593996163735834</v>
      </c>
      <c r="X46" s="18" t="str">
        <f t="shared" si="16"/>
        <v>HH</v>
      </c>
      <c r="Y46" s="19">
        <f t="shared" si="20"/>
        <v>22.065397558892965</v>
      </c>
      <c r="Z46" s="18" t="str">
        <f t="shared" si="18"/>
        <v>SH</v>
      </c>
      <c r="AA46" s="19">
        <f t="shared" si="21"/>
        <v>28.754947340175761</v>
      </c>
    </row>
    <row r="47" spans="1:27" x14ac:dyDescent="0.35">
      <c r="A47">
        <f>[1]Bevölkerungsprognose!A182</f>
        <v>2050</v>
      </c>
      <c r="B47" s="3">
        <f>[1]Bevölkerungsprognose!B182</f>
        <v>31.073651871614523</v>
      </c>
      <c r="C47" s="3">
        <f>[1]Bevölkerungsprognose!C182</f>
        <v>32.088227260311392</v>
      </c>
      <c r="D47" s="3">
        <f>[1]Bevölkerungsprognose!D182</f>
        <v>29.052546700712266</v>
      </c>
      <c r="E47" s="3">
        <f>[1]Bevölkerungsprognose!E182</f>
        <v>31.059979032169068</v>
      </c>
      <c r="F47" s="3">
        <f>[1]Bevölkerungsprognose!F182</f>
        <v>30.930464677830759</v>
      </c>
      <c r="G47" s="3">
        <f>[1]Bevölkerungsprognose!G182</f>
        <v>21.532768803814132</v>
      </c>
      <c r="H47" s="14">
        <f>[1]Bevölkerungsprognose!H182</f>
        <v>28.069178776395553</v>
      </c>
      <c r="I47" s="3">
        <f>[1]Bevölkerungsprognose!I182</f>
        <v>30.513375434612929</v>
      </c>
      <c r="J47" s="3">
        <f>[1]Bevölkerungsprognose!J182</f>
        <v>26.197308590812028</v>
      </c>
      <c r="K47" s="3">
        <f>[1]Bevölkerungsprognose!K182</f>
        <v>26.484342843130669</v>
      </c>
      <c r="L47" s="3">
        <f>[1]Bevölkerungsprognose!L182</f>
        <v>26.599058562924</v>
      </c>
      <c r="M47" s="3">
        <f>[1]Bevölkerungsprognose!M182</f>
        <v>26.442089816353391</v>
      </c>
      <c r="N47" s="3">
        <f>[1]Bevölkerungsprognose!N182</f>
        <v>23.145653098851231</v>
      </c>
      <c r="O47" s="3">
        <f>[1]Bevölkerungsprognose!O182</f>
        <v>22.841350463101286</v>
      </c>
      <c r="P47" s="3">
        <f>[1]Bevölkerungsprognose!P182</f>
        <v>26.319459509715809</v>
      </c>
      <c r="Q47" s="3">
        <f>[1]Bevölkerungsprognose!Q182</f>
        <v>26.75141346423905</v>
      </c>
      <c r="R47" s="3">
        <f>[1]Bevölkerungsprognose!R182</f>
        <v>26.271038115617184</v>
      </c>
      <c r="S47" s="3">
        <f>[1]Bevölkerungsprognose!S182</f>
        <v>27.288983398980253</v>
      </c>
      <c r="T47" s="3">
        <f>[1]Bevölkerungsprognose!T182</f>
        <v>28.003573023671276</v>
      </c>
      <c r="U47" s="3">
        <f>[1]Bevölkerungsprognose!U182</f>
        <v>28.820679608361289</v>
      </c>
      <c r="V47" s="3">
        <f>[1]Bevölkerungsprognose!V182</f>
        <v>26.776592489949657</v>
      </c>
      <c r="X47" s="18" t="str">
        <f t="shared" si="16"/>
        <v>HH</v>
      </c>
      <c r="Y47" s="19">
        <f t="shared" si="20"/>
        <v>22.841350463101286</v>
      </c>
      <c r="Z47" s="18" t="str">
        <f t="shared" si="18"/>
        <v>SH</v>
      </c>
      <c r="AA47" s="19">
        <f t="shared" si="21"/>
        <v>28.820679608361289</v>
      </c>
    </row>
    <row r="48" spans="1:27" x14ac:dyDescent="0.35">
      <c r="X48" s="11"/>
      <c r="Y48" s="11"/>
      <c r="Z48" s="11"/>
      <c r="AA48" s="11"/>
    </row>
    <row r="49" spans="1:27" x14ac:dyDescent="0.35">
      <c r="A49" s="4" t="s">
        <v>176</v>
      </c>
      <c r="X49" s="11"/>
      <c r="Y49" s="11"/>
      <c r="Z49" s="11"/>
      <c r="AA49" s="11"/>
    </row>
    <row r="50" spans="1:27" x14ac:dyDescent="0.35">
      <c r="A50">
        <f>[1]Ersatzquote!A7</f>
        <v>2023</v>
      </c>
      <c r="B50" s="3">
        <f>[1]Ersatzquote!B7</f>
        <v>62.336213102951767</v>
      </c>
      <c r="C50" s="3">
        <f>[1]Ersatzquote!C7</f>
        <v>58.683219416934016</v>
      </c>
      <c r="D50" s="3">
        <f>[1]Ersatzquote!D7</f>
        <v>73.73515382346018</v>
      </c>
      <c r="E50" s="3">
        <f>[1]Ersatzquote!E7</f>
        <v>61.665524143793363</v>
      </c>
      <c r="F50" s="3">
        <f>[1]Ersatzquote!F7</f>
        <v>63.989762273637851</v>
      </c>
      <c r="G50" s="3">
        <f>[1]Ersatzquote!G7</f>
        <v>86.395757333129424</v>
      </c>
      <c r="H50" s="14">
        <f>[1]Ersatzquote!H7</f>
        <v>69.092412387454871</v>
      </c>
      <c r="I50" s="3">
        <f>[1]Ersatzquote!I7</f>
        <v>65.342597818595834</v>
      </c>
      <c r="J50" s="3">
        <f>[1]Ersatzquote!J7</f>
        <v>79.545652882663447</v>
      </c>
      <c r="K50" s="3">
        <f>[1]Ersatzquote!K7</f>
        <v>79.231917217657582</v>
      </c>
      <c r="L50" s="3">
        <f>[1]Ersatzquote!L7</f>
        <v>82.847153263120177</v>
      </c>
      <c r="M50" s="3">
        <f>[1]Ersatzquote!M7</f>
        <v>77.913658025080778</v>
      </c>
      <c r="N50" s="3">
        <f>[1]Ersatzquote!N7</f>
        <v>89.819521832752457</v>
      </c>
      <c r="O50" s="3">
        <f>[1]Ersatzquote!O7</f>
        <v>95.30664211149427</v>
      </c>
      <c r="P50" s="3">
        <f>[1]Ersatzquote!P7</f>
        <v>82.623453708829857</v>
      </c>
      <c r="Q50" s="3">
        <f>[1]Ersatzquote!Q7</f>
        <v>77.68186801839542</v>
      </c>
      <c r="R50" s="3">
        <f>[1]Ersatzquote!R7</f>
        <v>79.066634937197009</v>
      </c>
      <c r="S50" s="3">
        <f>[1]Ersatzquote!S7</f>
        <v>71.73649741217308</v>
      </c>
      <c r="T50" s="3">
        <f>[1]Ersatzquote!T7</f>
        <v>62.970422983144282</v>
      </c>
      <c r="U50" s="3">
        <f>[1]Ersatzquote!U7</f>
        <v>77.454675016787036</v>
      </c>
      <c r="V50" s="3">
        <f>[1]Ersatzquote!V7</f>
        <v>77.157928650698082</v>
      </c>
      <c r="X50" s="18" t="str">
        <f t="shared" ref="X50:X56" si="22">HLOOKUP(Y50,$L50:$U148,ROW(L$109)-ROW(X50)+1,0)</f>
        <v>SL</v>
      </c>
      <c r="Y50" s="19">
        <f t="shared" ref="Y50" si="23">MIN(L50:U50)</f>
        <v>62.970422983144282</v>
      </c>
      <c r="Z50" s="18" t="str">
        <f t="shared" ref="Z50:Z56" si="24">HLOOKUP(AA50,$L50:$U148,ROW(N$109)-ROW(Z50)+1,0)</f>
        <v>HH</v>
      </c>
      <c r="AA50" s="19">
        <f t="shared" ref="AA50" si="25">MAX(L50:U50)</f>
        <v>95.30664211149427</v>
      </c>
    </row>
    <row r="51" spans="1:27" x14ac:dyDescent="0.35">
      <c r="A51">
        <f>[1]Ersatzquote!A10</f>
        <v>2025</v>
      </c>
      <c r="B51" s="3">
        <f>[1]Ersatzquote!B10</f>
        <v>62.049742710120071</v>
      </c>
      <c r="C51" s="3">
        <f>[1]Ersatzquote!C10</f>
        <v>60.893098782138033</v>
      </c>
      <c r="D51" s="3">
        <f>[1]Ersatzquote!D10</f>
        <v>73.662287728292199</v>
      </c>
      <c r="E51" s="3">
        <f>[1]Ersatzquote!E10</f>
        <v>0</v>
      </c>
      <c r="F51" s="3">
        <f>[1]Ersatzquote!F10</f>
        <v>64.329781267526641</v>
      </c>
      <c r="G51" s="3">
        <f>[1]Ersatzquote!G10</f>
        <v>85.82028029678483</v>
      </c>
      <c r="H51" s="14">
        <f>[1]Ersatzquote!H10</f>
        <v>69.34306569343066</v>
      </c>
      <c r="I51" s="3">
        <f>[1]Ersatzquote!I10</f>
        <v>65.568042308055524</v>
      </c>
      <c r="J51" s="3">
        <f>[1]Ersatzquote!J10</f>
        <v>75.63720499768624</v>
      </c>
      <c r="K51" s="3">
        <f>[1]Ersatzquote!K10</f>
        <v>75.158433302970991</v>
      </c>
      <c r="L51" s="3">
        <f>[1]Ersatzquote!L10</f>
        <v>77.703905971744021</v>
      </c>
      <c r="M51" s="3">
        <f>[1]Ersatzquote!M10</f>
        <v>74.014105493195586</v>
      </c>
      <c r="N51" s="3">
        <f>[1]Ersatzquote!N10</f>
        <v>86.899563318777297</v>
      </c>
      <c r="O51" s="3">
        <f>[1]Ersatzquote!O10</f>
        <v>87.585034013605451</v>
      </c>
      <c r="P51" s="3">
        <f>[1]Ersatzquote!P10</f>
        <v>78.323151464082557</v>
      </c>
      <c r="Q51" s="3">
        <f>[1]Ersatzquote!Q10</f>
        <v>74.18948693736229</v>
      </c>
      <c r="R51" s="3">
        <f>[1]Ersatzquote!R10</f>
        <v>75.275522041763324</v>
      </c>
      <c r="S51" s="3">
        <f>[1]Ersatzquote!S10</f>
        <v>69.294605809128626</v>
      </c>
      <c r="T51" s="3">
        <f>[1]Ersatzquote!T10</f>
        <v>61.355529131985733</v>
      </c>
      <c r="U51" s="3">
        <f>[1]Ersatzquote!U10</f>
        <v>71.356147021546263</v>
      </c>
      <c r="V51" s="3">
        <f>[1]Ersatzquote!V10</f>
        <v>73.987061627511054</v>
      </c>
      <c r="X51" s="18" t="str">
        <f t="shared" si="22"/>
        <v>SL</v>
      </c>
      <c r="Y51" s="19">
        <f t="shared" ref="Y51:Y56" si="26">MIN(L51:U51)</f>
        <v>61.355529131985733</v>
      </c>
      <c r="Z51" s="18" t="str">
        <f t="shared" si="24"/>
        <v>HH</v>
      </c>
      <c r="AA51" s="19">
        <f t="shared" ref="AA51:AA56" si="27">MAX(L51:U51)</f>
        <v>87.585034013605451</v>
      </c>
    </row>
    <row r="52" spans="1:27" x14ac:dyDescent="0.35">
      <c r="A52">
        <f>[1]Ersatzquote!A15</f>
        <v>2030</v>
      </c>
      <c r="B52" s="3">
        <f>[1]Ersatzquote!B15</f>
        <v>78.38503200393896</v>
      </c>
      <c r="C52" s="3">
        <f>[1]Ersatzquote!C15</f>
        <v>76.998368678629689</v>
      </c>
      <c r="D52" s="3">
        <f>[1]Ersatzquote!D15</f>
        <v>89.085652331044457</v>
      </c>
      <c r="E52" s="3">
        <f>[1]Ersatzquote!E15</f>
        <v>74.922791846819038</v>
      </c>
      <c r="F52" s="3">
        <f>[1]Ersatzquote!F15</f>
        <v>80.380577427821535</v>
      </c>
      <c r="G52" s="3">
        <f>[1]Ersatzquote!G15</f>
        <v>97.429305912596405</v>
      </c>
      <c r="H52" s="14">
        <f>[1]Ersatzquote!H15</f>
        <v>84.453525780366917</v>
      </c>
      <c r="I52" s="3">
        <f>[1]Ersatzquote!I15</f>
        <v>81.149776371768297</v>
      </c>
      <c r="J52" s="3">
        <f>[1]Ersatzquote!J15</f>
        <v>79.847023611573007</v>
      </c>
      <c r="K52" s="3">
        <f>[1]Ersatzquote!K15</f>
        <v>79.054680259499548</v>
      </c>
      <c r="L52" s="3">
        <f>[1]Ersatzquote!L15</f>
        <v>81.461675579322616</v>
      </c>
      <c r="M52" s="3">
        <f>[1]Ersatzquote!M15</f>
        <v>78.657097915847402</v>
      </c>
      <c r="N52" s="3">
        <f>[1]Ersatzquote!N15</f>
        <v>90.280777537796965</v>
      </c>
      <c r="O52" s="3">
        <f>[1]Ersatzquote!O15</f>
        <v>88.197767145135558</v>
      </c>
      <c r="P52" s="3">
        <f>[1]Ersatzquote!P15</f>
        <v>81.161532056619478</v>
      </c>
      <c r="Q52" s="3">
        <f>[1]Ersatzquote!Q15</f>
        <v>77.143748051138132</v>
      </c>
      <c r="R52" s="3">
        <f>[1]Ersatzquote!R15</f>
        <v>79.040440643571543</v>
      </c>
      <c r="S52" s="3">
        <f>[1]Ersatzquote!S15</f>
        <v>77.581941867656155</v>
      </c>
      <c r="T52" s="3">
        <f>[1]Ersatzquote!T15</f>
        <v>70.734908136482943</v>
      </c>
      <c r="U52" s="3">
        <f>[1]Ersatzquote!U15</f>
        <v>71.203554119547661</v>
      </c>
      <c r="V52" s="3">
        <f>[1]Ersatzquote!V15</f>
        <v>80.035706950215669</v>
      </c>
      <c r="X52" s="18" t="str">
        <f t="shared" si="22"/>
        <v>SL</v>
      </c>
      <c r="Y52" s="19">
        <f t="shared" si="26"/>
        <v>70.734908136482943</v>
      </c>
      <c r="Z52" s="18" t="str">
        <f t="shared" si="24"/>
        <v>HB</v>
      </c>
      <c r="AA52" s="19">
        <f t="shared" si="27"/>
        <v>90.280777537796965</v>
      </c>
    </row>
    <row r="53" spans="1:27" x14ac:dyDescent="0.35">
      <c r="A53">
        <f>[1]Ersatzquote!A20</f>
        <v>2035</v>
      </c>
      <c r="B53" s="3">
        <f>[1]Ersatzquote!B20</f>
        <v>104.39276485788112</v>
      </c>
      <c r="C53" s="3">
        <f>[1]Ersatzquote!C20</f>
        <v>98.920086393088553</v>
      </c>
      <c r="D53" s="3">
        <f>[1]Ersatzquote!D20</f>
        <v>104.16483998246385</v>
      </c>
      <c r="E53" s="3">
        <f>[1]Ersatzquote!E20</f>
        <v>95.016077170418001</v>
      </c>
      <c r="F53" s="3">
        <f>[1]Ersatzquote!F20</f>
        <v>94.322789943227903</v>
      </c>
      <c r="G53" s="3">
        <f>[1]Ersatzquote!G20</f>
        <v>121.44702842377262</v>
      </c>
      <c r="H53" s="14">
        <f>[1]Ersatzquote!H20</f>
        <v>104.75619068397512</v>
      </c>
      <c r="I53" s="3">
        <f>[1]Ersatzquote!I20</f>
        <v>100.29037610619467</v>
      </c>
      <c r="J53" s="3">
        <f>[1]Ersatzquote!J20</f>
        <v>107.30816077953718</v>
      </c>
      <c r="K53" s="3">
        <f>[1]Ersatzquote!K20</f>
        <v>106.6368967293962</v>
      </c>
      <c r="L53" s="3">
        <f>[1]Ersatzquote!L20</f>
        <v>107.71495877502943</v>
      </c>
      <c r="M53" s="3">
        <f>[1]Ersatzquote!M20</f>
        <v>105.16443361753956</v>
      </c>
      <c r="N53" s="3">
        <f>[1]Ersatzquote!N20</f>
        <v>118.32884097035041</v>
      </c>
      <c r="O53" s="3">
        <f>[1]Ersatzquote!O20</f>
        <v>108.74524714828897</v>
      </c>
      <c r="P53" s="3">
        <f>[1]Ersatzquote!P20</f>
        <v>105.21130412237491</v>
      </c>
      <c r="Q53" s="3">
        <f>[1]Ersatzquote!Q20</f>
        <v>105.87760048475054</v>
      </c>
      <c r="R53" s="3">
        <f>[1]Ersatzquote!R20</f>
        <v>108.46979107848674</v>
      </c>
      <c r="S53" s="3">
        <f>[1]Ersatzquote!S20</f>
        <v>108.63599677158999</v>
      </c>
      <c r="T53" s="3">
        <f>[1]Ersatzquote!T20</f>
        <v>102.52707581227438</v>
      </c>
      <c r="U53" s="3">
        <f>[1]Ersatzquote!U20</f>
        <v>98.767416934619504</v>
      </c>
      <c r="V53" s="3">
        <f>[1]Ersatzquote!V20</f>
        <v>106.29156317602759</v>
      </c>
      <c r="X53" s="18" t="str">
        <f t="shared" si="22"/>
        <v>SH</v>
      </c>
      <c r="Y53" s="19">
        <f t="shared" si="26"/>
        <v>98.767416934619504</v>
      </c>
      <c r="Z53" s="18" t="str">
        <f t="shared" si="24"/>
        <v>HB</v>
      </c>
      <c r="AA53" s="19">
        <f t="shared" si="27"/>
        <v>118.32884097035041</v>
      </c>
    </row>
    <row r="54" spans="1:27" x14ac:dyDescent="0.35">
      <c r="A54">
        <f>[1]Ersatzquote!A25</f>
        <v>2040</v>
      </c>
      <c r="B54" s="3">
        <f>[1]Ersatzquote!B25</f>
        <v>89.843260188087768</v>
      </c>
      <c r="C54" s="3">
        <f>[1]Ersatzquote!C25</f>
        <v>83.542976939203356</v>
      </c>
      <c r="D54" s="3">
        <f>[1]Ersatzquote!D25</f>
        <v>88.702026735661903</v>
      </c>
      <c r="E54" s="3">
        <f>[1]Ersatzquote!E25</f>
        <v>88.975694444444443</v>
      </c>
      <c r="F54" s="3">
        <f>[1]Ersatzquote!F25</f>
        <v>85.689802913453306</v>
      </c>
      <c r="G54" s="3">
        <f>[1]Ersatzquote!G25</f>
        <v>113.5593220338983</v>
      </c>
      <c r="H54" s="14">
        <f>[1]Ersatzquote!H25</f>
        <v>93.568958063121485</v>
      </c>
      <c r="I54" s="3">
        <f>[1]Ersatzquote!I25</f>
        <v>87.82524001669681</v>
      </c>
      <c r="J54" s="3">
        <f>[1]Ersatzquote!J25</f>
        <v>111.33009829538385</v>
      </c>
      <c r="K54" s="3">
        <f>[1]Ersatzquote!K25</f>
        <v>111.20933892969572</v>
      </c>
      <c r="L54" s="3">
        <f>[1]Ersatzquote!L25</f>
        <v>112.72698810269254</v>
      </c>
      <c r="M54" s="3">
        <f>[1]Ersatzquote!M25</f>
        <v>109.95903737839221</v>
      </c>
      <c r="N54" s="3">
        <f>[1]Ersatzquote!N25</f>
        <v>119.10112359550564</v>
      </c>
      <c r="O54" s="3">
        <f>[1]Ersatzquote!O25</f>
        <v>107.37240075614365</v>
      </c>
      <c r="P54" s="3">
        <f>[1]Ersatzquote!P25</f>
        <v>107.25034199726402</v>
      </c>
      <c r="Q54" s="3">
        <f>[1]Ersatzquote!Q25</f>
        <v>113.24577025823686</v>
      </c>
      <c r="R54" s="3">
        <f>[1]Ersatzquote!R25</f>
        <v>113.49368120668568</v>
      </c>
      <c r="S54" s="3">
        <f>[1]Ersatzquote!S25</f>
        <v>112.16977046340408</v>
      </c>
      <c r="T54" s="3">
        <f>[1]Ersatzquote!T25</f>
        <v>106.04288499025341</v>
      </c>
      <c r="U54" s="3">
        <f>[1]Ersatzquote!U25</f>
        <v>102.31884057971014</v>
      </c>
      <c r="V54" s="3">
        <f>[1]Ersatzquote!V25</f>
        <v>107.76408004728533</v>
      </c>
      <c r="X54" s="18" t="str">
        <f t="shared" si="22"/>
        <v>SH</v>
      </c>
      <c r="Y54" s="19">
        <f t="shared" si="26"/>
        <v>102.31884057971014</v>
      </c>
      <c r="Z54" s="18" t="str">
        <f t="shared" si="24"/>
        <v>HB</v>
      </c>
      <c r="AA54" s="19">
        <f t="shared" si="27"/>
        <v>119.10112359550564</v>
      </c>
    </row>
    <row r="55" spans="1:27" x14ac:dyDescent="0.35">
      <c r="A55">
        <f>[1]Ersatzquote!A30</f>
        <v>2045</v>
      </c>
      <c r="B55" s="3">
        <f>[1]Ersatzquote!B30</f>
        <v>74.446245272825493</v>
      </c>
      <c r="C55" s="3">
        <f>[1]Ersatzquote!C30</f>
        <v>70.366972477064209</v>
      </c>
      <c r="D55" s="3">
        <f>[1]Ersatzquote!D30</f>
        <v>76.423385555980133</v>
      </c>
      <c r="E55" s="3">
        <f>[1]Ersatzquote!E30</f>
        <v>74.409748667174412</v>
      </c>
      <c r="F55" s="3">
        <f>[1]Ersatzquote!F30</f>
        <v>72.610985703536485</v>
      </c>
      <c r="G55" s="3">
        <f>[1]Ersatzquote!G30</f>
        <v>99.112903225806463</v>
      </c>
      <c r="H55" s="14">
        <f>[1]Ersatzquote!H30</f>
        <v>80.009363295880149</v>
      </c>
      <c r="I55" s="3">
        <f>[1]Ersatzquote!I30</f>
        <v>74.231707317073187</v>
      </c>
      <c r="J55" s="3">
        <f>[1]Ersatzquote!J30</f>
        <v>101.01231190150482</v>
      </c>
      <c r="K55" s="3">
        <f>[1]Ersatzquote!K30</f>
        <v>101.12614789753506</v>
      </c>
      <c r="L55" s="3">
        <f>[1]Ersatzquote!L30</f>
        <v>100.64166547839726</v>
      </c>
      <c r="M55" s="3">
        <f>[1]Ersatzquote!M30</f>
        <v>99.588960657662952</v>
      </c>
      <c r="N55" s="3">
        <f>[1]Ersatzquote!N30</f>
        <v>109.69387755102041</v>
      </c>
      <c r="O55" s="3">
        <f>[1]Ersatzquote!O30</f>
        <v>101.3828867761452</v>
      </c>
      <c r="P55" s="3">
        <f>[1]Ersatzquote!P30</f>
        <v>99.107142857142861</v>
      </c>
      <c r="Q55" s="3">
        <f>[1]Ersatzquote!Q30</f>
        <v>104.24342786172636</v>
      </c>
      <c r="R55" s="3">
        <f>[1]Ersatzquote!R30</f>
        <v>103.67154318074563</v>
      </c>
      <c r="S55" s="3">
        <f>[1]Ersatzquote!S30</f>
        <v>99.2129083038174</v>
      </c>
      <c r="T55" s="3">
        <f>[1]Ersatzquote!T30</f>
        <v>93.262411347517741</v>
      </c>
      <c r="U55" s="3">
        <f>[1]Ersatzquote!U30</f>
        <v>94.654427645788317</v>
      </c>
      <c r="V55" s="3">
        <f>[1]Ersatzquote!V30</f>
        <v>96.794083749519814</v>
      </c>
      <c r="X55" s="18" t="str">
        <f t="shared" si="22"/>
        <v>SL</v>
      </c>
      <c r="Y55" s="19">
        <f t="shared" si="26"/>
        <v>93.262411347517741</v>
      </c>
      <c r="Z55" s="18" t="str">
        <f t="shared" si="24"/>
        <v>HB</v>
      </c>
      <c r="AA55" s="19">
        <f t="shared" si="27"/>
        <v>109.69387755102041</v>
      </c>
    </row>
    <row r="56" spans="1:27" x14ac:dyDescent="0.35">
      <c r="A56">
        <f>[1]Ersatzquote!A35</f>
        <v>2050</v>
      </c>
      <c r="B56" s="3">
        <f>[1]Ersatzquote!B35</f>
        <v>68.243583291394046</v>
      </c>
      <c r="C56" s="3">
        <f>[1]Ersatzquote!C35</f>
        <v>66.724587315377931</v>
      </c>
      <c r="D56" s="3">
        <f>[1]Ersatzquote!D35</f>
        <v>74.27219796215428</v>
      </c>
      <c r="E56" s="3">
        <f>[1]Ersatzquote!E35</f>
        <v>71.198830409356745</v>
      </c>
      <c r="F56" s="3">
        <f>[1]Ersatzquote!F35</f>
        <v>72.181008902077153</v>
      </c>
      <c r="G56" s="3">
        <f>[1]Ersatzquote!G35</f>
        <v>87.785187785187773</v>
      </c>
      <c r="H56" s="14">
        <f>[1]Ersatzquote!H35</f>
        <v>75.216138328530263</v>
      </c>
      <c r="I56" s="3">
        <f>[1]Ersatzquote!I35</f>
        <v>71.053243431760066</v>
      </c>
      <c r="J56" s="3">
        <f>[1]Ersatzquote!J35</f>
        <v>92.480575354780697</v>
      </c>
      <c r="K56" s="3">
        <f>[1]Ersatzquote!K35</f>
        <v>92.78550262138134</v>
      </c>
      <c r="L56" s="3">
        <f>[1]Ersatzquote!L35</f>
        <v>91.872649113379907</v>
      </c>
      <c r="M56" s="3">
        <f>[1]Ersatzquote!M35</f>
        <v>91.203549639489736</v>
      </c>
      <c r="N56" s="3">
        <f>[1]Ersatzquote!N35</f>
        <v>102.61904761904763</v>
      </c>
      <c r="O56" s="3">
        <f>[1]Ersatzquote!O35</f>
        <v>95.550161812297731</v>
      </c>
      <c r="P56" s="3">
        <f>[1]Ersatzquote!P35</f>
        <v>93.020985846754513</v>
      </c>
      <c r="Q56" s="3">
        <f>[1]Ersatzquote!Q35</f>
        <v>95.898931000971814</v>
      </c>
      <c r="R56" s="3">
        <f>[1]Ersatzquote!R35</f>
        <v>94.517992003553971</v>
      </c>
      <c r="S56" s="3">
        <f>[1]Ersatzquote!S35</f>
        <v>89.940828402366876</v>
      </c>
      <c r="T56" s="3">
        <f>[1]Ersatzquote!T35</f>
        <v>84.757118927973181</v>
      </c>
      <c r="U56" s="3">
        <f>[1]Ersatzquote!U35</f>
        <v>87.423312883435571</v>
      </c>
      <c r="V56" s="3">
        <f>[1]Ersatzquote!V35</f>
        <v>89.148786175231834</v>
      </c>
      <c r="X56" s="18" t="str">
        <f t="shared" si="22"/>
        <v>SL</v>
      </c>
      <c r="Y56" s="19">
        <f t="shared" si="26"/>
        <v>84.757118927973181</v>
      </c>
      <c r="Z56" s="18" t="str">
        <f t="shared" si="24"/>
        <v>HB</v>
      </c>
      <c r="AA56" s="19">
        <f t="shared" si="27"/>
        <v>102.61904761904763</v>
      </c>
    </row>
    <row r="57" spans="1:27" x14ac:dyDescent="0.35">
      <c r="X57" s="11"/>
      <c r="Y57" s="11"/>
      <c r="Z57" s="11"/>
      <c r="AA57" s="11"/>
    </row>
    <row r="58" spans="1:27" x14ac:dyDescent="0.35">
      <c r="A58" t="s">
        <v>177</v>
      </c>
      <c r="X58" s="11"/>
      <c r="Y58" s="11"/>
      <c r="Z58" s="11"/>
      <c r="AA58" s="11"/>
    </row>
    <row r="59" spans="1:27" x14ac:dyDescent="0.35">
      <c r="A59" t="s">
        <v>181</v>
      </c>
      <c r="X59" s="11"/>
      <c r="Y59" s="11"/>
      <c r="Z59" s="11"/>
      <c r="AA59" s="11"/>
    </row>
    <row r="61" spans="1:27" x14ac:dyDescent="0.35">
      <c r="X61" s="11"/>
      <c r="Y61" s="11"/>
      <c r="Z61" s="11"/>
      <c r="AA61" s="11"/>
    </row>
    <row r="62" spans="1:27" x14ac:dyDescent="0.35">
      <c r="B62" s="3"/>
      <c r="X62" s="11"/>
      <c r="Y62" s="11"/>
      <c r="Z62" s="11"/>
      <c r="AA62" s="11"/>
    </row>
    <row r="63" spans="1:27" x14ac:dyDescent="0.35">
      <c r="X63" s="11"/>
      <c r="Y63" s="11"/>
      <c r="Z63" s="11"/>
      <c r="AA63" s="11"/>
    </row>
    <row r="64" spans="1:27" x14ac:dyDescent="0.35">
      <c r="X64" s="11"/>
      <c r="Y64" s="11"/>
      <c r="Z64" s="11"/>
      <c r="AA64" s="11"/>
    </row>
    <row r="65" spans="24:27" x14ac:dyDescent="0.35">
      <c r="X65" s="11"/>
      <c r="Y65" s="11"/>
      <c r="Z65" s="11"/>
      <c r="AA65" s="11"/>
    </row>
    <row r="66" spans="24:27" x14ac:dyDescent="0.35">
      <c r="X66" s="11"/>
      <c r="Y66" s="11"/>
      <c r="Z66" s="11"/>
      <c r="AA66" s="11"/>
    </row>
    <row r="67" spans="24:27" x14ac:dyDescent="0.35">
      <c r="X67" s="11"/>
      <c r="Y67" s="11"/>
      <c r="Z67" s="11"/>
      <c r="AA67" s="11"/>
    </row>
    <row r="68" spans="24:27" x14ac:dyDescent="0.35">
      <c r="X68" s="11"/>
      <c r="Y68" s="11"/>
      <c r="Z68" s="11"/>
      <c r="AA68" s="11"/>
    </row>
    <row r="69" spans="24:27" x14ac:dyDescent="0.35">
      <c r="X69" s="11"/>
      <c r="Y69" s="11"/>
      <c r="Z69" s="11"/>
      <c r="AA69" s="11"/>
    </row>
    <row r="70" spans="24:27" x14ac:dyDescent="0.35">
      <c r="X70" s="11"/>
      <c r="Y70" s="11"/>
      <c r="Z70" s="11"/>
      <c r="AA70" s="11"/>
    </row>
    <row r="71" spans="24:27" x14ac:dyDescent="0.35">
      <c r="X71" s="11"/>
      <c r="Y71" s="11"/>
      <c r="Z71" s="11"/>
      <c r="AA71" s="11"/>
    </row>
    <row r="72" spans="24:27" x14ac:dyDescent="0.35">
      <c r="X72" s="11"/>
      <c r="Y72" s="11"/>
      <c r="Z72" s="11"/>
      <c r="AA72" s="11"/>
    </row>
    <row r="73" spans="24:27" x14ac:dyDescent="0.35">
      <c r="X73" s="11"/>
      <c r="Y73" s="11"/>
      <c r="Z73" s="11"/>
      <c r="AA73" s="11"/>
    </row>
    <row r="74" spans="24:27" x14ac:dyDescent="0.35">
      <c r="X74" s="11"/>
      <c r="Y74" s="11"/>
      <c r="Z74" s="11"/>
      <c r="AA74" s="11"/>
    </row>
    <row r="109" spans="12:21" x14ac:dyDescent="0.35">
      <c r="L109" t="s">
        <v>24</v>
      </c>
      <c r="M109" t="s">
        <v>25</v>
      </c>
      <c r="N109" t="s">
        <v>26</v>
      </c>
      <c r="O109" t="s">
        <v>27</v>
      </c>
      <c r="P109" t="s">
        <v>28</v>
      </c>
      <c r="Q109" t="s">
        <v>29</v>
      </c>
      <c r="R109" t="s">
        <v>30</v>
      </c>
      <c r="S109" t="s">
        <v>31</v>
      </c>
      <c r="T109" t="s">
        <v>32</v>
      </c>
      <c r="U109" t="s">
        <v>33</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D809-8177-4CA5-AA3A-7E37C5D62522}">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7" width="11" bestFit="1" customWidth="1"/>
    <col min="8" max="8" width="11" style="4" bestFit="1" customWidth="1"/>
    <col min="9" max="11" width="11" bestFit="1" customWidth="1"/>
    <col min="12" max="13" width="11.36328125" bestFit="1" customWidth="1"/>
    <col min="14" max="22" width="11" bestFit="1" customWidth="1"/>
  </cols>
  <sheetData>
    <row r="1" spans="1:27" x14ac:dyDescent="0.35">
      <c r="A1" s="4" t="s">
        <v>184</v>
      </c>
    </row>
    <row r="2" spans="1:27" s="25" customFormat="1" ht="26" x14ac:dyDescent="0.3">
      <c r="A2" s="30" t="str">
        <f>Bevölkerungsprognose!A2</f>
        <v>Jahr</v>
      </c>
      <c r="B2" s="30" t="str">
        <f>Bevölkerungsprognose!B2</f>
        <v>Branden-
burg</v>
      </c>
      <c r="C2" s="30" t="str">
        <f>Bevölkerungsprognose!C2</f>
        <v>Mecklenburg-
Vorpommern</v>
      </c>
      <c r="D2" s="30" t="str">
        <f>Bevölkerungsprognose!D2</f>
        <v>Sachsen</v>
      </c>
      <c r="E2" s="30" t="str">
        <f>Bevölkerungsprognose!E2</f>
        <v>Sachsen-Anhalt</v>
      </c>
      <c r="F2" s="30" t="str">
        <f>Bevölkerungsprognose!F2</f>
        <v>Thüringen</v>
      </c>
      <c r="G2" s="30" t="str">
        <f>Bevölkerungsprognose!G2</f>
        <v>Berlin</v>
      </c>
      <c r="H2" s="31" t="str">
        <f>Bevölkerungsprognose!H2</f>
        <v>NBL m B</v>
      </c>
      <c r="I2" s="30" t="str">
        <f>Bevölkerungsprognose!I2</f>
        <v>NBL o B</v>
      </c>
      <c r="J2" s="30" t="str">
        <f>Bevölkerungsprognose!J2</f>
        <v>ABL m B</v>
      </c>
      <c r="K2" s="30" t="str">
        <f>Bevölkerungsprognose!K2</f>
        <v>ABL o B</v>
      </c>
      <c r="L2" s="30" t="str">
        <f>Bevölkerungsprognose!L2</f>
        <v>Baden-
Württemberg</v>
      </c>
      <c r="M2" s="30" t="str">
        <f>Bevölkerungsprognose!M2</f>
        <v>Bayern</v>
      </c>
      <c r="N2" s="30" t="str">
        <f>Bevölkerungsprognose!N2</f>
        <v>Bremen</v>
      </c>
      <c r="O2" s="30" t="str">
        <f>Bevölkerungsprognose!O2</f>
        <v>Hamburg</v>
      </c>
      <c r="P2" s="30" t="str">
        <f>Bevölkerungsprognose!P2</f>
        <v>Hessen</v>
      </c>
      <c r="Q2" s="30" t="str">
        <f>Bevölkerungsprognose!Q2</f>
        <v>Nieder-
sachsen</v>
      </c>
      <c r="R2" s="30" t="str">
        <f>Bevölkerungsprognose!R2</f>
        <v>Nordrhein-
Westfalen</v>
      </c>
      <c r="S2" s="30" t="str">
        <f>Bevölkerungsprognose!S2</f>
        <v>Rheinland-Pfalz</v>
      </c>
      <c r="T2" s="30" t="str">
        <f>Bevölkerungsprognose!T2</f>
        <v>Saarland</v>
      </c>
      <c r="U2" s="30" t="str">
        <f>Bevölkerungsprognose!U2</f>
        <v>Schleswig-
Holstein</v>
      </c>
      <c r="V2" s="30" t="str">
        <f>Bevölkerungsprognose!V2</f>
        <v>Deutschland</v>
      </c>
      <c r="X2" s="30" t="str">
        <f>Bevölkerungsprognose!X2</f>
        <v>Min ABLoB</v>
      </c>
      <c r="Y2" s="30"/>
      <c r="Z2" s="30" t="str">
        <f>Bevölkerungsprognose!Z2</f>
        <v>Max ABLoB</v>
      </c>
      <c r="AA2" s="30"/>
    </row>
    <row r="3" spans="1:27" x14ac:dyDescent="0.35">
      <c r="A3" s="4" t="s">
        <v>185</v>
      </c>
    </row>
    <row r="4" spans="1:27" x14ac:dyDescent="0.35">
      <c r="A4">
        <f>[1]FuE!A26</f>
        <v>2019</v>
      </c>
      <c r="B4" s="10">
        <f>[1]FuE!B26</f>
        <v>1.82</v>
      </c>
      <c r="C4" s="10">
        <f>[1]FuE!C26</f>
        <v>1.81</v>
      </c>
      <c r="D4" s="10">
        <f>[1]FuE!D26</f>
        <v>3</v>
      </c>
      <c r="E4" s="10">
        <f>[1]FuE!E26</f>
        <v>1.54</v>
      </c>
      <c r="F4" s="10">
        <f>[1]FuE!F26</f>
        <v>2.35</v>
      </c>
      <c r="G4" s="10">
        <f>[1]FuE!G26</f>
        <v>3.34</v>
      </c>
      <c r="H4" s="16">
        <f>[1]FuE!H26</f>
        <v>2.3766691584260533</v>
      </c>
      <c r="I4" s="10">
        <f>[1]FuE!I26</f>
        <v>2.2619079970523179</v>
      </c>
      <c r="J4" s="10">
        <f>[1]FuE!J26</f>
        <v>3.3001311033606142</v>
      </c>
      <c r="K4" s="10">
        <f>[1]FuE!K26</f>
        <v>3.2979970550725088</v>
      </c>
      <c r="L4" s="10">
        <f>[1]FuE!L26</f>
        <v>5.79</v>
      </c>
      <c r="M4" s="10">
        <f>[1]FuE!M26</f>
        <v>3.41</v>
      </c>
      <c r="N4" s="10">
        <f>[1]FuE!N26</f>
        <v>3.01</v>
      </c>
      <c r="O4" s="10">
        <f>[1]FuE!O26</f>
        <v>2.1800000000000002</v>
      </c>
      <c r="P4" s="10">
        <f>[1]FuE!P26</f>
        <v>3.11</v>
      </c>
      <c r="Q4" s="10">
        <f>[1]FuE!Q26</f>
        <v>3.14</v>
      </c>
      <c r="R4" s="10">
        <f>[1]FuE!R26</f>
        <v>2.16</v>
      </c>
      <c r="S4" s="10">
        <f>[1]FuE!S26</f>
        <v>2.62</v>
      </c>
      <c r="T4" s="10">
        <f>[1]FuE!T26</f>
        <v>1.91</v>
      </c>
      <c r="U4" s="10">
        <f>[1]FuE!U26</f>
        <v>1.68</v>
      </c>
      <c r="V4" s="10">
        <f>[1]FuE!V26</f>
        <v>3.1857817012241991</v>
      </c>
      <c r="X4" s="18" t="str">
        <f t="shared" ref="X4:X7" si="0">HLOOKUP(Y4,$L4:$U101,ROW(L$100)-ROW(X4)+1,0)</f>
        <v>SH</v>
      </c>
      <c r="Y4" s="19">
        <f t="shared" ref="Y4:Y7" si="1">MIN(L4:U4)</f>
        <v>1.68</v>
      </c>
      <c r="Z4" s="18" t="str">
        <f t="shared" ref="Z4:Z7" si="2">HLOOKUP(AA4,$L4:$U101,ROW(N$100)-ROW(Z4)+1,0)</f>
        <v>BW</v>
      </c>
      <c r="AA4" s="19">
        <f t="shared" ref="AA4:AA7" si="3">MAX(L4:U4)</f>
        <v>5.79</v>
      </c>
    </row>
    <row r="5" spans="1:27" x14ac:dyDescent="0.35">
      <c r="A5">
        <f>[1]FuE!A27</f>
        <v>2020</v>
      </c>
      <c r="B5" s="10">
        <f>[1]FuE!B27</f>
        <v>1.83</v>
      </c>
      <c r="C5" s="10">
        <f>[1]FuE!C27</f>
        <v>1.8</v>
      </c>
      <c r="D5" s="10">
        <f>[1]FuE!D27</f>
        <v>3.02</v>
      </c>
      <c r="E5" s="10">
        <f>[1]FuE!E27</f>
        <v>1.58</v>
      </c>
      <c r="F5" s="10">
        <f>[1]FuE!F27</f>
        <v>2.4500000000000002</v>
      </c>
      <c r="G5" s="10">
        <f>[1]FuE!G27</f>
        <v>3.32</v>
      </c>
      <c r="H5" s="16">
        <f>[1]FuE!H27</f>
        <v>2.447442507200738</v>
      </c>
      <c r="I5" s="10">
        <f>[1]FuE!I27</f>
        <v>2.291305441982959</v>
      </c>
      <c r="J5" s="10">
        <f>[1]FuE!J27</f>
        <v>3.2666173337041631</v>
      </c>
      <c r="K5" s="10">
        <f>[1]FuE!K27</f>
        <v>3.2637041760508643</v>
      </c>
      <c r="L5" s="10">
        <f>[1]FuE!L27</f>
        <v>5.69</v>
      </c>
      <c r="M5" s="10">
        <f>[1]FuE!M27</f>
        <v>3.36</v>
      </c>
      <c r="N5" s="10">
        <f>[1]FuE!N27</f>
        <v>3.7</v>
      </c>
      <c r="O5" s="10">
        <f>[1]FuE!O27</f>
        <v>2.25</v>
      </c>
      <c r="P5" s="10">
        <f>[1]FuE!P27</f>
        <v>3.06</v>
      </c>
      <c r="Q5" s="10">
        <f>[1]FuE!Q27</f>
        <v>3.07</v>
      </c>
      <c r="R5" s="10">
        <f>[1]FuE!R27</f>
        <v>2.19</v>
      </c>
      <c r="S5" s="10">
        <f>[1]FuE!S27</f>
        <v>2.56</v>
      </c>
      <c r="T5" s="10">
        <f>[1]FuE!T27</f>
        <v>1.94</v>
      </c>
      <c r="U5" s="10">
        <f>[1]FuE!U27</f>
        <v>1.62</v>
      </c>
      <c r="V5" s="10">
        <f>[1]FuE!V27</f>
        <v>3.1579737744915142</v>
      </c>
      <c r="X5" s="18" t="str">
        <f t="shared" si="0"/>
        <v>SH</v>
      </c>
      <c r="Y5" s="19">
        <f t="shared" si="1"/>
        <v>1.62</v>
      </c>
      <c r="Z5" s="18" t="str">
        <f t="shared" si="2"/>
        <v>BW</v>
      </c>
      <c r="AA5" s="19">
        <f t="shared" si="3"/>
        <v>5.69</v>
      </c>
    </row>
    <row r="6" spans="1:27" x14ac:dyDescent="0.35">
      <c r="A6">
        <f>[1]FuE!A28</f>
        <v>2021</v>
      </c>
      <c r="B6" s="10">
        <f>[1]FuE!B28</f>
        <v>1.72</v>
      </c>
      <c r="C6" s="10">
        <f>[1]FuE!C28</f>
        <v>1.77</v>
      </c>
      <c r="D6" s="10">
        <f>[1]FuE!D28</f>
        <v>3.09</v>
      </c>
      <c r="E6" s="10">
        <f>[1]FuE!E28</f>
        <v>1.59</v>
      </c>
      <c r="F6" s="10">
        <f>[1]FuE!F28</f>
        <v>2.74</v>
      </c>
      <c r="G6" s="10">
        <f>[1]FuE!G28</f>
        <v>3.35</v>
      </c>
      <c r="H6" s="16">
        <f>[1]FuE!H28</f>
        <v>2.4881334708241054</v>
      </c>
      <c r="I6" s="10">
        <f>[1]FuE!I28</f>
        <v>2.3367008614081941</v>
      </c>
      <c r="J6" s="10">
        <f>[1]FuE!J28</f>
        <v>3.2397392092067343</v>
      </c>
      <c r="K6" s="10">
        <f>[1]FuE!K28</f>
        <v>3.2337436565635369</v>
      </c>
      <c r="L6" s="10">
        <f>[1]FuE!L28</f>
        <v>5.64</v>
      </c>
      <c r="M6" s="10">
        <f>[1]FuE!M28</f>
        <v>3.39</v>
      </c>
      <c r="N6" s="10">
        <f>[1]FuE!N28</f>
        <v>3.18</v>
      </c>
      <c r="O6" s="10">
        <f>[1]FuE!O28</f>
        <v>2.16</v>
      </c>
      <c r="P6" s="10">
        <f>[1]FuE!P28</f>
        <v>3.09</v>
      </c>
      <c r="Q6" s="10">
        <f>[1]FuE!Q28</f>
        <v>2.72</v>
      </c>
      <c r="R6" s="10">
        <f>[1]FuE!R28</f>
        <v>2.21</v>
      </c>
      <c r="S6" s="10">
        <f>[1]FuE!S28</f>
        <v>2.78</v>
      </c>
      <c r="T6" s="10">
        <f>[1]FuE!T28</f>
        <v>1.95</v>
      </c>
      <c r="U6" s="10">
        <f>[1]FuE!U28</f>
        <v>1.68</v>
      </c>
      <c r="V6" s="10">
        <f>[1]FuE!V28</f>
        <v>3.1398797202311015</v>
      </c>
      <c r="X6" s="18" t="str">
        <f t="shared" si="0"/>
        <v>SH</v>
      </c>
      <c r="Y6" s="19">
        <f t="shared" si="1"/>
        <v>1.68</v>
      </c>
      <c r="Z6" s="18" t="str">
        <f t="shared" si="2"/>
        <v>BW</v>
      </c>
      <c r="AA6" s="19">
        <f t="shared" si="3"/>
        <v>5.64</v>
      </c>
    </row>
    <row r="7" spans="1:27" x14ac:dyDescent="0.35">
      <c r="A7">
        <f>[1]FuE!A29</f>
        <v>2022</v>
      </c>
      <c r="B7" s="10">
        <f>[1]FuE!B29</f>
        <v>1.69</v>
      </c>
      <c r="C7" s="10">
        <f>[1]FuE!C29</f>
        <v>1.72</v>
      </c>
      <c r="D7" s="10">
        <f>[1]FuE!D29</f>
        <v>3.02</v>
      </c>
      <c r="E7" s="10">
        <f>[1]FuE!E29</f>
        <v>1.58</v>
      </c>
      <c r="F7" s="10">
        <f>[1]FuE!F29</f>
        <v>2.76</v>
      </c>
      <c r="G7" s="10">
        <f>[1]FuE!G29</f>
        <v>3.23</v>
      </c>
      <c r="H7" s="16">
        <f>[1]FuE!H29</f>
        <v>2.4130611003617615</v>
      </c>
      <c r="I7" s="10">
        <f>[1]FuE!I29</f>
        <v>2.2964129828409341</v>
      </c>
      <c r="J7" s="10">
        <f>[1]FuE!J29</f>
        <v>3.2349109064062009</v>
      </c>
      <c r="K7" s="10">
        <f>[1]FuE!K29</f>
        <v>3.2351802272124437</v>
      </c>
      <c r="L7" s="10">
        <f>[1]FuE!L29</f>
        <v>5.65</v>
      </c>
      <c r="M7" s="10">
        <f>[1]FuE!M29</f>
        <v>3.4</v>
      </c>
      <c r="N7" s="10">
        <f>[1]FuE!N29</f>
        <v>3.19</v>
      </c>
      <c r="O7" s="10">
        <f>[1]FuE!O29</f>
        <v>2.08</v>
      </c>
      <c r="P7" s="10">
        <f>[1]FuE!P29</f>
        <v>3.1</v>
      </c>
      <c r="Q7" s="10">
        <f>[1]FuE!Q29</f>
        <v>2.69</v>
      </c>
      <c r="R7" s="10">
        <f>[1]FuE!R29</f>
        <v>2.2200000000000002</v>
      </c>
      <c r="S7" s="10">
        <f>[1]FuE!S29</f>
        <v>2.81</v>
      </c>
      <c r="T7" s="10">
        <f>[1]FuE!T29</f>
        <v>1.92</v>
      </c>
      <c r="U7" s="10">
        <f>[1]FuE!U29</f>
        <v>1.68</v>
      </c>
      <c r="V7" s="10">
        <f>[1]FuE!V29</f>
        <v>3.1295243660767489</v>
      </c>
      <c r="X7" s="18" t="str">
        <f t="shared" si="0"/>
        <v>SH</v>
      </c>
      <c r="Y7" s="19">
        <f t="shared" si="1"/>
        <v>1.68</v>
      </c>
      <c r="Z7" s="18" t="str">
        <f t="shared" si="2"/>
        <v>BW</v>
      </c>
      <c r="AA7" s="19">
        <f t="shared" si="3"/>
        <v>5.65</v>
      </c>
    </row>
    <row r="8" spans="1:27" x14ac:dyDescent="0.35">
      <c r="X8" s="11"/>
      <c r="Y8" s="11"/>
      <c r="Z8" s="11"/>
      <c r="AA8" s="11"/>
    </row>
    <row r="9" spans="1:27" x14ac:dyDescent="0.35">
      <c r="A9" s="4" t="s">
        <v>186</v>
      </c>
      <c r="X9" s="11"/>
      <c r="Y9" s="11"/>
      <c r="Z9" s="11"/>
      <c r="AA9" s="11"/>
    </row>
    <row r="10" spans="1:27" x14ac:dyDescent="0.35">
      <c r="A10">
        <f>[1]FuE!A56</f>
        <v>2019</v>
      </c>
      <c r="B10" s="10">
        <f>[1]FuE!B56</f>
        <v>0.65</v>
      </c>
      <c r="C10" s="10">
        <f>[1]FuE!C56</f>
        <v>0.51</v>
      </c>
      <c r="D10" s="10">
        <f>[1]FuE!D56</f>
        <v>1.31</v>
      </c>
      <c r="E10" s="10">
        <f>[1]FuE!E56</f>
        <v>0.41</v>
      </c>
      <c r="F10" s="10">
        <f>[1]FuE!F56</f>
        <v>1.1599999999999999</v>
      </c>
      <c r="G10" s="10">
        <f>[1]FuE!G56</f>
        <v>1.33</v>
      </c>
      <c r="H10" s="16">
        <f>[1]FuE!H56</f>
        <v>1.0265362595996745</v>
      </c>
      <c r="I10" s="10">
        <f>[1]FuE!I56</f>
        <v>0.90196725443973114</v>
      </c>
      <c r="J10" s="10">
        <f>[1]FuE!J56</f>
        <v>2.3610456498655754</v>
      </c>
      <c r="K10" s="10">
        <f>[1]FuE!K56</f>
        <v>2.4162340646330072</v>
      </c>
      <c r="L10" s="10">
        <f>[1]FuE!L56</f>
        <v>4.84</v>
      </c>
      <c r="M10" s="10">
        <f>[1]FuE!M56</f>
        <v>2.61</v>
      </c>
      <c r="N10" s="10">
        <f>[1]FuE!N56</f>
        <v>0.99</v>
      </c>
      <c r="O10" s="10">
        <f>[1]FuE!O56</f>
        <v>1.22</v>
      </c>
      <c r="P10" s="10">
        <f>[1]FuE!P56</f>
        <v>2.2999999999999998</v>
      </c>
      <c r="Q10" s="10">
        <f>[1]FuE!Q56</f>
        <v>2.2400000000000002</v>
      </c>
      <c r="R10" s="10">
        <f>[1]FuE!R56</f>
        <v>1.26</v>
      </c>
      <c r="S10" s="10">
        <f>[1]FuE!S56</f>
        <v>1.97</v>
      </c>
      <c r="T10" s="10">
        <f>[1]FuE!T56</f>
        <v>0.89</v>
      </c>
      <c r="U10" s="10">
        <f>[1]FuE!U56</f>
        <v>0.79</v>
      </c>
      <c r="V10" s="10">
        <f>[1]FuE!V56</f>
        <v>2.2003434418570516</v>
      </c>
      <c r="X10" s="18" t="str">
        <f t="shared" ref="X10:X13" si="4">HLOOKUP(Y10,$L10:$U107,ROW(L$100)-ROW(X10)+1,0)</f>
        <v>SH</v>
      </c>
      <c r="Y10" s="19">
        <f t="shared" ref="Y10:Y13" si="5">MIN(L10:U10)</f>
        <v>0.79</v>
      </c>
      <c r="Z10" s="18" t="str">
        <f t="shared" ref="Z10:Z13" si="6">HLOOKUP(AA10,$L10:$U107,ROW(N$100)-ROW(Z10)+1,0)</f>
        <v>BW</v>
      </c>
      <c r="AA10" s="19">
        <f t="shared" ref="AA10:AA13" si="7">MAX(L10:U10)</f>
        <v>4.84</v>
      </c>
    </row>
    <row r="11" spans="1:27" x14ac:dyDescent="0.35">
      <c r="A11">
        <f>[1]FuE!A57</f>
        <v>2020</v>
      </c>
      <c r="B11" s="10">
        <f>[1]FuE!B57</f>
        <v>0.6</v>
      </c>
      <c r="C11" s="10">
        <f>[1]FuE!C57</f>
        <v>0.48</v>
      </c>
      <c r="D11" s="10">
        <f>[1]FuE!D57</f>
        <v>1.24</v>
      </c>
      <c r="E11" s="10">
        <f>[1]FuE!E57</f>
        <v>0.38</v>
      </c>
      <c r="F11" s="10">
        <f>[1]FuE!F57</f>
        <v>1.1000000000000001</v>
      </c>
      <c r="G11" s="10">
        <f>[1]FuE!G57</f>
        <v>1.26</v>
      </c>
      <c r="H11" s="16">
        <f>[1]FuE!H57</f>
        <v>0.96873598139855543</v>
      </c>
      <c r="I11" s="10">
        <f>[1]FuE!I57</f>
        <v>0.84850301688262453</v>
      </c>
      <c r="J11" s="10">
        <f>[1]FuE!J57</f>
        <v>2.2632400343158698</v>
      </c>
      <c r="K11" s="10">
        <f>[1]FuE!K57</f>
        <v>2.3179880749601312</v>
      </c>
      <c r="L11" s="10">
        <f>[1]FuE!L57</f>
        <v>4.68</v>
      </c>
      <c r="M11" s="10">
        <f>[1]FuE!M57</f>
        <v>2.4900000000000002</v>
      </c>
      <c r="N11" s="10">
        <f>[1]FuE!N57</f>
        <v>0.96</v>
      </c>
      <c r="O11" s="10">
        <f>[1]FuE!O57</f>
        <v>1.2</v>
      </c>
      <c r="P11" s="10">
        <f>[1]FuE!P57</f>
        <v>2.2200000000000002</v>
      </c>
      <c r="Q11" s="10">
        <f>[1]FuE!Q57</f>
        <v>2.13</v>
      </c>
      <c r="R11" s="10">
        <f>[1]FuE!R57</f>
        <v>1.22</v>
      </c>
      <c r="S11" s="10">
        <f>[1]FuE!S57</f>
        <v>1.88</v>
      </c>
      <c r="T11" s="10">
        <f>[1]FuE!T57</f>
        <v>0.86</v>
      </c>
      <c r="U11" s="10">
        <f>[1]FuE!U57</f>
        <v>0.74</v>
      </c>
      <c r="V11" s="10">
        <f>[1]FuE!V57</f>
        <v>2.1056472971592926</v>
      </c>
      <c r="X11" s="18" t="str">
        <f t="shared" si="4"/>
        <v>SH</v>
      </c>
      <c r="Y11" s="19">
        <f t="shared" si="5"/>
        <v>0.74</v>
      </c>
      <c r="Z11" s="18" t="str">
        <f t="shared" si="6"/>
        <v>BW</v>
      </c>
      <c r="AA11" s="19">
        <f t="shared" si="7"/>
        <v>4.68</v>
      </c>
    </row>
    <row r="12" spans="1:27" x14ac:dyDescent="0.35">
      <c r="A12">
        <f>[1]FuE!A58</f>
        <v>2021</v>
      </c>
      <c r="B12" s="10">
        <f>[1]FuE!B58</f>
        <v>0.54</v>
      </c>
      <c r="C12" s="10">
        <f>[1]FuE!C58</f>
        <v>0.48</v>
      </c>
      <c r="D12" s="10">
        <f>[1]FuE!D58</f>
        <v>1.36</v>
      </c>
      <c r="E12" s="10">
        <f>[1]FuE!E58</f>
        <v>0.42</v>
      </c>
      <c r="F12" s="10">
        <f>[1]FuE!F58</f>
        <v>1.36</v>
      </c>
      <c r="G12" s="10">
        <f>[1]FuE!G58</f>
        <v>1.1599999999999999</v>
      </c>
      <c r="H12" s="16">
        <f>[1]FuE!H58</f>
        <v>0.9941991608527565</v>
      </c>
      <c r="I12" s="10">
        <f>[1]FuE!I58</f>
        <v>0.92542547510547823</v>
      </c>
      <c r="J12" s="10">
        <f>[1]FuE!J58</f>
        <v>2.2467724483616065</v>
      </c>
      <c r="K12" s="10">
        <f>[1]FuE!K58</f>
        <v>2.3058669041373268</v>
      </c>
      <c r="L12" s="10">
        <f>[1]FuE!L58</f>
        <v>4.63</v>
      </c>
      <c r="M12" s="10">
        <f>[1]FuE!M58</f>
        <v>2.56</v>
      </c>
      <c r="N12" s="10">
        <f>[1]FuE!N58</f>
        <v>1.06</v>
      </c>
      <c r="O12" s="10">
        <f>[1]FuE!O58</f>
        <v>1.1499999999999999</v>
      </c>
      <c r="P12" s="10">
        <f>[1]FuE!P58</f>
        <v>2.2200000000000002</v>
      </c>
      <c r="Q12" s="10">
        <f>[1]FuE!Q58</f>
        <v>1.78</v>
      </c>
      <c r="R12" s="10">
        <f>[1]FuE!R58</f>
        <v>1.26</v>
      </c>
      <c r="S12" s="10">
        <f>[1]FuE!S58</f>
        <v>2.0699999999999998</v>
      </c>
      <c r="T12" s="10">
        <f>[1]FuE!T58</f>
        <v>0.82</v>
      </c>
      <c r="U12" s="10">
        <f>[1]FuE!U58</f>
        <v>0.81</v>
      </c>
      <c r="V12" s="10">
        <f>[1]FuE!V58</f>
        <v>2.1006557066082463</v>
      </c>
      <c r="X12" s="18" t="str">
        <f t="shared" si="4"/>
        <v>SH</v>
      </c>
      <c r="Y12" s="19">
        <f t="shared" si="5"/>
        <v>0.81</v>
      </c>
      <c r="Z12" s="18" t="str">
        <f t="shared" si="6"/>
        <v>BW</v>
      </c>
      <c r="AA12" s="19">
        <f t="shared" si="7"/>
        <v>4.63</v>
      </c>
    </row>
    <row r="13" spans="1:27" x14ac:dyDescent="0.35">
      <c r="A13">
        <f>[1]FuE!A59</f>
        <v>2022</v>
      </c>
      <c r="B13" s="10">
        <f>[1]FuE!B59</f>
        <v>0.53</v>
      </c>
      <c r="C13" s="10">
        <f>[1]FuE!C59</f>
        <v>0.47</v>
      </c>
      <c r="D13" s="10">
        <f>[1]FuE!D59</f>
        <v>1.35</v>
      </c>
      <c r="E13" s="10">
        <f>[1]FuE!E59</f>
        <v>0.41</v>
      </c>
      <c r="F13" s="10">
        <f>[1]FuE!F59</f>
        <v>1.38</v>
      </c>
      <c r="G13" s="10">
        <f>[1]FuE!G59</f>
        <v>1.1599999999999999</v>
      </c>
      <c r="H13" s="16">
        <f>[1]FuE!H59</f>
        <v>0.98716509663062735</v>
      </c>
      <c r="I13" s="10">
        <f>[1]FuE!I59</f>
        <v>0.91613040691189485</v>
      </c>
      <c r="J13" s="10">
        <f>[1]FuE!J59</f>
        <v>2.2602548913628571</v>
      </c>
      <c r="K13" s="10">
        <f>[1]FuE!K59</f>
        <v>2.3205943704537235</v>
      </c>
      <c r="L13" s="10">
        <f>[1]FuE!L59</f>
        <v>4.68</v>
      </c>
      <c r="M13" s="10">
        <f>[1]FuE!M59</f>
        <v>2.57</v>
      </c>
      <c r="N13" s="10">
        <f>[1]FuE!N59</f>
        <v>1.08</v>
      </c>
      <c r="O13" s="10">
        <f>[1]FuE!O59</f>
        <v>1.1000000000000001</v>
      </c>
      <c r="P13" s="10">
        <f>[1]FuE!P59</f>
        <v>2.23</v>
      </c>
      <c r="Q13" s="10">
        <f>[1]FuE!Q59</f>
        <v>1.79</v>
      </c>
      <c r="R13" s="10">
        <f>[1]FuE!R59</f>
        <v>1.27</v>
      </c>
      <c r="S13" s="10">
        <f>[1]FuE!S59</f>
        <v>2.11</v>
      </c>
      <c r="T13" s="10">
        <f>[1]FuE!T59</f>
        <v>0.83</v>
      </c>
      <c r="U13" s="10">
        <f>[1]FuE!U59</f>
        <v>0.8</v>
      </c>
      <c r="V13" s="10">
        <f>[1]FuE!V59</f>
        <v>2.1093194201598733</v>
      </c>
      <c r="X13" s="18" t="str">
        <f t="shared" si="4"/>
        <v>SH</v>
      </c>
      <c r="Y13" s="19">
        <f t="shared" si="5"/>
        <v>0.8</v>
      </c>
      <c r="Z13" s="18" t="str">
        <f t="shared" si="6"/>
        <v>BW</v>
      </c>
      <c r="AA13" s="19">
        <f t="shared" si="7"/>
        <v>4.68</v>
      </c>
    </row>
    <row r="14" spans="1:27" x14ac:dyDescent="0.35">
      <c r="H14"/>
      <c r="X14" s="11"/>
      <c r="Y14" s="11"/>
      <c r="Z14" s="11"/>
      <c r="AA14" s="11"/>
    </row>
    <row r="15" spans="1:27" x14ac:dyDescent="0.35">
      <c r="A15" s="4" t="s">
        <v>187</v>
      </c>
      <c r="X15" s="11"/>
      <c r="Y15" s="11"/>
      <c r="Z15" s="11"/>
      <c r="AA15" s="11"/>
    </row>
    <row r="16" spans="1:27" x14ac:dyDescent="0.35">
      <c r="A16">
        <f>[1]FuE!A169</f>
        <v>2019</v>
      </c>
      <c r="B16" s="10">
        <f>[1]FuE!B169</f>
        <v>4.6414147534372567</v>
      </c>
      <c r="C16" s="10">
        <f>[1]FuE!C169</f>
        <v>4.1674254633735828</v>
      </c>
      <c r="D16" s="10">
        <f>[1]FuE!D169</f>
        <v>8.0430355778249272</v>
      </c>
      <c r="E16" s="10">
        <f>[1]FuE!E169</f>
        <v>3.8350218391389346</v>
      </c>
      <c r="F16" s="10">
        <f>[1]FuE!F169</f>
        <v>5.9679309644935925</v>
      </c>
      <c r="G16" s="10">
        <f>[1]FuE!G169</f>
        <v>10.134369328760384</v>
      </c>
      <c r="H16" s="16">
        <f>[1]FuE!H169</f>
        <v>6.7558194387500627</v>
      </c>
      <c r="I16" s="10">
        <f>[1]FuE!I169</f>
        <v>5.7705464978493817</v>
      </c>
      <c r="J16" s="10">
        <f>[1]FuE!J169</f>
        <v>9.3934172545206334</v>
      </c>
      <c r="K16" s="10">
        <f>[1]FuE!K169</f>
        <v>9.3529094385164431</v>
      </c>
      <c r="L16" s="10">
        <f>[1]FuE!L169</f>
        <v>16.371726601908676</v>
      </c>
      <c r="M16" s="10">
        <f>[1]FuE!M169</f>
        <v>11.159989646377694</v>
      </c>
      <c r="N16" s="10">
        <f>[1]FuE!N169</f>
        <v>11.477890144173676</v>
      </c>
      <c r="O16" s="10">
        <f>[1]FuE!O169</f>
        <v>10.213011924850452</v>
      </c>
      <c r="P16" s="10">
        <f>[1]FuE!P169</f>
        <v>9.1143064022386699</v>
      </c>
      <c r="Q16" s="10">
        <f>[1]FuE!Q169</f>
        <v>7.1892587256829845</v>
      </c>
      <c r="R16" s="10">
        <f>[1]FuE!R169</f>
        <v>6.3511374845484392</v>
      </c>
      <c r="S16" s="10">
        <f>[1]FuE!S169</f>
        <v>6.0735457309602889</v>
      </c>
      <c r="T16" s="10">
        <f>[1]FuE!T169</f>
        <v>5.6559232445094461</v>
      </c>
      <c r="U16" s="10">
        <f>[1]FuE!U169</f>
        <v>4.2448167274259436</v>
      </c>
      <c r="V16" s="10">
        <f>[1]FuE!V169</f>
        <v>8.8466453345762144</v>
      </c>
      <c r="X16" s="18" t="str">
        <f t="shared" ref="X16:X19" si="8">HLOOKUP(Y16,$L16:$U113,ROW(L$100)-ROW(X16)+1,0)</f>
        <v>SH</v>
      </c>
      <c r="Y16" s="19">
        <f t="shared" ref="Y16:Y19" si="9">MIN(L16:U16)</f>
        <v>4.2448167274259436</v>
      </c>
      <c r="Z16" s="18" t="str">
        <f t="shared" ref="Z16:Z19" si="10">HLOOKUP(AA16,$L16:$U113,ROW(N$100)-ROW(Z16)+1,0)</f>
        <v>BW</v>
      </c>
      <c r="AA16" s="19">
        <f t="shared" ref="AA16:AA19" si="11">MAX(L16:U16)</f>
        <v>16.371726601908676</v>
      </c>
    </row>
    <row r="17" spans="1:27" x14ac:dyDescent="0.35">
      <c r="A17">
        <f>[1]FuE!A170</f>
        <v>2020</v>
      </c>
      <c r="B17" s="10">
        <f>[1]FuE!B170</f>
        <v>4.6788380047829357</v>
      </c>
      <c r="C17" s="10">
        <f>[1]FuE!C170</f>
        <v>4.1374228310683865</v>
      </c>
      <c r="D17" s="10">
        <f>[1]FuE!D170</f>
        <v>8.1614858175362208</v>
      </c>
      <c r="E17" s="10">
        <f>[1]FuE!E170</f>
        <v>3.8501041946160703</v>
      </c>
      <c r="F17" s="10">
        <f>[1]FuE!F170</f>
        <v>6.0884668479712323</v>
      </c>
      <c r="G17" s="10">
        <f>[1]FuE!G170</f>
        <v>10.25501869482572</v>
      </c>
      <c r="H17" s="16">
        <f>[1]FuE!H170</f>
        <v>6.8365393677126507</v>
      </c>
      <c r="I17" s="10">
        <f>[1]FuE!I170</f>
        <v>5.8349484036473225</v>
      </c>
      <c r="J17" s="10">
        <f>[1]FuE!J170</f>
        <v>9.3471331735006036</v>
      </c>
      <c r="K17" s="10">
        <f>[1]FuE!K170</f>
        <v>9.2974307571450332</v>
      </c>
      <c r="L17" s="10">
        <f>[1]FuE!L170</f>
        <v>16.208480866791891</v>
      </c>
      <c r="M17" s="10">
        <f>[1]FuE!M170</f>
        <v>11.10545929703955</v>
      </c>
      <c r="N17" s="10">
        <f>[1]FuE!N170</f>
        <v>11.180226425295224</v>
      </c>
      <c r="O17" s="10">
        <f>[1]FuE!O170</f>
        <v>10.329937411682792</v>
      </c>
      <c r="P17" s="10">
        <f>[1]FuE!P170</f>
        <v>9.0202598568630066</v>
      </c>
      <c r="Q17" s="10">
        <f>[1]FuE!Q170</f>
        <v>7.115195758212618</v>
      </c>
      <c r="R17" s="10">
        <f>[1]FuE!R170</f>
        <v>6.3664406160524107</v>
      </c>
      <c r="S17" s="10">
        <f>[1]FuE!S170</f>
        <v>6.0212682796784396</v>
      </c>
      <c r="T17" s="10">
        <f>[1]FuE!T170</f>
        <v>5.678687366747206</v>
      </c>
      <c r="U17" s="10">
        <f>[1]FuE!U170</f>
        <v>4.1708457674480037</v>
      </c>
      <c r="V17" s="10">
        <f>[1]FuE!V170</f>
        <v>8.8185821616064306</v>
      </c>
      <c r="X17" s="18" t="str">
        <f t="shared" si="8"/>
        <v>SH</v>
      </c>
      <c r="Y17" s="19">
        <f t="shared" si="9"/>
        <v>4.1708457674480037</v>
      </c>
      <c r="Z17" s="18" t="str">
        <f t="shared" si="10"/>
        <v>BW</v>
      </c>
      <c r="AA17" s="19">
        <f t="shared" si="11"/>
        <v>16.208480866791891</v>
      </c>
    </row>
    <row r="18" spans="1:27" x14ac:dyDescent="0.35">
      <c r="A18">
        <f>[1]FuE!A171</f>
        <v>2021</v>
      </c>
      <c r="B18" s="10">
        <f>[1]FuE!B171</f>
        <v>4.6948671714401833</v>
      </c>
      <c r="C18" s="10">
        <f>[1]FuE!C171</f>
        <v>4.433982819014914</v>
      </c>
      <c r="D18" s="10">
        <f>[1]FuE!D171</f>
        <v>8.4274656713676048</v>
      </c>
      <c r="E18" s="10">
        <f>[1]FuE!E171</f>
        <v>4.0487933391234545</v>
      </c>
      <c r="F18" s="10">
        <f>[1]FuE!F171</f>
        <v>6.5990399848667556</v>
      </c>
      <c r="G18" s="10">
        <f>[1]FuE!G171</f>
        <v>10.421490800320367</v>
      </c>
      <c r="H18" s="16">
        <f>[1]FuE!H171</f>
        <v>7.0679663187772395</v>
      </c>
      <c r="I18" s="10">
        <f>[1]FuE!I171</f>
        <v>6.0819734002470822</v>
      </c>
      <c r="J18" s="10">
        <f>[1]FuE!J171</f>
        <v>9.5814586762365668</v>
      </c>
      <c r="K18" s="10">
        <f>[1]FuE!K171</f>
        <v>9.5354629137361329</v>
      </c>
      <c r="L18" s="10">
        <f>[1]FuE!L171</f>
        <v>16.555209570622871</v>
      </c>
      <c r="M18" s="10">
        <f>[1]FuE!M171</f>
        <v>11.502907683241954</v>
      </c>
      <c r="N18" s="10">
        <f>[1]FuE!N171</f>
        <v>11.738220867849924</v>
      </c>
      <c r="O18" s="10">
        <f>[1]FuE!O171</f>
        <v>10.675008242468326</v>
      </c>
      <c r="P18" s="10">
        <f>[1]FuE!P171</f>
        <v>8.8786521188302796</v>
      </c>
      <c r="Q18" s="10">
        <f>[1]FuE!Q171</f>
        <v>7.3593682823166811</v>
      </c>
      <c r="R18" s="10">
        <f>[1]FuE!R171</f>
        <v>6.4365678459137792</v>
      </c>
      <c r="S18" s="10">
        <f>[1]FuE!S171</f>
        <v>6.6801740818508408</v>
      </c>
      <c r="T18" s="10">
        <f>[1]FuE!T171</f>
        <v>5.9409868079782742</v>
      </c>
      <c r="U18" s="10">
        <f>[1]FuE!U171</f>
        <v>4.3443376170948138</v>
      </c>
      <c r="V18" s="10">
        <f>[1]FuE!V171</f>
        <v>9.0563038773869184</v>
      </c>
      <c r="X18" s="18" t="str">
        <f t="shared" si="8"/>
        <v>SH</v>
      </c>
      <c r="Y18" s="19">
        <f t="shared" si="9"/>
        <v>4.3443376170948138</v>
      </c>
      <c r="Z18" s="18" t="str">
        <f t="shared" si="10"/>
        <v>BW</v>
      </c>
      <c r="AA18" s="19">
        <f t="shared" si="11"/>
        <v>16.555209570622871</v>
      </c>
    </row>
    <row r="19" spans="1:27" x14ac:dyDescent="0.35">
      <c r="A19">
        <f>[1]FuE!A172</f>
        <v>2022</v>
      </c>
      <c r="B19" s="10">
        <f>[1]FuE!B172</f>
        <v>4.8722325398297475</v>
      </c>
      <c r="C19" s="10">
        <f>[1]FuE!C172</f>
        <v>4.5685526763384159</v>
      </c>
      <c r="D19" s="10">
        <f>[1]FuE!D172</f>
        <v>8.5391419574533831</v>
      </c>
      <c r="E19" s="10">
        <f>[1]FuE!E172</f>
        <v>4.1428904638678246</v>
      </c>
      <c r="F19" s="10">
        <f>[1]FuE!F172</f>
        <v>6.8073593329099493</v>
      </c>
      <c r="G19" s="10">
        <f>[1]FuE!G172</f>
        <v>10.570014438851759</v>
      </c>
      <c r="H19" s="16">
        <f>[1]FuE!H172</f>
        <v>7.2163983624674675</v>
      </c>
      <c r="I19" s="10">
        <f>[1]FuE!I172</f>
        <v>6.2221738623706102</v>
      </c>
      <c r="J19" s="10">
        <f>[1]FuE!J172</f>
        <v>9.9197557913444285</v>
      </c>
      <c r="K19" s="10">
        <f>[1]FuE!K172</f>
        <v>9.8839787305171409</v>
      </c>
      <c r="L19" s="10">
        <f>[1]FuE!L172</f>
        <v>17.150266236403642</v>
      </c>
      <c r="M19" s="10">
        <f>[1]FuE!M172</f>
        <v>11.982800518729821</v>
      </c>
      <c r="N19" s="10">
        <f>[1]FuE!N172</f>
        <v>11.897206257419226</v>
      </c>
      <c r="O19" s="10">
        <f>[1]FuE!O172</f>
        <v>11.035066728811994</v>
      </c>
      <c r="P19" s="10">
        <f>[1]FuE!P172</f>
        <v>9.2221751551151954</v>
      </c>
      <c r="Q19" s="10">
        <f>[1]FuE!Q172</f>
        <v>7.5706021930475114</v>
      </c>
      <c r="R19" s="10">
        <f>[1]FuE!R172</f>
        <v>6.6461829160772936</v>
      </c>
      <c r="S19" s="10">
        <f>[1]FuE!S172</f>
        <v>7.002243989452233</v>
      </c>
      <c r="T19" s="10">
        <f>[1]FuE!T172</f>
        <v>6.1832473086266733</v>
      </c>
      <c r="U19" s="10">
        <f>[1]FuE!U172</f>
        <v>4.4583437441917626</v>
      </c>
      <c r="V19" s="10">
        <f>[1]FuE!V172</f>
        <v>9.3666208461563336</v>
      </c>
      <c r="X19" s="18" t="str">
        <f t="shared" si="8"/>
        <v>SH</v>
      </c>
      <c r="Y19" s="19">
        <f t="shared" si="9"/>
        <v>4.4583437441917626</v>
      </c>
      <c r="Z19" s="18" t="str">
        <f t="shared" si="10"/>
        <v>BW</v>
      </c>
      <c r="AA19" s="19">
        <f t="shared" si="11"/>
        <v>17.150266236403642</v>
      </c>
    </row>
    <row r="20" spans="1:27" x14ac:dyDescent="0.35">
      <c r="B20" s="10"/>
      <c r="C20" s="10"/>
      <c r="D20" s="10"/>
      <c r="E20" s="10"/>
      <c r="F20" s="10"/>
      <c r="G20" s="10"/>
      <c r="H20" s="16"/>
      <c r="I20" s="10"/>
      <c r="J20" s="10"/>
      <c r="K20" s="10"/>
      <c r="L20" s="10"/>
      <c r="M20" s="10"/>
      <c r="N20" s="10"/>
      <c r="O20" s="10"/>
      <c r="P20" s="10"/>
      <c r="Q20" s="10"/>
      <c r="R20" s="10"/>
      <c r="S20" s="10"/>
      <c r="T20" s="10"/>
      <c r="U20" s="10"/>
      <c r="V20" s="10"/>
      <c r="X20" s="11"/>
      <c r="Y20" s="11"/>
      <c r="Z20" s="11"/>
      <c r="AA20" s="11"/>
    </row>
    <row r="21" spans="1:27" x14ac:dyDescent="0.35">
      <c r="A21" s="4" t="s">
        <v>188</v>
      </c>
      <c r="B21" s="10"/>
      <c r="C21" s="10"/>
      <c r="D21" s="10"/>
      <c r="E21" s="10"/>
      <c r="F21" s="10"/>
      <c r="G21" s="10"/>
      <c r="H21" s="16"/>
      <c r="I21" s="10"/>
      <c r="J21" s="10"/>
      <c r="K21" s="10"/>
      <c r="L21" s="10"/>
      <c r="M21" s="10"/>
      <c r="N21" s="10"/>
      <c r="O21" s="10"/>
      <c r="P21" s="10"/>
      <c r="Q21" s="10"/>
      <c r="R21" s="10"/>
      <c r="S21" s="10"/>
      <c r="T21" s="10"/>
      <c r="U21" s="10"/>
      <c r="V21" s="10"/>
      <c r="X21" s="11"/>
      <c r="Y21" s="11"/>
      <c r="Z21" s="11"/>
      <c r="AA21" s="11"/>
    </row>
    <row r="22" spans="1:27" x14ac:dyDescent="0.35">
      <c r="A22">
        <f>[1]FuE!A197</f>
        <v>2019</v>
      </c>
      <c r="B22" s="10">
        <f>[1]FuE!B197</f>
        <v>1.8614131244524523</v>
      </c>
      <c r="C22" s="10">
        <f>[1]FuE!C197</f>
        <v>1.2468091692061753</v>
      </c>
      <c r="D22" s="10">
        <f>[1]FuE!D197</f>
        <v>3.5858073489909335</v>
      </c>
      <c r="E22" s="10">
        <f>[1]FuE!E197</f>
        <v>1.248210353423403</v>
      </c>
      <c r="F22" s="10">
        <f>[1]FuE!F197</f>
        <v>3.1544310285643196</v>
      </c>
      <c r="G22" s="10">
        <f>[1]FuE!G197</f>
        <v>3.8986546660946377</v>
      </c>
      <c r="H22" s="16">
        <f>[1]FuE!H197</f>
        <v>2.7814993191333679</v>
      </c>
      <c r="I22" s="10">
        <f>[1]FuE!I197</f>
        <v>2.4557077902297979</v>
      </c>
      <c r="J22" s="10">
        <f>[1]FuE!J197</f>
        <v>6.3056690953017522</v>
      </c>
      <c r="K22" s="10">
        <f>[1]FuE!K197</f>
        <v>6.4372604640387872</v>
      </c>
      <c r="L22" s="10">
        <f>[1]FuE!L197</f>
        <v>12.781187200968809</v>
      </c>
      <c r="M22" s="10">
        <f>[1]FuE!M197</f>
        <v>8.2477089633714282</v>
      </c>
      <c r="N22" s="10">
        <f>[1]FuE!N197</f>
        <v>4.3542385653590268</v>
      </c>
      <c r="O22" s="10">
        <f>[1]FuE!O197</f>
        <v>5.4630260229821239</v>
      </c>
      <c r="P22" s="10">
        <f>[1]FuE!P197</f>
        <v>6.661680164474916</v>
      </c>
      <c r="Q22" s="10">
        <f>[1]FuE!Q197</f>
        <v>4.5545659078811438</v>
      </c>
      <c r="R22" s="10">
        <f>[1]FuE!R197</f>
        <v>3.5435466436446594</v>
      </c>
      <c r="S22" s="10">
        <f>[1]FuE!S197</f>
        <v>4.1776565312930538</v>
      </c>
      <c r="T22" s="10">
        <f>[1]FuE!T197</f>
        <v>2.775367200095479</v>
      </c>
      <c r="U22" s="10">
        <f>[1]FuE!U197</f>
        <v>2.1553366390333499</v>
      </c>
      <c r="V22" s="10">
        <f>[1]FuE!V197</f>
        <v>5.7246241517001568</v>
      </c>
      <c r="X22" s="18" t="str">
        <f t="shared" ref="X22:X25" si="12">HLOOKUP(Y22,$L22:$U119,ROW(L$100)-ROW(X22)+1,0)</f>
        <v>SH</v>
      </c>
      <c r="Y22" s="19">
        <f t="shared" ref="Y22:Y25" si="13">MIN(L22:U22)</f>
        <v>2.1553366390333499</v>
      </c>
      <c r="Z22" s="18" t="str">
        <f t="shared" ref="Z22:Z25" si="14">HLOOKUP(AA22,$L22:$U119,ROW(N$100)-ROW(Z22)+1,0)</f>
        <v>BW</v>
      </c>
      <c r="AA22" s="19">
        <f t="shared" ref="AA22:AA25" si="15">MAX(L22:U22)</f>
        <v>12.781187200968809</v>
      </c>
    </row>
    <row r="23" spans="1:27" x14ac:dyDescent="0.35">
      <c r="A23">
        <f>[1]FuE!A198</f>
        <v>2020</v>
      </c>
      <c r="B23" s="10">
        <f>[1]FuE!B198</f>
        <v>1.8222967747246963</v>
      </c>
      <c r="C23" s="10">
        <f>[1]FuE!C198</f>
        <v>1.2246373930073269</v>
      </c>
      <c r="D23" s="10">
        <f>[1]FuE!D198</f>
        <v>3.5328221046063728</v>
      </c>
      <c r="E23" s="10">
        <f>[1]FuE!E198</f>
        <v>1.2341542592263315</v>
      </c>
      <c r="F23" s="10">
        <f>[1]FuE!F198</f>
        <v>3.1164073108620993</v>
      </c>
      <c r="G23" s="10">
        <f>[1]FuE!G198</f>
        <v>3.8210532918438198</v>
      </c>
      <c r="H23" s="16">
        <f>[1]FuE!H198</f>
        <v>2.7359876650975097</v>
      </c>
      <c r="I23" s="10">
        <f>[1]FuE!I198</f>
        <v>2.4180708889019402</v>
      </c>
      <c r="J23" s="10">
        <f>[1]FuE!J198</f>
        <v>6.1883387239003227</v>
      </c>
      <c r="K23" s="10">
        <f>[1]FuE!K198</f>
        <v>6.3179363476236459</v>
      </c>
      <c r="L23" s="10">
        <f>[1]FuE!L198</f>
        <v>12.541030807931637</v>
      </c>
      <c r="M23" s="10">
        <f>[1]FuE!M198</f>
        <v>8.0853853733420848</v>
      </c>
      <c r="N23" s="10">
        <f>[1]FuE!N198</f>
        <v>4.2884469034739503</v>
      </c>
      <c r="O23" s="10">
        <f>[1]FuE!O198</f>
        <v>5.3522795705202428</v>
      </c>
      <c r="P23" s="10">
        <f>[1]FuE!P198</f>
        <v>6.5321096483858421</v>
      </c>
      <c r="Q23" s="10">
        <f>[1]FuE!Q198</f>
        <v>4.4698297121403154</v>
      </c>
      <c r="R23" s="10">
        <f>[1]FuE!R198</f>
        <v>3.4829181960523172</v>
      </c>
      <c r="S23" s="10">
        <f>[1]FuE!S198</f>
        <v>4.0984857232906924</v>
      </c>
      <c r="T23" s="10">
        <f>[1]FuE!T198</f>
        <v>2.7368512916578296</v>
      </c>
      <c r="U23" s="10">
        <f>[1]FuE!U198</f>
        <v>2.1129395966875379</v>
      </c>
      <c r="V23" s="10">
        <f>[1]FuE!V198</f>
        <v>5.6209486206217605</v>
      </c>
      <c r="X23" s="18" t="str">
        <f t="shared" si="12"/>
        <v>SH</v>
      </c>
      <c r="Y23" s="19">
        <f t="shared" si="13"/>
        <v>2.1129395966875379</v>
      </c>
      <c r="Z23" s="18" t="str">
        <f t="shared" si="14"/>
        <v>BW</v>
      </c>
      <c r="AA23" s="19">
        <f t="shared" si="15"/>
        <v>12.541030807931637</v>
      </c>
    </row>
    <row r="24" spans="1:27" x14ac:dyDescent="0.35">
      <c r="A24">
        <f>[1]FuE!A199</f>
        <v>2021</v>
      </c>
      <c r="B24" s="10">
        <f>[1]FuE!B199</f>
        <v>1.6121713809987888</v>
      </c>
      <c r="C24" s="10">
        <f>[1]FuE!C199</f>
        <v>1.3408095882783446</v>
      </c>
      <c r="D24" s="10">
        <f>[1]FuE!D199</f>
        <v>3.7671865385735996</v>
      </c>
      <c r="E24" s="10">
        <f>[1]FuE!E199</f>
        <v>1.2726618172488895</v>
      </c>
      <c r="F24" s="10">
        <f>[1]FuE!F199</f>
        <v>3.4934146745170365</v>
      </c>
      <c r="G24" s="10">
        <f>[1]FuE!G199</f>
        <v>3.7136521393273361</v>
      </c>
      <c r="H24" s="16">
        <f>[1]FuE!H199</f>
        <v>2.8033435612973445</v>
      </c>
      <c r="I24" s="10">
        <f>[1]FuE!I199</f>
        <v>2.5356974425483272</v>
      </c>
      <c r="J24" s="10">
        <f>[1]FuE!J199</f>
        <v>6.3140109409047405</v>
      </c>
      <c r="K24" s="10">
        <f>[1]FuE!K199</f>
        <v>6.4563929789532502</v>
      </c>
      <c r="L24" s="10">
        <f>[1]FuE!L199</f>
        <v>12.774249195350338</v>
      </c>
      <c r="M24" s="10">
        <f>[1]FuE!M199</f>
        <v>8.3189789541216665</v>
      </c>
      <c r="N24" s="10">
        <f>[1]FuE!N199</f>
        <v>4.5953321332690544</v>
      </c>
      <c r="O24" s="10">
        <f>[1]FuE!O199</f>
        <v>5.4931802005928096</v>
      </c>
      <c r="P24" s="10">
        <f>[1]FuE!P199</f>
        <v>6.3969573977857941</v>
      </c>
      <c r="Q24" s="10">
        <f>[1]FuE!Q199</f>
        <v>4.6487772147659969</v>
      </c>
      <c r="R24" s="10">
        <f>[1]FuE!R199</f>
        <v>3.483722054031444</v>
      </c>
      <c r="S24" s="10">
        <f>[1]FuE!S199</f>
        <v>4.6089666681129611</v>
      </c>
      <c r="T24" s="10">
        <f>[1]FuE!T199</f>
        <v>2.6404385813236777</v>
      </c>
      <c r="U24" s="10">
        <f>[1]FuE!U199</f>
        <v>2.2736624103358891</v>
      </c>
      <c r="V24" s="10">
        <f>[1]FuE!V199</f>
        <v>5.747013423059995</v>
      </c>
      <c r="X24" s="18" t="str">
        <f t="shared" si="12"/>
        <v>SH</v>
      </c>
      <c r="Y24" s="19">
        <f t="shared" si="13"/>
        <v>2.2736624103358891</v>
      </c>
      <c r="Z24" s="18" t="str">
        <f t="shared" si="14"/>
        <v>BW</v>
      </c>
      <c r="AA24" s="19">
        <f t="shared" si="15"/>
        <v>12.774249195350338</v>
      </c>
    </row>
    <row r="25" spans="1:27" x14ac:dyDescent="0.35">
      <c r="A25">
        <f>[1]FuE!A200</f>
        <v>2022</v>
      </c>
      <c r="B25" s="10">
        <f>[1]FuE!B200</f>
        <v>1.6896875838876275</v>
      </c>
      <c r="C25" s="10">
        <f>[1]FuE!C200</f>
        <v>1.4094602378487302</v>
      </c>
      <c r="D25" s="10">
        <f>[1]FuE!D200</f>
        <v>3.9667104350588018</v>
      </c>
      <c r="E25" s="10">
        <f>[1]FuE!E200</f>
        <v>1.343007271064323</v>
      </c>
      <c r="F25" s="10">
        <f>[1]FuE!F200</f>
        <v>3.6858047411177819</v>
      </c>
      <c r="G25" s="10">
        <f>[1]FuE!G200</f>
        <v>3.8761024894776126</v>
      </c>
      <c r="H25" s="16">
        <f>[1]FuE!H200</f>
        <v>2.9448659682957428</v>
      </c>
      <c r="I25" s="10">
        <f>[1]FuE!I200</f>
        <v>2.6687884019744965</v>
      </c>
      <c r="J25" s="10">
        <f>[1]FuE!J200</f>
        <v>6.6206078360689222</v>
      </c>
      <c r="K25" s="10">
        <f>[1]FuE!K200</f>
        <v>6.771609802905064</v>
      </c>
      <c r="L25" s="10">
        <f>[1]FuE!L200</f>
        <v>13.392159750768805</v>
      </c>
      <c r="M25" s="10">
        <f>[1]FuE!M200</f>
        <v>8.7150105803495173</v>
      </c>
      <c r="N25" s="10">
        <f>[1]FuE!N200</f>
        <v>4.8393921229857906</v>
      </c>
      <c r="O25" s="10">
        <f>[1]FuE!O200</f>
        <v>5.7436377119628155</v>
      </c>
      <c r="P25" s="10">
        <f>[1]FuE!P200</f>
        <v>6.7075094246758216</v>
      </c>
      <c r="Q25" s="10">
        <f>[1]FuE!Q200</f>
        <v>4.8709510335508632</v>
      </c>
      <c r="R25" s="10">
        <f>[1]FuE!R200</f>
        <v>3.6595793200188957</v>
      </c>
      <c r="S25" s="10">
        <f>[1]FuE!S200</f>
        <v>4.8347156831004892</v>
      </c>
      <c r="T25" s="10">
        <f>[1]FuE!T200</f>
        <v>2.7777018289490609</v>
      </c>
      <c r="U25" s="10">
        <f>[1]FuE!U200</f>
        <v>2.3852496461442834</v>
      </c>
      <c r="V25" s="10">
        <f>[1]FuE!V200</f>
        <v>6.0294405629538366</v>
      </c>
      <c r="X25" s="18" t="str">
        <f t="shared" si="12"/>
        <v>SH</v>
      </c>
      <c r="Y25" s="19">
        <f t="shared" si="13"/>
        <v>2.3852496461442834</v>
      </c>
      <c r="Z25" s="18" t="str">
        <f t="shared" si="14"/>
        <v>BW</v>
      </c>
      <c r="AA25" s="19">
        <f t="shared" si="15"/>
        <v>13.392159750768805</v>
      </c>
    </row>
    <row r="26" spans="1:27" x14ac:dyDescent="0.35">
      <c r="B26" s="10"/>
      <c r="C26" s="10"/>
      <c r="D26" s="10"/>
      <c r="E26" s="10"/>
      <c r="F26" s="10"/>
      <c r="G26" s="10"/>
      <c r="H26" s="16"/>
      <c r="I26" s="10"/>
      <c r="J26" s="10"/>
      <c r="K26">
        <f t="shared" ref="K26" si="16">K25/K19*100</f>
        <v>68.510971012083161</v>
      </c>
      <c r="L26" s="10"/>
      <c r="M26" s="10"/>
      <c r="N26" s="10"/>
      <c r="O26" s="10"/>
      <c r="P26" s="10"/>
      <c r="Q26" s="10"/>
      <c r="R26" s="10"/>
      <c r="S26" s="10"/>
      <c r="T26" s="10"/>
      <c r="U26" s="10"/>
      <c r="V26" s="10"/>
      <c r="X26" s="11"/>
      <c r="Y26" s="11"/>
      <c r="Z26" s="11"/>
      <c r="AA26" s="11"/>
    </row>
    <row r="27" spans="1:27" x14ac:dyDescent="0.35">
      <c r="A27" s="4" t="s">
        <v>189</v>
      </c>
      <c r="B27" s="10"/>
      <c r="C27" s="10"/>
      <c r="D27" s="10"/>
      <c r="E27" s="10"/>
      <c r="F27" s="10"/>
      <c r="G27" s="10"/>
      <c r="H27" s="16"/>
      <c r="I27" s="10"/>
      <c r="J27" s="10"/>
      <c r="K27" s="10"/>
      <c r="L27" s="10"/>
      <c r="M27" s="10"/>
      <c r="N27" s="10"/>
      <c r="O27" s="10"/>
      <c r="P27" s="10"/>
      <c r="Q27" s="10"/>
      <c r="R27" s="10"/>
      <c r="S27" s="10"/>
      <c r="T27" s="10"/>
      <c r="U27" s="10"/>
      <c r="V27" s="10"/>
      <c r="X27" s="11"/>
      <c r="Y27" s="11"/>
      <c r="Z27" s="11"/>
      <c r="AA27" s="11"/>
    </row>
    <row r="28" spans="1:27" x14ac:dyDescent="0.35">
      <c r="A28">
        <f>[1]FuE!A225</f>
        <v>2019</v>
      </c>
      <c r="B28" s="10">
        <f>[1]FuE!B225</f>
        <v>1.0504965423804236</v>
      </c>
      <c r="C28" s="10">
        <f>[1]FuE!C225</f>
        <v>1.4979113149485956</v>
      </c>
      <c r="D28" s="10">
        <f>[1]FuE!D225</f>
        <v>2.3749961349256949</v>
      </c>
      <c r="E28" s="10">
        <f>[1]FuE!E225</f>
        <v>1.3267912817866667</v>
      </c>
      <c r="F28" s="10">
        <f>[1]FuE!F225</f>
        <v>1.6013004954491077</v>
      </c>
      <c r="G28" s="10">
        <f>[1]FuE!G225</f>
        <v>2.6922537412237202</v>
      </c>
      <c r="H28" s="16">
        <f>[1]FuE!H225</f>
        <v>1.9090936086820514</v>
      </c>
      <c r="I28" s="10">
        <f>[1]FuE!I225</f>
        <v>1.6807037633028137</v>
      </c>
      <c r="J28" s="10">
        <f>[1]FuE!J225</f>
        <v>1.7892945534117017</v>
      </c>
      <c r="K28" s="10">
        <f>[1]FuE!K225</f>
        <v>1.7399298159194527</v>
      </c>
      <c r="L28" s="10">
        <f>[1]FuE!L225</f>
        <v>2.0411433000594319</v>
      </c>
      <c r="M28" s="10">
        <f>[1]FuE!M225</f>
        <v>1.7510475943743284</v>
      </c>
      <c r="N28" s="10">
        <f>[1]FuE!N225</f>
        <v>3.012781229566599</v>
      </c>
      <c r="O28" s="10">
        <f>[1]FuE!O225</f>
        <v>2.771367345256738</v>
      </c>
      <c r="P28" s="10">
        <f>[1]FuE!P225</f>
        <v>1.5931316906552471</v>
      </c>
      <c r="Q28" s="10">
        <f>[1]FuE!Q225</f>
        <v>1.5787375807896518</v>
      </c>
      <c r="R28" s="10">
        <f>[1]FuE!R225</f>
        <v>1.7382447741173657</v>
      </c>
      <c r="S28" s="10">
        <f>[1]FuE!S225</f>
        <v>1.2512917625044813</v>
      </c>
      <c r="T28" s="10">
        <f>[1]FuE!T225</f>
        <v>1.4736552516541956</v>
      </c>
      <c r="U28" s="10">
        <f>[1]FuE!U225</f>
        <v>1.1350773021433032</v>
      </c>
      <c r="V28" s="10">
        <f>[1]FuE!V225</f>
        <v>1.7729057836255357</v>
      </c>
      <c r="X28" s="18" t="str">
        <f t="shared" ref="X28:X31" si="17">HLOOKUP(Y28,$L28:$U125,ROW(L$100)-ROW(X28)+1,0)</f>
        <v>SH</v>
      </c>
      <c r="Y28" s="19">
        <f t="shared" ref="Y28:Y31" si="18">MIN(L28:U28)</f>
        <v>1.1350773021433032</v>
      </c>
      <c r="Z28" s="18" t="str">
        <f t="shared" ref="Z28:Z31" si="19">HLOOKUP(AA28,$L28:$U125,ROW(N$100)-ROW(Z28)+1,0)</f>
        <v>HB</v>
      </c>
      <c r="AA28" s="19">
        <f t="shared" ref="AA28:AA31" si="20">MAX(L28:U28)</f>
        <v>3.012781229566599</v>
      </c>
    </row>
    <row r="29" spans="1:27" x14ac:dyDescent="0.35">
      <c r="A29">
        <f>[1]FuE!A226</f>
        <v>2020</v>
      </c>
      <c r="B29" s="10">
        <f>[1]FuE!B226</f>
        <v>1.1300298201214178</v>
      </c>
      <c r="C29" s="10">
        <f>[1]FuE!C226</f>
        <v>1.4750325575846746</v>
      </c>
      <c r="D29" s="10">
        <f>[1]FuE!D226</f>
        <v>2.4633062825627832</v>
      </c>
      <c r="E29" s="10">
        <f>[1]FuE!E226</f>
        <v>1.3680828510608927</v>
      </c>
      <c r="F29" s="10">
        <f>[1]FuE!F226</f>
        <v>1.6503605403026507</v>
      </c>
      <c r="G29" s="10">
        <f>[1]FuE!G226</f>
        <v>2.8321774631216949</v>
      </c>
      <c r="H29" s="16">
        <f>[1]FuE!H226</f>
        <v>1.9855114334225801</v>
      </c>
      <c r="I29" s="10">
        <f>[1]FuE!I226</f>
        <v>1.7374441017871847</v>
      </c>
      <c r="J29" s="10">
        <f>[1]FuE!J226</f>
        <v>1.8394404807897027</v>
      </c>
      <c r="K29" s="10">
        <f>[1]FuE!K226</f>
        <v>1.7850928503137595</v>
      </c>
      <c r="L29" s="10">
        <f>[1]FuE!L226</f>
        <v>2.0997649102810114</v>
      </c>
      <c r="M29" s="10">
        <f>[1]FuE!M226</f>
        <v>1.8451226959762299</v>
      </c>
      <c r="N29" s="10">
        <f>[1]FuE!N226</f>
        <v>2.9764965489682162</v>
      </c>
      <c r="O29" s="10">
        <f>[1]FuE!O226</f>
        <v>2.9175086195432534</v>
      </c>
      <c r="P29" s="10">
        <f>[1]FuE!P226</f>
        <v>1.6201908334269912</v>
      </c>
      <c r="Q29" s="10">
        <f>[1]FuE!Q226</f>
        <v>1.5686661836603419</v>
      </c>
      <c r="R29" s="10">
        <f>[1]FuE!R226</f>
        <v>1.7797332306891529</v>
      </c>
      <c r="S29" s="10">
        <f>[1]FuE!S226</f>
        <v>1.2807157555624835</v>
      </c>
      <c r="T29" s="10">
        <f>[1]FuE!T226</f>
        <v>1.5607257273154402</v>
      </c>
      <c r="U29" s="10">
        <f>[1]FuE!U226</f>
        <v>1.0848464085874157</v>
      </c>
      <c r="V29" s="10">
        <f>[1]FuE!V226</f>
        <v>1.8240909781684114</v>
      </c>
      <c r="X29" s="18" t="str">
        <f t="shared" si="17"/>
        <v>SH</v>
      </c>
      <c r="Y29" s="19">
        <f t="shared" si="18"/>
        <v>1.0848464085874157</v>
      </c>
      <c r="Z29" s="18" t="str">
        <f t="shared" si="19"/>
        <v>HB</v>
      </c>
      <c r="AA29" s="19">
        <f t="shared" si="20"/>
        <v>2.9764965489682162</v>
      </c>
    </row>
    <row r="30" spans="1:27" x14ac:dyDescent="0.35">
      <c r="A30">
        <f>[1]FuE!A227</f>
        <v>2021</v>
      </c>
      <c r="B30" s="10">
        <f>[1]FuE!B227</f>
        <v>1.2870540980954599</v>
      </c>
      <c r="C30" s="10">
        <f>[1]FuE!C227</f>
        <v>1.6139374673720814</v>
      </c>
      <c r="D30" s="10">
        <f>[1]FuE!D227</f>
        <v>2.4261896131627574</v>
      </c>
      <c r="E30" s="10">
        <f>[1]FuE!E227</f>
        <v>1.5016305979533502</v>
      </c>
      <c r="F30" s="10">
        <f>[1]FuE!F227</f>
        <v>1.7214064458158944</v>
      </c>
      <c r="G30" s="10">
        <f>[1]FuE!G227</f>
        <v>2.9587717051961708</v>
      </c>
      <c r="H30" s="16">
        <f>[1]FuE!H227</f>
        <v>2.070785136745477</v>
      </c>
      <c r="I30" s="10">
        <f>[1]FuE!I227</f>
        <v>1.8097020663635386</v>
      </c>
      <c r="J30" s="10">
        <f>[1]FuE!J227</f>
        <v>1.8943263180233207</v>
      </c>
      <c r="K30" s="10">
        <f>[1]FuE!K227</f>
        <v>1.836042859784762</v>
      </c>
      <c r="L30" s="10">
        <f>[1]FuE!L227</f>
        <v>2.1568596929073047</v>
      </c>
      <c r="M30" s="10">
        <f>[1]FuE!M227</f>
        <v>1.9853196992442805</v>
      </c>
      <c r="N30" s="10">
        <f>[1]FuE!N227</f>
        <v>3.0296463053795017</v>
      </c>
      <c r="O30" s="10">
        <f>[1]FuE!O227</f>
        <v>3.0406748949253912</v>
      </c>
      <c r="P30" s="10">
        <f>[1]FuE!P227</f>
        <v>1.5492320886622775</v>
      </c>
      <c r="Q30" s="10">
        <f>[1]FuE!Q227</f>
        <v>1.5920948454853301</v>
      </c>
      <c r="R30" s="10">
        <f>[1]FuE!R227</f>
        <v>1.7983740212945205</v>
      </c>
      <c r="S30" s="10">
        <f>[1]FuE!S227</f>
        <v>1.3874676472868084</v>
      </c>
      <c r="T30" s="10">
        <f>[1]FuE!T227</f>
        <v>1.720963821109269</v>
      </c>
      <c r="U30" s="10">
        <f>[1]FuE!U227</f>
        <v>1.0876273813279203</v>
      </c>
      <c r="V30" s="10">
        <f>[1]FuE!V227</f>
        <v>1.8816270698901423</v>
      </c>
      <c r="X30" s="18" t="str">
        <f t="shared" si="17"/>
        <v>SH</v>
      </c>
      <c r="Y30" s="19">
        <f t="shared" si="18"/>
        <v>1.0876273813279203</v>
      </c>
      <c r="Z30" s="18" t="str">
        <f t="shared" si="19"/>
        <v>HH</v>
      </c>
      <c r="AA30" s="19">
        <f t="shared" si="20"/>
        <v>3.0406748949253912</v>
      </c>
    </row>
    <row r="31" spans="1:27" x14ac:dyDescent="0.35">
      <c r="A31">
        <f>[1]FuE!A228</f>
        <v>2022</v>
      </c>
      <c r="B31" s="10">
        <f>[1]FuE!B228</f>
        <v>1.3179406629304145</v>
      </c>
      <c r="C31" s="10">
        <f>[1]FuE!C228</f>
        <v>1.6829560264457464</v>
      </c>
      <c r="D31" s="10">
        <f>[1]FuE!D228</f>
        <v>2.412305142699966</v>
      </c>
      <c r="E31" s="10">
        <f>[1]FuE!E228</f>
        <v>1.5294212717659008</v>
      </c>
      <c r="F31" s="10">
        <f>[1]FuE!F228</f>
        <v>1.7437454405518791</v>
      </c>
      <c r="G31" s="10">
        <f>[1]FuE!G228</f>
        <v>2.9865228414239517</v>
      </c>
      <c r="H31" s="16">
        <f>[1]FuE!H228</f>
        <v>2.0934022142364763</v>
      </c>
      <c r="I31" s="10">
        <f>[1]FuE!I228</f>
        <v>1.8286246163043307</v>
      </c>
      <c r="J31" s="10">
        <f>[1]FuE!J228</f>
        <v>1.9131704335441471</v>
      </c>
      <c r="K31" s="10">
        <f>[1]FuE!K228</f>
        <v>1.8541148646054819</v>
      </c>
      <c r="L31" s="10">
        <f>[1]FuE!L228</f>
        <v>2.1486371284852868</v>
      </c>
      <c r="M31" s="10">
        <f>[1]FuE!M228</f>
        <v>2.0471339559567854</v>
      </c>
      <c r="N31" s="10">
        <f>[1]FuE!N228</f>
        <v>2.9338998389807602</v>
      </c>
      <c r="O31" s="10">
        <f>[1]FuE!O228</f>
        <v>3.0512074292496272</v>
      </c>
      <c r="P31" s="10">
        <f>[1]FuE!P228</f>
        <v>1.577597640555878</v>
      </c>
      <c r="Q31" s="10">
        <f>[1]FuE!Q228</f>
        <v>1.5452203012084784</v>
      </c>
      <c r="R31" s="10">
        <f>[1]FuE!R228</f>
        <v>1.8023659685798255</v>
      </c>
      <c r="S31" s="10">
        <f>[1]FuE!S228</f>
        <v>1.5195442915705457</v>
      </c>
      <c r="T31" s="10">
        <f>[1]FuE!T228</f>
        <v>1.8318857486579843</v>
      </c>
      <c r="U31" s="10">
        <f>[1]FuE!U228</f>
        <v>1.0882892990899491</v>
      </c>
      <c r="V31" s="10">
        <f>[1]FuE!V228</f>
        <v>1.9005229123037437</v>
      </c>
      <c r="X31" s="18" t="str">
        <f t="shared" si="17"/>
        <v>SH</v>
      </c>
      <c r="Y31" s="19">
        <f t="shared" si="18"/>
        <v>1.0882892990899491</v>
      </c>
      <c r="Z31" s="18" t="str">
        <f t="shared" si="19"/>
        <v>HH</v>
      </c>
      <c r="AA31" s="19">
        <f t="shared" si="20"/>
        <v>3.0512074292496272</v>
      </c>
    </row>
    <row r="32" spans="1:27" x14ac:dyDescent="0.35">
      <c r="B32" s="10"/>
      <c r="C32" s="10"/>
      <c r="D32" s="10"/>
      <c r="E32" s="10"/>
      <c r="F32" s="10"/>
      <c r="G32" s="10"/>
      <c r="H32" s="16"/>
      <c r="I32" s="10"/>
      <c r="J32" s="10"/>
      <c r="K32" s="10"/>
      <c r="L32" s="10"/>
      <c r="M32" s="10"/>
      <c r="N32" s="10"/>
      <c r="O32" s="10"/>
      <c r="P32" s="10"/>
      <c r="Q32" s="10"/>
      <c r="R32" s="10"/>
      <c r="S32" s="10"/>
      <c r="T32" s="10"/>
      <c r="U32" s="10"/>
      <c r="V32" s="10"/>
      <c r="X32" s="11"/>
      <c r="Y32" s="11"/>
      <c r="Z32" s="11"/>
      <c r="AA32" s="11"/>
    </row>
    <row r="33" spans="1:27" x14ac:dyDescent="0.35">
      <c r="A33" s="4" t="s">
        <v>190</v>
      </c>
      <c r="B33" s="10"/>
      <c r="C33" s="10"/>
      <c r="D33" s="10"/>
      <c r="E33" s="10"/>
      <c r="F33" s="10"/>
      <c r="G33" s="10"/>
      <c r="H33" s="16"/>
      <c r="I33" s="10"/>
      <c r="J33" s="10"/>
      <c r="K33" s="10"/>
      <c r="L33" s="10"/>
      <c r="M33" s="10"/>
      <c r="N33" s="10"/>
      <c r="O33" s="10"/>
      <c r="P33" s="10"/>
      <c r="Q33" s="10"/>
      <c r="R33" s="10"/>
      <c r="S33" s="10"/>
      <c r="T33" s="10"/>
      <c r="U33" s="10"/>
      <c r="V33" s="10"/>
      <c r="X33" s="11"/>
      <c r="Y33" s="11"/>
      <c r="Z33" s="11"/>
      <c r="AA33" s="11"/>
    </row>
    <row r="34" spans="1:27" x14ac:dyDescent="0.35">
      <c r="A34">
        <f>[1]Patente!A56</f>
        <v>2019</v>
      </c>
      <c r="B34" s="3">
        <f>[1]Patente!B56</f>
        <v>11.800207000264212</v>
      </c>
      <c r="C34" s="3">
        <f>[1]Patente!C56</f>
        <v>5.5317056859097509</v>
      </c>
      <c r="D34" s="3">
        <f>[1]Patente!D56</f>
        <v>16.392823084628684</v>
      </c>
      <c r="E34" s="3">
        <f>[1]Patente!E56</f>
        <v>8.8119653771521165</v>
      </c>
      <c r="F34" s="3">
        <f>[1]Patente!F56</f>
        <v>27.966638325892706</v>
      </c>
      <c r="G34" s="3">
        <f>[1]Patente!G56</f>
        <v>18.511637038477136</v>
      </c>
      <c r="H34" s="14">
        <f>[1]Patente!H56</f>
        <v>15.576248018319101</v>
      </c>
      <c r="I34" s="3">
        <f>[1]Patente!I56</f>
        <v>14.720212302780256</v>
      </c>
      <c r="J34" s="3">
        <f>[1]Patente!J56</f>
        <v>63.47765474579414</v>
      </c>
      <c r="K34" s="3">
        <f>[1]Patente!K56</f>
        <v>65.935944876904301</v>
      </c>
      <c r="L34" s="3">
        <f>[1]Patente!L56</f>
        <v>137.47451051712935</v>
      </c>
      <c r="M34" s="3">
        <f>[1]Patente!M56</f>
        <v>107.12380967501885</v>
      </c>
      <c r="N34" s="3">
        <f>[1]Patente!N56</f>
        <v>20.818244992625647</v>
      </c>
      <c r="O34" s="3">
        <f>[1]Patente!O56</f>
        <v>41.318370516251896</v>
      </c>
      <c r="P34" s="3">
        <f>[1]Patente!P56</f>
        <v>24.566090669903911</v>
      </c>
      <c r="Q34" s="3">
        <f>[1]Patente!Q56</f>
        <v>48.222164469128046</v>
      </c>
      <c r="R34" s="3">
        <f>[1]Patente!R56</f>
        <v>39.125000222966236</v>
      </c>
      <c r="S34" s="3">
        <f>[1]Patente!S56</f>
        <v>20.394319521765436</v>
      </c>
      <c r="T34" s="3">
        <f>[1]Patente!T56</f>
        <v>21.745770700456561</v>
      </c>
      <c r="U34" s="3">
        <f>[1]Patente!U56</f>
        <v>16.171058769903073</v>
      </c>
      <c r="V34" s="3">
        <f>[1]Patente!V56</f>
        <v>56.119070295312355</v>
      </c>
      <c r="X34" s="18" t="str">
        <f t="shared" ref="X34:X37" si="21">HLOOKUP(Y34,$L34:$U131,ROW(L$100)-ROW(X34)+1,0)</f>
        <v>SH</v>
      </c>
      <c r="Y34" s="19">
        <f t="shared" ref="Y34:Y37" si="22">MIN(L34:U34)</f>
        <v>16.171058769903073</v>
      </c>
      <c r="Z34" s="18" t="str">
        <f t="shared" ref="Z34:Z37" si="23">HLOOKUP(AA34,$L34:$U131,ROW(N$100)-ROW(Z34)+1,0)</f>
        <v>BW</v>
      </c>
      <c r="AA34" s="19">
        <f t="shared" ref="AA34:AA37" si="24">MAX(L34:U34)</f>
        <v>137.47451051712935</v>
      </c>
    </row>
    <row r="35" spans="1:27" x14ac:dyDescent="0.35">
      <c r="A35">
        <f>[1]Patente!A57</f>
        <v>2020</v>
      </c>
      <c r="B35" s="3">
        <f>[1]Patente!B57</f>
        <v>11.676315129100464</v>
      </c>
      <c r="C35" s="3">
        <f>[1]Patente!C57</f>
        <v>6.6482090843117181</v>
      </c>
      <c r="D35" s="3">
        <f>[1]Patente!D57</f>
        <v>15.795471767931552</v>
      </c>
      <c r="E35" s="3">
        <f>[1]Patente!E57</f>
        <v>7.2677973043328405</v>
      </c>
      <c r="F35" s="3">
        <f>[1]Patente!F57</f>
        <v>28.540423018909088</v>
      </c>
      <c r="G35" s="3">
        <f>[1]Patente!G57</f>
        <v>18.408471715042314</v>
      </c>
      <c r="H35" s="14">
        <f>[1]Patente!H57</f>
        <v>15.35683000421772</v>
      </c>
      <c r="I35" s="3">
        <f>[1]Patente!I57</f>
        <v>14.462719942213045</v>
      </c>
      <c r="J35" s="3">
        <f>[1]Patente!J57</f>
        <v>57.270100125642045</v>
      </c>
      <c r="K35" s="3">
        <f>[1]Patente!K57</f>
        <v>59.397589539395312</v>
      </c>
      <c r="L35" s="3">
        <f>[1]Patente!L57</f>
        <v>123.27820583460995</v>
      </c>
      <c r="M35" s="3">
        <f>[1]Patente!M57</f>
        <v>96.722167819281395</v>
      </c>
      <c r="N35" s="3">
        <f>[1]Patente!N57</f>
        <v>17.776706931152724</v>
      </c>
      <c r="O35" s="3">
        <f>[1]Patente!O57</f>
        <v>33.624057093865176</v>
      </c>
      <c r="P35" s="3">
        <f>[1]Patente!P57</f>
        <v>24.926012821953712</v>
      </c>
      <c r="Q35" s="3">
        <f>[1]Patente!Q57</f>
        <v>40.420002963050017</v>
      </c>
      <c r="R35" s="3">
        <f>[1]Patente!R57</f>
        <v>35.670488095824822</v>
      </c>
      <c r="S35" s="3">
        <f>[1]Patente!S57</f>
        <v>19.066698534012573</v>
      </c>
      <c r="T35" s="3">
        <f>[1]Patente!T57</f>
        <v>19.483702187552961</v>
      </c>
      <c r="U35" s="3">
        <f>[1]Patente!U57</f>
        <v>16.544423669326154</v>
      </c>
      <c r="V35" s="3">
        <f>[1]Patente!V57</f>
        <v>50.827989133447538</v>
      </c>
      <c r="X35" s="18" t="str">
        <f t="shared" si="21"/>
        <v>SH</v>
      </c>
      <c r="Y35" s="19">
        <f t="shared" si="22"/>
        <v>16.544423669326154</v>
      </c>
      <c r="Z35" s="18" t="str">
        <f t="shared" si="23"/>
        <v>BW</v>
      </c>
      <c r="AA35" s="19">
        <f t="shared" si="24"/>
        <v>123.27820583460995</v>
      </c>
    </row>
    <row r="36" spans="1:27" x14ac:dyDescent="0.35">
      <c r="A36">
        <f>[1]Patente!A58</f>
        <v>2021</v>
      </c>
      <c r="B36" s="3">
        <f>[1]Patente!B58</f>
        <v>10.140187100261594</v>
      </c>
      <c r="C36" s="3">
        <f>[1]Patente!C58</f>
        <v>6.0833027616332291</v>
      </c>
      <c r="D36" s="3">
        <f>[1]Patente!D58</f>
        <v>14.913683353860224</v>
      </c>
      <c r="E36" s="3">
        <f>[1]Patente!E58</f>
        <v>7.0805606884511914</v>
      </c>
      <c r="F36" s="3">
        <f>[1]Patente!F58</f>
        <v>24.827977583883094</v>
      </c>
      <c r="G36" s="3">
        <f>[1]Patente!G58</f>
        <v>14.329379586899787</v>
      </c>
      <c r="H36" s="14">
        <f>[1]Patente!H58</f>
        <v>13.394646647488306</v>
      </c>
      <c r="I36" s="3">
        <f>[1]Patente!I58</f>
        <v>13.119819353383535</v>
      </c>
      <c r="J36" s="3">
        <f>[1]Patente!J58</f>
        <v>54.009866675347993</v>
      </c>
      <c r="K36" s="3">
        <f>[1]Patente!K58</f>
        <v>56.182562466014886</v>
      </c>
      <c r="L36" s="3">
        <f>[1]Patente!L58</f>
        <v>122.12697264123669</v>
      </c>
      <c r="M36" s="3">
        <f>[1]Patente!M58</f>
        <v>90.275657278069247</v>
      </c>
      <c r="N36" s="3">
        <f>[1]Patente!N58</f>
        <v>15.037660493854462</v>
      </c>
      <c r="O36" s="3">
        <f>[1]Patente!O58</f>
        <v>24.983717415269851</v>
      </c>
      <c r="P36" s="3">
        <f>[1]Patente!P58</f>
        <v>23.498248991195862</v>
      </c>
      <c r="Q36" s="3">
        <f>[1]Patente!Q58</f>
        <v>37.241619886950161</v>
      </c>
      <c r="R36" s="3">
        <f>[1]Patente!R58</f>
        <v>31.659550101893547</v>
      </c>
      <c r="S36" s="3">
        <f>[1]Patente!S58</f>
        <v>20.865641357651228</v>
      </c>
      <c r="T36" s="3">
        <f>[1]Patente!T58</f>
        <v>18.104702136965123</v>
      </c>
      <c r="U36" s="3">
        <f>[1]Patente!U58</f>
        <v>16.286980016732731</v>
      </c>
      <c r="V36" s="3">
        <f>[1]Patente!V58</f>
        <v>47.87364866533018</v>
      </c>
      <c r="X36" s="18" t="str">
        <f t="shared" si="21"/>
        <v>HB</v>
      </c>
      <c r="Y36" s="19">
        <f t="shared" si="22"/>
        <v>15.037660493854462</v>
      </c>
      <c r="Z36" s="18" t="str">
        <f t="shared" si="23"/>
        <v>BW</v>
      </c>
      <c r="AA36" s="19">
        <f t="shared" si="24"/>
        <v>122.12697264123669</v>
      </c>
    </row>
    <row r="37" spans="1:27" x14ac:dyDescent="0.35">
      <c r="A37">
        <f>[1]Patente!A59</f>
        <v>2022</v>
      </c>
      <c r="B37" s="3">
        <f>[1]Patente!B59</f>
        <v>8.9610573578107164</v>
      </c>
      <c r="C37" s="3">
        <f>[1]Patente!C59</f>
        <v>10.92748410421486</v>
      </c>
      <c r="D37" s="3">
        <f>[1]Patente!D59</f>
        <v>14.564861238943191</v>
      </c>
      <c r="E37" s="3">
        <f>[1]Patente!E59</f>
        <v>5.6016029767469204</v>
      </c>
      <c r="F37" s="3">
        <f>[1]Patente!F59</f>
        <v>22.239482873001222</v>
      </c>
      <c r="G37" s="3">
        <f>[1]Patente!G59</f>
        <v>13.023489100362129</v>
      </c>
      <c r="H37" s="14">
        <f>[1]Patente!H59</f>
        <v>12.767649152138876</v>
      </c>
      <c r="I37" s="3">
        <f>[1]Patente!I59</f>
        <v>12.691801965450377</v>
      </c>
      <c r="J37" s="3">
        <f>[1]Patente!J59</f>
        <v>49.974503362849198</v>
      </c>
      <c r="K37" s="3">
        <f>[1]Patente!K59</f>
        <v>52.007538509658389</v>
      </c>
      <c r="L37" s="3">
        <f>[1]Patente!L59</f>
        <v>120.00946221585455</v>
      </c>
      <c r="M37" s="3">
        <f>[1]Patente!M59</f>
        <v>79.475990362829847</v>
      </c>
      <c r="N37" s="3">
        <f>[1]Patente!N59</f>
        <v>15.279197959639411</v>
      </c>
      <c r="O37" s="3">
        <f>[1]Patente!O59</f>
        <v>20.127825036344873</v>
      </c>
      <c r="P37" s="3">
        <f>[1]Patente!P59</f>
        <v>18.949459018168934</v>
      </c>
      <c r="Q37" s="3">
        <f>[1]Patente!Q59</f>
        <v>34.538908662029236</v>
      </c>
      <c r="R37" s="3">
        <f>[1]Patente!R59</f>
        <v>29.353609451363127</v>
      </c>
      <c r="S37" s="3">
        <f>[1]Patente!S59</f>
        <v>19.478234947679766</v>
      </c>
      <c r="T37" s="3">
        <f>[1]Patente!T59</f>
        <v>13.873319379001872</v>
      </c>
      <c r="U37" s="3">
        <f>[1]Patente!U59</f>
        <v>14.501446400135077</v>
      </c>
      <c r="V37" s="3">
        <f>[1]Patente!V59</f>
        <v>44.397246282398896</v>
      </c>
      <c r="X37" s="18" t="str">
        <f t="shared" si="21"/>
        <v>SL</v>
      </c>
      <c r="Y37" s="19">
        <f t="shared" si="22"/>
        <v>13.873319379001872</v>
      </c>
      <c r="Z37" s="18" t="str">
        <f t="shared" si="23"/>
        <v>BW</v>
      </c>
      <c r="AA37" s="19">
        <f t="shared" si="24"/>
        <v>120.00946221585455</v>
      </c>
    </row>
    <row r="38" spans="1:27" x14ac:dyDescent="0.35">
      <c r="A38">
        <f>[1]Patente!A60</f>
        <v>2023</v>
      </c>
      <c r="B38" s="3">
        <f>[1]Patente!B60</f>
        <v>7.5646369129453825</v>
      </c>
      <c r="C38" s="3">
        <f>[1]Patente!C60</f>
        <v>7.4858796061936461</v>
      </c>
      <c r="D38" s="3">
        <f>[1]Patente!D60</f>
        <v>13.302545114334642</v>
      </c>
      <c r="E38" s="3">
        <f>[1]Patente!E60</f>
        <v>6.4143799402179793</v>
      </c>
      <c r="F38" s="3">
        <f>[1]Patente!F60</f>
        <v>23.618705638471951</v>
      </c>
      <c r="G38" s="3">
        <f>[1]Patente!G60</f>
        <v>12.615480678967291</v>
      </c>
      <c r="H38" s="14">
        <f>[1]Patente!H60</f>
        <v>12.083183591000049</v>
      </c>
      <c r="I38" s="3">
        <f>[1]Patente!I60</f>
        <v>11.92384731382614</v>
      </c>
      <c r="J38" s="3">
        <f>[1]Patente!J60</f>
        <v>51.390196141889987</v>
      </c>
      <c r="K38" s="3">
        <f>[1]Patente!K60</f>
        <v>53.536688829300658</v>
      </c>
      <c r="L38" s="3">
        <f>[1]Patente!L60</f>
        <v>129.40993645325426</v>
      </c>
      <c r="M38" s="3">
        <f>[1]Patente!M60</f>
        <v>80.62727647999742</v>
      </c>
      <c r="N38" s="3">
        <f>[1]Patente!N60</f>
        <v>15.82303747156571</v>
      </c>
      <c r="O38" s="3">
        <f>[1]Patente!O60</f>
        <v>21.085664587546521</v>
      </c>
      <c r="P38" s="3">
        <f>[1]Patente!P60</f>
        <v>16.997183056383822</v>
      </c>
      <c r="Q38" s="3">
        <f>[1]Patente!Q60</f>
        <v>34.645491996032874</v>
      </c>
      <c r="R38" s="3">
        <f>[1]Patente!R60</f>
        <v>30.427967965576265</v>
      </c>
      <c r="S38" s="3">
        <f>[1]Patente!S60</f>
        <v>14.512238854660525</v>
      </c>
      <c r="T38" s="3">
        <f>[1]Patente!T60</f>
        <v>9.8636600620404078</v>
      </c>
      <c r="U38" s="3">
        <f>[1]Patente!U60</f>
        <v>12.937545771212843</v>
      </c>
      <c r="V38" s="3">
        <f>[1]Patente!V60</f>
        <v>45.505518293764865</v>
      </c>
      <c r="X38" s="18" t="str">
        <f t="shared" ref="X38" si="25">HLOOKUP(Y38,$L38:$U135,ROW(L$100)-ROW(X38)+1,0)</f>
        <v>SL</v>
      </c>
      <c r="Y38" s="19">
        <f t="shared" ref="Y38" si="26">MIN(L38:U38)</f>
        <v>9.8636600620404078</v>
      </c>
      <c r="Z38" s="18" t="str">
        <f t="shared" ref="Z38" si="27">HLOOKUP(AA38,$L38:$U135,ROW(N$100)-ROW(Z38)+1,0)</f>
        <v>BW</v>
      </c>
      <c r="AA38" s="19">
        <f t="shared" ref="AA38" si="28">MAX(L38:U38)</f>
        <v>129.40993645325426</v>
      </c>
    </row>
    <row r="39" spans="1:27" x14ac:dyDescent="0.35">
      <c r="B39" s="3"/>
      <c r="C39" s="3"/>
      <c r="D39" s="3"/>
      <c r="E39" s="3"/>
      <c r="F39" s="3"/>
      <c r="G39" s="3"/>
      <c r="H39" s="14"/>
      <c r="I39" s="3"/>
      <c r="J39" s="3"/>
      <c r="K39" s="3"/>
      <c r="L39" s="3"/>
      <c r="M39" s="3"/>
      <c r="N39" s="3"/>
      <c r="O39" s="3"/>
      <c r="P39" s="3"/>
      <c r="Q39" s="3"/>
      <c r="R39" s="3"/>
      <c r="S39" s="3"/>
      <c r="T39" s="3"/>
      <c r="U39" s="3"/>
      <c r="V39" s="3"/>
      <c r="X39" s="11"/>
      <c r="Y39" s="11"/>
      <c r="Z39" s="11"/>
      <c r="AA39" s="11"/>
    </row>
    <row r="40" spans="1:27" x14ac:dyDescent="0.35">
      <c r="A40" s="4" t="s">
        <v>191</v>
      </c>
      <c r="B40" s="3"/>
      <c r="C40" s="3"/>
      <c r="D40" s="3"/>
      <c r="E40" s="3"/>
      <c r="F40" s="3"/>
      <c r="G40" s="3"/>
      <c r="H40" s="14"/>
      <c r="I40" s="3"/>
      <c r="J40" s="3"/>
      <c r="K40" s="3"/>
      <c r="L40" s="3"/>
      <c r="M40" s="3"/>
      <c r="N40" s="3"/>
      <c r="O40" s="3"/>
      <c r="P40" s="3"/>
      <c r="Q40" s="3"/>
      <c r="R40" s="3"/>
      <c r="S40" s="3"/>
      <c r="T40" s="3"/>
      <c r="U40" s="3"/>
      <c r="V40" s="3"/>
      <c r="X40" s="11"/>
      <c r="Y40" s="11"/>
      <c r="Z40" s="11"/>
      <c r="AA40" s="11"/>
    </row>
    <row r="41" spans="1:27" x14ac:dyDescent="0.35">
      <c r="A41">
        <f>[1]Patente!A63</f>
        <v>2019</v>
      </c>
      <c r="B41" s="3">
        <f>[1]Patente!B63</f>
        <v>5.1650737711594195</v>
      </c>
      <c r="C41" s="3">
        <f>[1]Patente!C63</f>
        <v>8.7015595059254522</v>
      </c>
      <c r="D41" s="3">
        <f>[1]Patente!D63</f>
        <v>29.448185181967695</v>
      </c>
      <c r="E41" s="3">
        <f>[1]Patente!E63</f>
        <v>11.809850505461602</v>
      </c>
      <c r="F41" s="3">
        <f>[1]Patente!F63</f>
        <v>14.030086116668583</v>
      </c>
      <c r="G41" s="3">
        <f>[1]Patente!G63</f>
        <v>6.015598446772481</v>
      </c>
      <c r="H41" s="14">
        <f>[1]Patente!H63</f>
        <v>13.890827602543787</v>
      </c>
      <c r="I41" s="3">
        <f>[1]Patente!I63</f>
        <v>16.187449065354237</v>
      </c>
      <c r="J41" s="3">
        <f>[1]Patente!J63</f>
        <v>6.4207608797241811</v>
      </c>
      <c r="K41" s="3">
        <f>[1]Patente!K63</f>
        <v>6.4429110913996901</v>
      </c>
      <c r="L41" s="3">
        <f>[1]Patente!L63</f>
        <v>6.4952849643896</v>
      </c>
      <c r="M41" s="3">
        <f>[1]Patente!M63</f>
        <v>4.6562294357817802</v>
      </c>
      <c r="N41" s="3">
        <f>[1]Patente!N63</f>
        <v>17.592883092359703</v>
      </c>
      <c r="O41" s="3">
        <f>[1]Patente!O63</f>
        <v>8.1335375031991912</v>
      </c>
      <c r="P41" s="3">
        <f>[1]Patente!P63</f>
        <v>6.6911531007520377</v>
      </c>
      <c r="Q41" s="3">
        <f>[1]Patente!Q63</f>
        <v>5.6334304286364549</v>
      </c>
      <c r="R41" s="3">
        <f>[1]Patente!R63</f>
        <v>7.8595598111386789</v>
      </c>
      <c r="S41" s="3">
        <f>[1]Patente!S63</f>
        <v>2.6898982582664241</v>
      </c>
      <c r="T41" s="3">
        <f>[1]Patente!T63</f>
        <v>13.148605539810942</v>
      </c>
      <c r="U41" s="3">
        <f>[1]Patente!U63</f>
        <v>6.5511751946302432</v>
      </c>
      <c r="V41" s="3">
        <f>[1]Patente!V63</f>
        <v>7.8827370297505084</v>
      </c>
      <c r="X41" s="18" t="str">
        <f t="shared" ref="X41:X45" si="29">HLOOKUP(Y41,$L41:$U138,ROW(L$100)-ROW(X41)+1,0)</f>
        <v>RP</v>
      </c>
      <c r="Y41" s="19">
        <f t="shared" ref="Y41:Y45" si="30">MIN(L41:U41)</f>
        <v>2.6898982582664241</v>
      </c>
      <c r="Z41" s="18" t="str">
        <f t="shared" ref="Z41:Z45" si="31">HLOOKUP(AA41,$L41:$U138,ROW(N$100)-ROW(Z41)+1,0)</f>
        <v>HB</v>
      </c>
      <c r="AA41" s="19">
        <f t="shared" ref="AA41:AA45" si="32">MAX(L41:U41)</f>
        <v>17.592883092359703</v>
      </c>
    </row>
    <row r="42" spans="1:27" x14ac:dyDescent="0.35">
      <c r="A42">
        <f>[1]Patente!A64</f>
        <v>2020</v>
      </c>
      <c r="B42" s="3">
        <f>[1]Patente!B64</f>
        <v>5.5413020951663228</v>
      </c>
      <c r="C42" s="3">
        <f>[1]Patente!C64</f>
        <v>11.805231084291837</v>
      </c>
      <c r="D42" s="3">
        <f>[1]Patente!D64</f>
        <v>29.032175523612509</v>
      </c>
      <c r="E42" s="3">
        <f>[1]Patente!E64</f>
        <v>12.341542592263314</v>
      </c>
      <c r="F42" s="3">
        <f>[1]Patente!F64</f>
        <v>12.224892891130747</v>
      </c>
      <c r="G42" s="3">
        <f>[1]Patente!G64</f>
        <v>4.3634895917137335</v>
      </c>
      <c r="H42" s="14">
        <f>[1]Patente!H64</f>
        <v>13.595583907154522</v>
      </c>
      <c r="I42" s="3">
        <f>[1]Patente!I64</f>
        <v>16.300524133764977</v>
      </c>
      <c r="J42" s="3">
        <f>[1]Patente!J64</f>
        <v>6.0300706032090536</v>
      </c>
      <c r="K42" s="3">
        <f>[1]Patente!K64</f>
        <v>6.1213079909390897</v>
      </c>
      <c r="L42" s="3">
        <f>[1]Patente!L64</f>
        <v>5.9450252704108264</v>
      </c>
      <c r="M42" s="3">
        <f>[1]Patente!M64</f>
        <v>4.4926845389211163</v>
      </c>
      <c r="N42" s="3">
        <f>[1]Patente!N64</f>
        <v>17.629791997837412</v>
      </c>
      <c r="O42" s="3">
        <f>[1]Patente!O64</f>
        <v>9.1898548327284253</v>
      </c>
      <c r="P42" s="3">
        <f>[1]Patente!P64</f>
        <v>7.1535113328311031</v>
      </c>
      <c r="Q42" s="3">
        <f>[1]Patente!Q64</f>
        <v>5.3759979196138286</v>
      </c>
      <c r="R42" s="3">
        <f>[1]Patente!R64</f>
        <v>7.3035854025524412</v>
      </c>
      <c r="S42" s="3">
        <f>[1]Patente!S64</f>
        <v>2.4413186343165907</v>
      </c>
      <c r="T42" s="3">
        <f>[1]Patente!T64</f>
        <v>5.0738807780085828</v>
      </c>
      <c r="U42" s="3">
        <f>[1]Patente!U64</f>
        <v>7.5670960649724632</v>
      </c>
      <c r="V42" s="3">
        <f>[1]Patente!V64</f>
        <v>7.563653070793845</v>
      </c>
      <c r="X42" s="18" t="str">
        <f t="shared" si="29"/>
        <v>RP</v>
      </c>
      <c r="Y42" s="19">
        <f t="shared" si="30"/>
        <v>2.4413186343165907</v>
      </c>
      <c r="Z42" s="18" t="str">
        <f t="shared" si="31"/>
        <v>HB</v>
      </c>
      <c r="AA42" s="19">
        <f t="shared" si="32"/>
        <v>17.629791997837412</v>
      </c>
    </row>
    <row r="43" spans="1:27" x14ac:dyDescent="0.35">
      <c r="A43">
        <f>[1]Patente!A65</f>
        <v>2021</v>
      </c>
      <c r="B43" s="3">
        <f>[1]Patente!B65</f>
        <v>5.9183971402305025</v>
      </c>
      <c r="C43" s="3">
        <f>[1]Patente!C65</f>
        <v>12.414903595169857</v>
      </c>
      <c r="D43" s="3">
        <f>[1]Patente!D65</f>
        <v>26.91376631739676</v>
      </c>
      <c r="E43" s="3">
        <f>[1]Patente!E65</f>
        <v>11.954193370112401</v>
      </c>
      <c r="F43" s="3">
        <f>[1]Patente!F65</f>
        <v>11.349932609775127</v>
      </c>
      <c r="G43" s="3">
        <f>[1]Patente!G65</f>
        <v>3.2690599818022328</v>
      </c>
      <c r="H43" s="14">
        <f>[1]Patente!H65</f>
        <v>12.750911318773525</v>
      </c>
      <c r="I43" s="3">
        <f>[1]Patente!I65</f>
        <v>15.538735986302845</v>
      </c>
      <c r="J43" s="3">
        <f>[1]Patente!J65</f>
        <v>5.5861059770004609</v>
      </c>
      <c r="K43" s="3">
        <f>[1]Patente!K65</f>
        <v>5.7129752885925127</v>
      </c>
      <c r="L43" s="3">
        <f>[1]Patente!L65</f>
        <v>6.4784071540330377</v>
      </c>
      <c r="M43" s="3">
        <f>[1]Patente!M65</f>
        <v>3.3438243288450602</v>
      </c>
      <c r="N43" s="3">
        <f>[1]Patente!N65</f>
        <v>11.794243524591733</v>
      </c>
      <c r="O43" s="3">
        <f>[1]Patente!O65</f>
        <v>8.6336820441537299</v>
      </c>
      <c r="P43" s="3">
        <f>[1]Patente!P65</f>
        <v>6.9906893550548874</v>
      </c>
      <c r="Q43" s="3">
        <f>[1]Patente!Q65</f>
        <v>3.6181138248628302</v>
      </c>
      <c r="R43" s="3">
        <f>[1]Patente!R65</f>
        <v>7.3081957063401841</v>
      </c>
      <c r="S43" s="3">
        <f>[1]Patente!S65</f>
        <v>3.6563623874388838</v>
      </c>
      <c r="T43" s="3">
        <f>[1]Patente!T65</f>
        <v>7.1198266830761723</v>
      </c>
      <c r="U43" s="3">
        <f>[1]Patente!U65</f>
        <v>5.8290244270411877</v>
      </c>
      <c r="V43" s="3">
        <f>[1]Patente!V65</f>
        <v>7.0556207202161287</v>
      </c>
      <c r="X43" s="18" t="str">
        <f t="shared" si="29"/>
        <v>BY</v>
      </c>
      <c r="Y43" s="19">
        <f t="shared" si="30"/>
        <v>3.3438243288450602</v>
      </c>
      <c r="Z43" s="18" t="str">
        <f t="shared" si="31"/>
        <v>HB</v>
      </c>
      <c r="AA43" s="19">
        <f t="shared" si="32"/>
        <v>11.794243524591733</v>
      </c>
    </row>
    <row r="44" spans="1:27" x14ac:dyDescent="0.35">
      <c r="A44">
        <f>[1]Patente!A66</f>
        <v>2022</v>
      </c>
      <c r="B44" s="3">
        <f>[1]Patente!B66</f>
        <v>4.6957505805121658</v>
      </c>
      <c r="C44" s="3">
        <f>[1]Patente!C66</f>
        <v>6.791091816178727</v>
      </c>
      <c r="D44" s="3">
        <f>[1]Patente!D66</f>
        <v>25.83294645420667</v>
      </c>
      <c r="E44" s="3">
        <f>[1]Patente!E66</f>
        <v>4.5914778497925575</v>
      </c>
      <c r="F44" s="3">
        <f>[1]Patente!F66</f>
        <v>13.220924000934909</v>
      </c>
      <c r="G44" s="3">
        <f>[1]Patente!G66</f>
        <v>4.0362052996990059</v>
      </c>
      <c r="H44" s="14">
        <f>[1]Patente!H66</f>
        <v>11.137081911022344</v>
      </c>
      <c r="I44" s="3">
        <f>[1]Patente!I66</f>
        <v>13.242232094687385</v>
      </c>
      <c r="J44" s="3">
        <f>[1]Patente!J66</f>
        <v>4.714972939633653</v>
      </c>
      <c r="K44" s="3">
        <f>[1]Patente!K66</f>
        <v>4.7523185577728784</v>
      </c>
      <c r="L44" s="3">
        <f>[1]Patente!L66</f>
        <v>4.3740431780548006</v>
      </c>
      <c r="M44" s="3">
        <f>[1]Patente!M66</f>
        <v>4.3697103432023239</v>
      </c>
      <c r="N44" s="3">
        <f>[1]Patente!N66</f>
        <v>17.629843799583938</v>
      </c>
      <c r="O44" s="3">
        <f>[1]Patente!O66</f>
        <v>3.737261943087907</v>
      </c>
      <c r="P44" s="3">
        <f>[1]Patente!P66</f>
        <v>3.4682870083171098</v>
      </c>
      <c r="Q44" s="3">
        <f>[1]Patente!Q66</f>
        <v>3.5874940945517473</v>
      </c>
      <c r="R44" s="3">
        <f>[1]Patente!R66</f>
        <v>6.3221452436338499</v>
      </c>
      <c r="S44" s="3">
        <f>[1]Patente!S66</f>
        <v>3.1455534698116394</v>
      </c>
      <c r="T44" s="3">
        <f>[1]Patente!T66</f>
        <v>2.0253020991243607</v>
      </c>
      <c r="U44" s="3">
        <f>[1]Patente!U66</f>
        <v>5.1061430986391114</v>
      </c>
      <c r="V44" s="3">
        <f>[1]Patente!V66</f>
        <v>5.9905971491678969</v>
      </c>
      <c r="X44" s="18" t="str">
        <f t="shared" si="29"/>
        <v>SL</v>
      </c>
      <c r="Y44" s="19">
        <f t="shared" si="30"/>
        <v>2.0253020991243607</v>
      </c>
      <c r="Z44" s="18" t="str">
        <f t="shared" si="31"/>
        <v>HB</v>
      </c>
      <c r="AA44" s="19">
        <f t="shared" si="32"/>
        <v>17.629843799583938</v>
      </c>
    </row>
    <row r="45" spans="1:27" x14ac:dyDescent="0.35">
      <c r="A45">
        <f>[1]Patente!A67</f>
        <v>2023</v>
      </c>
      <c r="B45" s="3">
        <f>[1]Patente!B67</f>
        <v>1.9396504904988161</v>
      </c>
      <c r="C45" s="3">
        <f>[1]Patente!C67</f>
        <v>4.9087735122581284</v>
      </c>
      <c r="D45" s="3">
        <f>[1]Patente!D67</f>
        <v>22.741483375608851</v>
      </c>
      <c r="E45" s="3">
        <f>[1]Patente!E67</f>
        <v>7.3307199316776899</v>
      </c>
      <c r="F45" s="3">
        <f>[1]Patente!F67</f>
        <v>12.232795749009378</v>
      </c>
      <c r="G45" s="3">
        <f>[1]Patente!G67</f>
        <v>2.3852799603089414</v>
      </c>
      <c r="H45" s="14">
        <f>[1]Patente!H67</f>
        <v>9.5859516108489515</v>
      </c>
      <c r="I45" s="3">
        <f>[1]Patente!I67</f>
        <v>11.741379923128868</v>
      </c>
      <c r="J45" s="3">
        <f>[1]Patente!J67</f>
        <v>4.2123111591713105</v>
      </c>
      <c r="K45" s="3">
        <f>[1]Patente!K67</f>
        <v>4.3134520459891457</v>
      </c>
      <c r="L45" s="3">
        <f>[1]Patente!L67</f>
        <v>3.4455130541213239</v>
      </c>
      <c r="M45" s="3">
        <f>[1]Patente!M67</f>
        <v>3.0594339062285001</v>
      </c>
      <c r="N45" s="3">
        <f>[1]Patente!N67</f>
        <v>4.3549644417153326</v>
      </c>
      <c r="O45" s="3">
        <f>[1]Patente!O67</f>
        <v>4.2066163765678848</v>
      </c>
      <c r="P45" s="3">
        <f>[1]Patente!P67</f>
        <v>4.9945808797454756</v>
      </c>
      <c r="Q45" s="3">
        <f>[1]Patente!Q67</f>
        <v>3.1886116527322295</v>
      </c>
      <c r="R45" s="3">
        <f>[1]Patente!R67</f>
        <v>6.110918118652009</v>
      </c>
      <c r="S45" s="3">
        <f>[1]Patente!S67</f>
        <v>3.1183323158774683</v>
      </c>
      <c r="T45" s="3">
        <f>[1]Patente!T67</f>
        <v>1.006495924698001</v>
      </c>
      <c r="U45" s="3">
        <f>[1]Patente!U67</f>
        <v>6.7558985750458715</v>
      </c>
      <c r="V45" s="3">
        <f>[1]Patente!V67</f>
        <v>5.3112838165536989</v>
      </c>
      <c r="X45" s="18" t="str">
        <f t="shared" si="29"/>
        <v>SL</v>
      </c>
      <c r="Y45" s="19">
        <f t="shared" si="30"/>
        <v>1.006495924698001</v>
      </c>
      <c r="Z45" s="18" t="str">
        <f t="shared" si="31"/>
        <v>SH</v>
      </c>
      <c r="AA45" s="19">
        <f t="shared" si="32"/>
        <v>6.7558985750458715</v>
      </c>
    </row>
    <row r="46" spans="1:27" x14ac:dyDescent="0.35">
      <c r="B46" s="3"/>
      <c r="C46" s="3"/>
      <c r="D46" s="3"/>
      <c r="E46" s="3"/>
      <c r="F46" s="3"/>
      <c r="G46" s="3"/>
      <c r="H46" s="14"/>
      <c r="I46" s="3"/>
      <c r="J46" s="3"/>
      <c r="K46" s="3"/>
      <c r="L46" s="3"/>
      <c r="M46" s="3"/>
      <c r="N46" s="3"/>
      <c r="O46" s="3"/>
      <c r="P46" s="3"/>
      <c r="Q46" s="3"/>
      <c r="R46" s="3"/>
      <c r="S46" s="3"/>
      <c r="T46" s="3"/>
      <c r="U46" s="3"/>
      <c r="V46" s="3"/>
      <c r="X46" s="11"/>
      <c r="Y46" s="11"/>
      <c r="Z46" s="11"/>
      <c r="AA46" s="11"/>
    </row>
    <row r="47" spans="1:27" x14ac:dyDescent="0.35">
      <c r="A47" s="4" t="s">
        <v>193</v>
      </c>
      <c r="B47" s="3"/>
      <c r="C47" s="3"/>
      <c r="D47" s="3"/>
      <c r="E47" s="3"/>
      <c r="F47" s="3"/>
      <c r="G47" s="3"/>
      <c r="H47" s="14"/>
      <c r="I47" s="3"/>
      <c r="J47" s="3"/>
      <c r="K47" s="3"/>
      <c r="L47" s="3"/>
      <c r="M47" s="3"/>
      <c r="N47" s="3"/>
      <c r="O47" s="3"/>
      <c r="P47" s="3"/>
      <c r="Q47" s="3"/>
      <c r="R47" s="3"/>
      <c r="S47" s="3"/>
      <c r="T47" s="3"/>
      <c r="U47" s="3"/>
      <c r="V47" s="3"/>
      <c r="X47" s="11"/>
      <c r="Y47" s="11"/>
      <c r="Z47" s="11"/>
      <c r="AA47" s="11"/>
    </row>
    <row r="48" spans="1:27" x14ac:dyDescent="0.35">
      <c r="A48">
        <f>[1]Patente!A70</f>
        <v>2019</v>
      </c>
      <c r="B48" s="3">
        <f>[1]Patente!B70</f>
        <v>25.423728813559325</v>
      </c>
      <c r="C48" s="3">
        <f>[1]Patente!C70</f>
        <v>13.273676360924682</v>
      </c>
      <c r="D48" s="3">
        <f>[1]Patente!D70</f>
        <v>20.381388253241798</v>
      </c>
      <c r="E48" s="3">
        <f>[1]Patente!E70</f>
        <v>22.977614591969679</v>
      </c>
      <c r="F48" s="3">
        <f>[1]Patente!F70</f>
        <v>46.861531227960192</v>
      </c>
      <c r="G48" s="3">
        <f>[1]Patente!G70</f>
        <v>18.266195397026685</v>
      </c>
      <c r="H48" s="14">
        <f>[1]Patente!H70</f>
        <v>23.056045472406769</v>
      </c>
      <c r="I48" s="3">
        <f>[1]Patente!I70</f>
        <v>25.509217035624467</v>
      </c>
      <c r="J48" s="3">
        <f>[1]Patente!J70</f>
        <v>67.576743400007246</v>
      </c>
      <c r="K48" s="3">
        <f>[1]Patente!K70</f>
        <v>70.49779035106647</v>
      </c>
      <c r="L48" s="3">
        <f>[1]Patente!L70</f>
        <v>83.970685474983469</v>
      </c>
      <c r="M48" s="3">
        <f>[1]Patente!M70</f>
        <v>95.989165823096499</v>
      </c>
      <c r="N48" s="3">
        <f>[1]Patente!N70</f>
        <v>18.137693191978542</v>
      </c>
      <c r="O48" s="3">
        <f>[1]Patente!O70</f>
        <v>40.45659676134855</v>
      </c>
      <c r="P48" s="3">
        <f>[1]Patente!P70</f>
        <v>26.953329837441007</v>
      </c>
      <c r="Q48" s="3">
        <f>[1]Patente!Q70</f>
        <v>67.075294281535136</v>
      </c>
      <c r="R48" s="3">
        <f>[1]Patente!R70</f>
        <v>61.603138521489569</v>
      </c>
      <c r="S48" s="3">
        <f>[1]Patente!S70</f>
        <v>33.578934653943719</v>
      </c>
      <c r="T48" s="3">
        <f>[1]Patente!T70</f>
        <v>38.447782546494992</v>
      </c>
      <c r="U48" s="3">
        <f>[1]Patente!U70</f>
        <v>38.096011696856465</v>
      </c>
      <c r="V48" s="3">
        <f>[1]Patente!V70</f>
        <v>63.435424585155097</v>
      </c>
      <c r="X48" s="18" t="str">
        <f t="shared" ref="X48:X51" si="33">HLOOKUP(Y48,$L48:$U145,ROW(L$100)-ROW(X48)+1,0)</f>
        <v>HB</v>
      </c>
      <c r="Y48" s="19">
        <f t="shared" ref="Y48:Y51" si="34">MIN(L48:U48)</f>
        <v>18.137693191978542</v>
      </c>
      <c r="Z48" s="18" t="str">
        <f t="shared" ref="Z48:Z51" si="35">HLOOKUP(AA48,$L48:$U145,ROW(N$100)-ROW(Z48)+1,0)</f>
        <v>BY</v>
      </c>
      <c r="AA48" s="19">
        <f t="shared" ref="AA48:AA51" si="36">MAX(L48:U48)</f>
        <v>95.989165823096499</v>
      </c>
    </row>
    <row r="49" spans="1:27" x14ac:dyDescent="0.35">
      <c r="A49">
        <f>[1]Patente!A71</f>
        <v>2020</v>
      </c>
      <c r="B49" s="3">
        <f>[1]Patente!B71</f>
        <v>24.955587513746725</v>
      </c>
      <c r="C49" s="3">
        <f>[1]Patente!C71</f>
        <v>16.068478750563148</v>
      </c>
      <c r="D49" s="3">
        <f>[1]Patente!D71</f>
        <v>19.353671771373445</v>
      </c>
      <c r="E49" s="3">
        <f>[1]Patente!E71</f>
        <v>18.876884720408405</v>
      </c>
      <c r="F49" s="3">
        <f>[1]Patente!F71</f>
        <v>46.876206656884705</v>
      </c>
      <c r="G49" s="3">
        <f>[1]Patente!G71</f>
        <v>17.950695423237505</v>
      </c>
      <c r="H49" s="14">
        <f>[1]Patente!H71</f>
        <v>22.462870727760855</v>
      </c>
      <c r="I49" s="3">
        <f>[1]Patente!I71</f>
        <v>24.786371603856264</v>
      </c>
      <c r="J49" s="3">
        <f>[1]Patente!J71</f>
        <v>61.270230200639979</v>
      </c>
      <c r="K49" s="3">
        <f>[1]Patente!K71</f>
        <v>63.886025172866745</v>
      </c>
      <c r="L49" s="3">
        <f>[1]Patente!L71</f>
        <v>76.057840859832609</v>
      </c>
      <c r="M49" s="3">
        <f>[1]Patente!M71</f>
        <v>87.094252684411899</v>
      </c>
      <c r="N49" s="3">
        <f>[1]Patente!N71</f>
        <v>15.900131406044679</v>
      </c>
      <c r="O49" s="3">
        <f>[1]Patente!O71</f>
        <v>32.550107279292483</v>
      </c>
      <c r="P49" s="3">
        <f>[1]Patente!P71</f>
        <v>27.633364467863878</v>
      </c>
      <c r="Q49" s="3">
        <f>[1]Patente!Q71</f>
        <v>56.807998453725993</v>
      </c>
      <c r="R49" s="3">
        <f>[1]Patente!R71</f>
        <v>56.028933979035124</v>
      </c>
      <c r="S49" s="3">
        <f>[1]Patente!S71</f>
        <v>31.665585468699319</v>
      </c>
      <c r="T49" s="3">
        <f>[1]Patente!T71</f>
        <v>34.310221586847746</v>
      </c>
      <c r="U49" s="3">
        <f>[1]Patente!U71</f>
        <v>39.666831601517401</v>
      </c>
      <c r="V49" s="3">
        <f>[1]Patente!V71</f>
        <v>57.637370953732194</v>
      </c>
      <c r="X49" s="18" t="str">
        <f t="shared" si="33"/>
        <v>HB</v>
      </c>
      <c r="Y49" s="19">
        <f t="shared" si="34"/>
        <v>15.900131406044679</v>
      </c>
      <c r="Z49" s="18" t="str">
        <f t="shared" si="35"/>
        <v>BY</v>
      </c>
      <c r="AA49" s="19">
        <f t="shared" si="36"/>
        <v>87.094252684411899</v>
      </c>
    </row>
    <row r="50" spans="1:27" x14ac:dyDescent="0.35">
      <c r="A50">
        <f>[1]Patente!A72</f>
        <v>2021</v>
      </c>
      <c r="B50" s="3">
        <f>[1]Patente!B72</f>
        <v>21.598453651567358</v>
      </c>
      <c r="C50" s="3">
        <f>[1]Patente!C72</f>
        <v>13.719725605487891</v>
      </c>
      <c r="D50" s="3">
        <f>[1]Patente!D72</f>
        <v>17.696522223198851</v>
      </c>
      <c r="E50" s="3">
        <f>[1]Patente!E72</f>
        <v>17.488076311605724</v>
      </c>
      <c r="F50" s="3">
        <f>[1]Patente!F72</f>
        <v>37.623620467249538</v>
      </c>
      <c r="G50" s="3">
        <f>[1]Patente!G72</f>
        <v>13.749836622663704</v>
      </c>
      <c r="H50" s="14">
        <f>[1]Patente!H72</f>
        <v>18.951203278803376</v>
      </c>
      <c r="I50" s="3">
        <f>[1]Patente!I72</f>
        <v>21.571648690292758</v>
      </c>
      <c r="J50" s="3">
        <f>[1]Patente!J72</f>
        <v>56.369148477674322</v>
      </c>
      <c r="K50" s="3">
        <f>[1]Patente!K72</f>
        <v>58.919596221261735</v>
      </c>
      <c r="L50" s="3">
        <f>[1]Patente!L72</f>
        <v>73.76951171790077</v>
      </c>
      <c r="M50" s="3">
        <f>[1]Patente!M72</f>
        <v>78.480728320186046</v>
      </c>
      <c r="N50" s="3">
        <f>[1]Patente!N72</f>
        <v>12.81085154483798</v>
      </c>
      <c r="O50" s="3">
        <f>[1]Patente!O72</f>
        <v>23.403932669463682</v>
      </c>
      <c r="P50" s="3">
        <f>[1]Patente!P72</f>
        <v>26.466009340944474</v>
      </c>
      <c r="Q50" s="3">
        <f>[1]Patente!Q72</f>
        <v>50.604370454506928</v>
      </c>
      <c r="R50" s="3">
        <f>[1]Patente!R72</f>
        <v>49.187005963111915</v>
      </c>
      <c r="S50" s="3">
        <f>[1]Patente!S72</f>
        <v>31.235176062762271</v>
      </c>
      <c r="T50" s="3">
        <f>[1]Patente!T72</f>
        <v>30.474233864064374</v>
      </c>
      <c r="U50" s="3">
        <f>[1]Patente!U72</f>
        <v>37.490134175217051</v>
      </c>
      <c r="V50" s="3">
        <f>[1]Patente!V72</f>
        <v>52.862237523707648</v>
      </c>
      <c r="X50" s="18" t="str">
        <f t="shared" si="33"/>
        <v>HB</v>
      </c>
      <c r="Y50" s="19">
        <f t="shared" si="34"/>
        <v>12.81085154483798</v>
      </c>
      <c r="Z50" s="18" t="str">
        <f t="shared" si="35"/>
        <v>BY</v>
      </c>
      <c r="AA50" s="19">
        <f t="shared" si="36"/>
        <v>78.480728320186046</v>
      </c>
    </row>
    <row r="51" spans="1:27" x14ac:dyDescent="0.35">
      <c r="A51">
        <f>[1]Patente!A73</f>
        <v>2022</v>
      </c>
      <c r="B51" s="3">
        <f>[1]Patente!B73</f>
        <v>18.392097020319653</v>
      </c>
      <c r="C51" s="3">
        <f>[1]Patente!C73</f>
        <v>23.918918918918916</v>
      </c>
      <c r="D51" s="3">
        <f>[1]Patente!D73</f>
        <v>17.056586377780341</v>
      </c>
      <c r="E51" s="3">
        <f>[1]Patente!E73</f>
        <v>13.521001884074032</v>
      </c>
      <c r="F51" s="3">
        <f>[1]Patente!F73</f>
        <v>32.669764860928069</v>
      </c>
      <c r="G51" s="3">
        <f>[1]Patente!G73</f>
        <v>12.321164910136957</v>
      </c>
      <c r="H51" s="14">
        <f>[1]Patente!H73</f>
        <v>17.69255037047774</v>
      </c>
      <c r="I51" s="3">
        <f>[1]Patente!I73</f>
        <v>20.397697406377006</v>
      </c>
      <c r="J51" s="3">
        <f>[1]Patente!J73</f>
        <v>50.378763765994016</v>
      </c>
      <c r="K51" s="3">
        <f>[1]Patente!K73</f>
        <v>52.618019451097396</v>
      </c>
      <c r="L51" s="3">
        <f>[1]Patente!L73</f>
        <v>69.975276512687046</v>
      </c>
      <c r="M51" s="3">
        <f>[1]Patente!M73</f>
        <v>66.3250550141465</v>
      </c>
      <c r="N51" s="3">
        <f>[1]Patente!N73</f>
        <v>12.842677204247963</v>
      </c>
      <c r="O51" s="3">
        <f>[1]Patente!O73</f>
        <v>18.239876143016112</v>
      </c>
      <c r="P51" s="3">
        <f>[1]Patente!P73</f>
        <v>20.547711032855826</v>
      </c>
      <c r="Q51" s="3">
        <f>[1]Patente!Q73</f>
        <v>45.622405960979115</v>
      </c>
      <c r="R51" s="3">
        <f>[1]Patente!R73</f>
        <v>44.166117336849048</v>
      </c>
      <c r="S51" s="3">
        <f>[1]Patente!S73</f>
        <v>27.817132589239435</v>
      </c>
      <c r="T51" s="3">
        <f>[1]Patente!T73</f>
        <v>22.43694726498526</v>
      </c>
      <c r="U51" s="3">
        <f>[1]Patente!U73</f>
        <v>32.526532793769569</v>
      </c>
      <c r="V51" s="3">
        <f>[1]Patente!V73</f>
        <v>47.399427191095981</v>
      </c>
      <c r="X51" s="18" t="str">
        <f t="shared" si="33"/>
        <v>HB</v>
      </c>
      <c r="Y51" s="19">
        <f t="shared" si="34"/>
        <v>12.842677204247963</v>
      </c>
      <c r="Z51" s="18" t="str">
        <f t="shared" si="35"/>
        <v>BW</v>
      </c>
      <c r="AA51" s="19">
        <f t="shared" si="36"/>
        <v>69.975276512687046</v>
      </c>
    </row>
    <row r="52" spans="1:27" x14ac:dyDescent="0.35">
      <c r="B52" s="3"/>
      <c r="C52" s="3"/>
      <c r="D52" s="3"/>
      <c r="E52" s="3"/>
      <c r="F52" s="3"/>
      <c r="G52" s="3"/>
      <c r="H52" s="14"/>
      <c r="I52" s="3"/>
      <c r="J52" s="3"/>
      <c r="K52" s="3"/>
      <c r="L52" s="3"/>
      <c r="M52" s="3"/>
      <c r="N52" s="3"/>
      <c r="O52" s="3"/>
      <c r="P52" s="3"/>
      <c r="Q52" s="3"/>
      <c r="R52" s="3"/>
      <c r="S52" s="3"/>
      <c r="T52" s="3"/>
      <c r="U52" s="3"/>
      <c r="V52" s="3"/>
      <c r="X52" s="18"/>
      <c r="Y52" s="19"/>
      <c r="Z52" s="18"/>
      <c r="AA52" s="19"/>
    </row>
    <row r="53" spans="1:27" x14ac:dyDescent="0.35">
      <c r="A53" s="4" t="s">
        <v>192</v>
      </c>
      <c r="B53" s="3"/>
      <c r="C53" s="3"/>
      <c r="D53" s="3"/>
      <c r="E53" s="3"/>
      <c r="F53" s="3"/>
      <c r="G53" s="3"/>
      <c r="H53" s="14"/>
      <c r="I53" s="3"/>
      <c r="J53" s="3"/>
      <c r="K53" s="3"/>
      <c r="L53" s="3"/>
      <c r="M53" s="3"/>
      <c r="N53" s="3"/>
      <c r="O53" s="3"/>
      <c r="P53" s="3"/>
      <c r="Q53" s="3"/>
      <c r="R53" s="3"/>
      <c r="S53" s="3"/>
      <c r="T53" s="3"/>
      <c r="U53" s="3"/>
      <c r="V53" s="3"/>
      <c r="X53" s="11"/>
      <c r="Y53" s="11"/>
      <c r="Z53" s="11"/>
      <c r="AA53" s="11"/>
    </row>
    <row r="54" spans="1:27" x14ac:dyDescent="0.35">
      <c r="A54">
        <f>[1]Patente!A77</f>
        <v>2019</v>
      </c>
      <c r="B54" s="3">
        <f>[1]Patente!B77</f>
        <v>5.2229811169144229</v>
      </c>
      <c r="C54" s="3">
        <f>[1]Patente!C77</f>
        <v>6.3233965672990067</v>
      </c>
      <c r="D54" s="3">
        <f>[1]Patente!D77</f>
        <v>13.1420435877779</v>
      </c>
      <c r="E54" s="3">
        <f>[1]Patente!E77</f>
        <v>9.7707628711010894</v>
      </c>
      <c r="F54" s="3">
        <f>[1]Patente!F77</f>
        <v>8.8757396449704142</v>
      </c>
      <c r="G54" s="3">
        <f>[1]Patente!G77</f>
        <v>2.1342646488164529</v>
      </c>
      <c r="H54" s="14">
        <f>[1]Patente!H77</f>
        <v>7.4545273829639198</v>
      </c>
      <c r="I54" s="3">
        <f>[1]Patente!I77</f>
        <v>10.213836477987421</v>
      </c>
      <c r="J54" s="3">
        <f>[1]Patente!J77</f>
        <v>3.7195477424069496</v>
      </c>
      <c r="K54" s="3">
        <f>[1]Patente!K77</f>
        <v>3.866129654380567</v>
      </c>
      <c r="L54" s="3">
        <f>[1]Patente!L77</f>
        <v>3.2184524607751106</v>
      </c>
      <c r="M54" s="3">
        <f>[1]Patente!M77</f>
        <v>2.8270843954210503</v>
      </c>
      <c r="N54" s="3">
        <f>[1]Patente!N77</f>
        <v>5.6338028169014089</v>
      </c>
      <c r="O54" s="3">
        <f>[1]Patente!O77</f>
        <v>3.0750307503075032</v>
      </c>
      <c r="P54" s="3">
        <f>[1]Patente!P77</f>
        <v>4.5001607200257148</v>
      </c>
      <c r="Q54" s="3">
        <f>[1]Patente!Q77</f>
        <v>3.6964021685559389</v>
      </c>
      <c r="R54" s="3">
        <f>[1]Patente!R77</f>
        <v>4.8332362115654881</v>
      </c>
      <c r="S54" s="3">
        <f>[1]Patente!S77</f>
        <v>2.1182360870402466</v>
      </c>
      <c r="T54" s="3">
        <f>[1]Patente!T77</f>
        <v>7.8313253012048198</v>
      </c>
      <c r="U54" s="3">
        <f>[1]Patente!U77</f>
        <v>6.3502673796791447</v>
      </c>
      <c r="V54" s="3">
        <f>[1]Patente!V77</f>
        <v>4.6236164445448384</v>
      </c>
      <c r="X54" s="18" t="str">
        <f t="shared" ref="X54:X57" si="37">HLOOKUP(Y54,$L54:$U151,ROW(L$100)-ROW(X54)+1,0)</f>
        <v>RP</v>
      </c>
      <c r="Y54" s="19">
        <f t="shared" ref="Y54:Y57" si="38">MIN(L54:U54)</f>
        <v>2.1182360870402466</v>
      </c>
      <c r="Z54" s="18" t="str">
        <f t="shared" ref="Z54:Z57" si="39">HLOOKUP(AA54,$L54:$U151,ROW(N$100)-ROW(Z54)+1,0)</f>
        <v>SL</v>
      </c>
      <c r="AA54" s="19">
        <f t="shared" ref="AA54:AA57" si="40">MAX(L54:U54)</f>
        <v>7.8313253012048198</v>
      </c>
    </row>
    <row r="55" spans="1:27" x14ac:dyDescent="0.35">
      <c r="A55">
        <f>[1]Patente!A78</f>
        <v>2020</v>
      </c>
      <c r="B55" s="3">
        <f>[1]Patente!B78</f>
        <v>5.368098159509203</v>
      </c>
      <c r="C55" s="3">
        <f>[1]Patente!C78</f>
        <v>8.4219858156028362</v>
      </c>
      <c r="D55" s="3">
        <f>[1]Patente!D78</f>
        <v>12.331487093740204</v>
      </c>
      <c r="E55" s="3">
        <f>[1]Patente!E78</f>
        <v>10.262257696693274</v>
      </c>
      <c r="F55" s="3">
        <f>[1]Patente!F78</f>
        <v>7.7128448531593001</v>
      </c>
      <c r="G55" s="3">
        <f>[1]Patente!G78</f>
        <v>1.5865146256817055</v>
      </c>
      <c r="H55" s="14">
        <f>[1]Patente!H78</f>
        <v>7.2083879423328971</v>
      </c>
      <c r="I55" s="3">
        <f>[1]Patente!I78</f>
        <v>9.9828725226327375</v>
      </c>
      <c r="J55" s="3">
        <f>[1]Patente!J78</f>
        <v>3.4543714827849046</v>
      </c>
      <c r="K55" s="3">
        <f>[1]Patente!K78</f>
        <v>3.6207246747971071</v>
      </c>
      <c r="L55" s="3">
        <f>[1]Patente!L78</f>
        <v>2.8885290384699549</v>
      </c>
      <c r="M55" s="3">
        <f>[1]Patente!M78</f>
        <v>2.7167656674494638</v>
      </c>
      <c r="N55" s="3">
        <f>[1]Patente!N78</f>
        <v>5.7088487155090393</v>
      </c>
      <c r="O55" s="3">
        <f>[1]Patente!O78</f>
        <v>3.5203975978463453</v>
      </c>
      <c r="P55" s="3">
        <f>[1]Patente!P78</f>
        <v>4.7159924544120724</v>
      </c>
      <c r="Q55" s="3">
        <f>[1]Patente!Q78</f>
        <v>3.4697006374566288</v>
      </c>
      <c r="R55" s="3">
        <f>[1]Patente!R78</f>
        <v>4.3106284962158607</v>
      </c>
      <c r="S55" s="3">
        <f>[1]Patente!S78</f>
        <v>2.0040080160320639</v>
      </c>
      <c r="T55" s="3">
        <f>[1]Patente!T78</f>
        <v>3.3921302578018997</v>
      </c>
      <c r="U55" s="3">
        <f>[1]Patente!U78</f>
        <v>7.455099966113182</v>
      </c>
      <c r="V55" s="3">
        <f>[1]Patente!V78</f>
        <v>4.3754391090520812</v>
      </c>
      <c r="X55" s="18" t="str">
        <f t="shared" si="37"/>
        <v>RP</v>
      </c>
      <c r="Y55" s="19">
        <f t="shared" si="38"/>
        <v>2.0040080160320639</v>
      </c>
      <c r="Z55" s="18" t="str">
        <f t="shared" si="39"/>
        <v>SH</v>
      </c>
      <c r="AA55" s="19">
        <f t="shared" si="40"/>
        <v>7.455099966113182</v>
      </c>
    </row>
    <row r="56" spans="1:27" x14ac:dyDescent="0.35">
      <c r="A56">
        <f>[1]Patente!A79</f>
        <v>2021</v>
      </c>
      <c r="B56" s="3">
        <f>[1]Patente!B79</f>
        <v>5.6646525679758302</v>
      </c>
      <c r="C56" s="3">
        <f>[1]Patente!C79</f>
        <v>8.8183421516754841</v>
      </c>
      <c r="D56" s="3">
        <f>[1]Patente!D79</f>
        <v>11.132672862833214</v>
      </c>
      <c r="E56" s="3">
        <f>[1]Patente!E79</f>
        <v>9.2658588738417684</v>
      </c>
      <c r="F56" s="3">
        <f>[1]Patente!F79</f>
        <v>7.0609002647837604</v>
      </c>
      <c r="G56" s="3">
        <f>[1]Patente!G79</f>
        <v>1.2004801920768307</v>
      </c>
      <c r="H56" s="14">
        <f>[1]Patente!H79</f>
        <v>6.6649411155687854</v>
      </c>
      <c r="I56" s="3">
        <f>[1]Patente!I79</f>
        <v>9.276970160673299</v>
      </c>
      <c r="J56" s="3">
        <f>[1]Patente!J79</f>
        <v>3.1287376533675513</v>
      </c>
      <c r="K56" s="3">
        <f>[1]Patente!K79</f>
        <v>3.2945386355620929</v>
      </c>
      <c r="L56" s="3">
        <f>[1]Patente!L79</f>
        <v>3.10010764262648</v>
      </c>
      <c r="M56" s="3">
        <f>[1]Patente!M79</f>
        <v>1.9695613249776185</v>
      </c>
      <c r="N56" s="3">
        <f>[1]Patente!N79</f>
        <v>3.8314176245210727</v>
      </c>
      <c r="O56" s="3">
        <f>[1]Patente!O79</f>
        <v>3.1384856806590817</v>
      </c>
      <c r="P56" s="3">
        <f>[1]Patente!P79</f>
        <v>4.408817635270541</v>
      </c>
      <c r="Q56" s="3">
        <f>[1]Patente!Q79</f>
        <v>2.282206657747698</v>
      </c>
      <c r="R56" s="3">
        <f>[1]Patente!R79</f>
        <v>4.2070781681546663</v>
      </c>
      <c r="S56" s="3">
        <f>[1]Patente!S79</f>
        <v>2.9075402209730568</v>
      </c>
      <c r="T56" s="3">
        <f>[1]Patente!T79</f>
        <v>4.834254143646409</v>
      </c>
      <c r="U56" s="3">
        <f>[1]Patente!U79</f>
        <v>5.5374592833876219</v>
      </c>
      <c r="V56" s="3">
        <f>[1]Patente!V79</f>
        <v>3.9888285619151818</v>
      </c>
      <c r="X56" s="18" t="str">
        <f t="shared" si="37"/>
        <v>BY</v>
      </c>
      <c r="Y56" s="19">
        <f t="shared" si="38"/>
        <v>1.9695613249776185</v>
      </c>
      <c r="Z56" s="18" t="str">
        <f t="shared" si="39"/>
        <v>SH</v>
      </c>
      <c r="AA56" s="19">
        <f t="shared" si="40"/>
        <v>5.5374592833876219</v>
      </c>
    </row>
    <row r="57" spans="1:27" x14ac:dyDescent="0.35">
      <c r="A57">
        <f>[1]Patente!A80</f>
        <v>2022</v>
      </c>
      <c r="B57" s="3">
        <f>[1]Patente!B80</f>
        <v>4.5385779122541603</v>
      </c>
      <c r="C57" s="3">
        <f>[1]Patente!C80</f>
        <v>4.5643153526970961</v>
      </c>
      <c r="D57" s="3">
        <f>[1]Patente!D80</f>
        <v>10.849349039057655</v>
      </c>
      <c r="E57" s="3">
        <f>[1]Patente!E80</f>
        <v>3.423485107839781</v>
      </c>
      <c r="F57" s="3">
        <f>[1]Patente!F80</f>
        <v>8.1775700934579429</v>
      </c>
      <c r="G57" s="3">
        <f>[1]Patente!G80</f>
        <v>1.5234613040828764</v>
      </c>
      <c r="H57" s="14">
        <f>[1]Patente!H80</f>
        <v>5.8532483911651525</v>
      </c>
      <c r="I57" s="3">
        <f>[1]Patente!I80</f>
        <v>7.8758836646581587</v>
      </c>
      <c r="J57" s="3">
        <f>[1]Patente!J80</f>
        <v>2.6616180419680129</v>
      </c>
      <c r="K57" s="3">
        <f>[1]Patente!K80</f>
        <v>2.7578978117240727</v>
      </c>
      <c r="L57" s="3">
        <f>[1]Patente!L80</f>
        <v>2.1656501370105188</v>
      </c>
      <c r="M57" s="3">
        <f>[1]Patente!M80</f>
        <v>2.5283347863993026</v>
      </c>
      <c r="N57" s="3">
        <f>[1]Patente!N80</f>
        <v>5.8394160583941606</v>
      </c>
      <c r="O57" s="3">
        <f>[1]Patente!O80</f>
        <v>1.3695949911954608</v>
      </c>
      <c r="P57" s="3">
        <f>[1]Patente!P80</f>
        <v>2.2000000000000002</v>
      </c>
      <c r="Q57" s="3">
        <f>[1]Patente!Q80</f>
        <v>2.2995797319800175</v>
      </c>
      <c r="R57" s="3">
        <f>[1]Patente!R80</f>
        <v>3.6557208825038483</v>
      </c>
      <c r="S57" s="3">
        <f>[1]Patente!S80</f>
        <v>2.5405511041625957</v>
      </c>
      <c r="T57" s="3">
        <f>[1]Patente!T80</f>
        <v>1.3726835964310227</v>
      </c>
      <c r="U57" s="3">
        <f>[1]Patente!U80</f>
        <v>4.5565006075334136</v>
      </c>
      <c r="V57" s="3">
        <f>[1]Patente!V80</f>
        <v>3.4076407179125145</v>
      </c>
      <c r="X57" s="18" t="str">
        <f t="shared" si="37"/>
        <v>HH</v>
      </c>
      <c r="Y57" s="19">
        <f t="shared" si="38"/>
        <v>1.3695949911954608</v>
      </c>
      <c r="Z57" s="18" t="str">
        <f t="shared" si="39"/>
        <v>HB</v>
      </c>
      <c r="AA57" s="19">
        <f t="shared" si="40"/>
        <v>5.8394160583941606</v>
      </c>
    </row>
    <row r="58" spans="1:27" x14ac:dyDescent="0.35">
      <c r="X58" s="11"/>
      <c r="Y58" s="11"/>
      <c r="Z58" s="11"/>
      <c r="AA58" s="11"/>
    </row>
    <row r="59" spans="1:27" x14ac:dyDescent="0.35">
      <c r="A59" t="s">
        <v>194</v>
      </c>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4296-DE32-4B27-B4E5-95BB883803AC}">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216</v>
      </c>
      <c r="B1" s="3"/>
      <c r="C1" s="3"/>
      <c r="D1" s="3"/>
      <c r="E1" s="3"/>
      <c r="F1" s="3"/>
      <c r="G1" s="3"/>
      <c r="H1" s="14"/>
      <c r="I1" s="3"/>
      <c r="J1" s="3"/>
      <c r="K1" s="3"/>
      <c r="L1" s="3"/>
      <c r="M1" s="3"/>
      <c r="N1" s="3"/>
      <c r="O1" s="3"/>
      <c r="P1" s="3"/>
      <c r="Q1" s="3"/>
      <c r="R1" s="3"/>
      <c r="S1" s="3"/>
      <c r="T1" s="3"/>
      <c r="U1" s="3"/>
      <c r="V1" s="3"/>
    </row>
    <row r="2" spans="1:27" s="25" customFormat="1" ht="26" x14ac:dyDescent="0.3">
      <c r="A2" s="30" t="str">
        <f>Innovation!A2</f>
        <v>Jahr</v>
      </c>
      <c r="B2" s="30" t="str">
        <f>Innovation!B2</f>
        <v>Branden-
burg</v>
      </c>
      <c r="C2" s="30" t="str">
        <f>Innovation!C2</f>
        <v>Mecklenburg-
Vorpommern</v>
      </c>
      <c r="D2" s="30" t="str">
        <f>Innovation!D2</f>
        <v>Sachsen</v>
      </c>
      <c r="E2" s="30" t="str">
        <f>Innovation!E2</f>
        <v>Sachsen-Anhalt</v>
      </c>
      <c r="F2" s="30" t="str">
        <f>Innovation!F2</f>
        <v>Thüringen</v>
      </c>
      <c r="G2" s="30" t="str">
        <f>Innovation!G2</f>
        <v>Berlin</v>
      </c>
      <c r="H2" s="31" t="str">
        <f>Innovation!H2</f>
        <v>NBL m B</v>
      </c>
      <c r="I2" s="30" t="str">
        <f>Innovation!I2</f>
        <v>NBL o B</v>
      </c>
      <c r="J2" s="30" t="str">
        <f>Innovation!J2</f>
        <v>ABL m B</v>
      </c>
      <c r="K2" s="30" t="str">
        <f>Innovation!K2</f>
        <v>ABL o B</v>
      </c>
      <c r="L2" s="30" t="str">
        <f>Innovation!L2</f>
        <v>Baden-
Württemberg</v>
      </c>
      <c r="M2" s="30" t="str">
        <f>Innovation!M2</f>
        <v>Bayern</v>
      </c>
      <c r="N2" s="30" t="str">
        <f>Innovation!N2</f>
        <v>Bremen</v>
      </c>
      <c r="O2" s="30" t="str">
        <f>Innovation!O2</f>
        <v>Hamburg</v>
      </c>
      <c r="P2" s="30" t="str">
        <f>Innovation!P2</f>
        <v>Hessen</v>
      </c>
      <c r="Q2" s="30" t="str">
        <f>Innovation!Q2</f>
        <v>Nieder-
sachsen</v>
      </c>
      <c r="R2" s="30" t="str">
        <f>Innovation!R2</f>
        <v>Nordrhein-
Westfalen</v>
      </c>
      <c r="S2" s="30" t="str">
        <f>Innovation!S2</f>
        <v>Rheinland-Pfalz</v>
      </c>
      <c r="T2" s="30" t="str">
        <f>Innovation!T2</f>
        <v>Saarland</v>
      </c>
      <c r="U2" s="30" t="str">
        <f>Innovation!U2</f>
        <v>Schleswig-
Holstein</v>
      </c>
      <c r="V2" s="30" t="str">
        <f>Innovation!V2</f>
        <v>Deutschland</v>
      </c>
      <c r="X2" s="30" t="str">
        <f>Bevölkerungsprognose!X2</f>
        <v>Min ABLoB</v>
      </c>
      <c r="Y2" s="30"/>
      <c r="Z2" s="30" t="str">
        <f>Bevölkerungsprognose!Z2</f>
        <v>Max ABLoB</v>
      </c>
      <c r="AA2" s="30"/>
    </row>
    <row r="3" spans="1:27" x14ac:dyDescent="0.35">
      <c r="A3" s="4" t="s">
        <v>206</v>
      </c>
      <c r="B3" s="3"/>
      <c r="C3" s="3"/>
      <c r="D3" s="3"/>
      <c r="E3" s="3"/>
      <c r="F3" s="3"/>
      <c r="G3" s="3"/>
      <c r="H3" s="14"/>
      <c r="I3" s="3"/>
      <c r="J3" s="3"/>
      <c r="K3" s="3"/>
      <c r="L3" s="3"/>
      <c r="M3" s="3"/>
      <c r="N3" s="3"/>
      <c r="O3" s="3"/>
      <c r="P3" s="3"/>
      <c r="Q3" s="3"/>
      <c r="R3" s="3"/>
      <c r="S3" s="3"/>
      <c r="T3" s="3"/>
      <c r="U3" s="3"/>
      <c r="V3" s="3"/>
    </row>
    <row r="4" spans="1:27" x14ac:dyDescent="0.35">
      <c r="A4">
        <f>'[1]Studierende, Prüfungen'!A53</f>
        <v>2019</v>
      </c>
      <c r="B4" s="3">
        <f>'[1]Studierende, Prüfungen'!B53</f>
        <v>19.715086584515504</v>
      </c>
      <c r="C4" s="3">
        <f>'[1]Studierende, Prüfungen'!C53</f>
        <v>23.86278386507113</v>
      </c>
      <c r="D4" s="3">
        <f>'[1]Studierende, Prüfungen'!D53</f>
        <v>26.265081765340174</v>
      </c>
      <c r="E4" s="3">
        <f>'[1]Studierende, Prüfungen'!E53</f>
        <v>24.712566407697842</v>
      </c>
      <c r="F4" s="3">
        <f>'[1]Studierende, Prüfungen'!F53</f>
        <v>34.893759511229213</v>
      </c>
      <c r="G4" s="3">
        <f>'[1]Studierende, Prüfungen'!G53</f>
        <v>53.538552739982045</v>
      </c>
      <c r="H4" s="14">
        <f>'[1]Studierende, Prüfungen'!H53</f>
        <v>32.0946028331485</v>
      </c>
      <c r="I4" s="3">
        <f>'[1]Studierende, Prüfungen'!I53</f>
        <v>25.840989810678614</v>
      </c>
      <c r="J4" s="3">
        <f>'[1]Studierende, Prüfungen'!J53</f>
        <v>36.384141565389442</v>
      </c>
      <c r="K4" s="3">
        <f>'[1]Studierende, Prüfungen'!K53</f>
        <v>35.446310691194753</v>
      </c>
      <c r="L4" s="3">
        <f>'[1]Studierende, Prüfungen'!L53</f>
        <v>32.379627033520364</v>
      </c>
      <c r="M4" s="3">
        <f>'[1]Studierende, Prüfungen'!M53</f>
        <v>30.085654012078258</v>
      </c>
      <c r="N4" s="3">
        <f>'[1]Studierende, Prüfungen'!N53</f>
        <v>55.068656226267933</v>
      </c>
      <c r="O4" s="3">
        <f>'[1]Studierende, Prüfungen'!O53</f>
        <v>59.765233573507658</v>
      </c>
      <c r="P4" s="3">
        <f>'[1]Studierende, Prüfungen'!P53</f>
        <v>42.159840495655132</v>
      </c>
      <c r="Q4" s="3">
        <f>'[1]Studierende, Prüfungen'!Q53</f>
        <v>26.31738396510378</v>
      </c>
      <c r="R4" s="3">
        <f>'[1]Studierende, Prüfungen'!R53</f>
        <v>43.246308125068005</v>
      </c>
      <c r="S4" s="3">
        <f>'[1]Studierende, Prüfungen'!S53</f>
        <v>30.126860492583951</v>
      </c>
      <c r="T4" s="3">
        <f>'[1]Studierende, Prüfungen'!T53</f>
        <v>31.687127919749003</v>
      </c>
      <c r="U4" s="3">
        <f>'[1]Studierende, Prüfungen'!U53</f>
        <v>22.450532593303389</v>
      </c>
      <c r="V4" s="3">
        <f>'[1]Studierende, Prüfungen'!V53</f>
        <v>34.79294504904302</v>
      </c>
      <c r="W4" s="11"/>
      <c r="X4" s="18" t="str">
        <f t="shared" ref="X4" si="0">HLOOKUP(Y4,$L4:$U101,ROW(L$100)-ROW(X4)+1,0)</f>
        <v>SH</v>
      </c>
      <c r="Y4" s="19">
        <f t="shared" ref="Y4" si="1">MIN(L4:U4)</f>
        <v>22.450532593303389</v>
      </c>
      <c r="Z4" s="18" t="str">
        <f t="shared" ref="Z4" si="2">HLOOKUP(AA4,$L4:$U101,ROW(N$100)-ROW(Z4)+1,0)</f>
        <v>HH</v>
      </c>
      <c r="AA4" s="19">
        <f t="shared" ref="AA4" si="3">MAX(L4:U4)</f>
        <v>59.765233573507658</v>
      </c>
    </row>
    <row r="5" spans="1:27" x14ac:dyDescent="0.35">
      <c r="A5">
        <f>'[1]Studierende, Prüfungen'!A54</f>
        <v>2020</v>
      </c>
      <c r="B5" s="3">
        <f>'[1]Studierende, Prüfungen'!B54</f>
        <v>20.033786110488816</v>
      </c>
      <c r="C5" s="3">
        <f>'[1]Studierende, Prüfungen'!C54</f>
        <v>24.31318408207494</v>
      </c>
      <c r="D5" s="3">
        <f>'[1]Studierende, Prüfungen'!D54</f>
        <v>26.467502662102874</v>
      </c>
      <c r="E5" s="3">
        <f>'[1]Studierende, Prüfungen'!E54</f>
        <v>25.147949955501883</v>
      </c>
      <c r="F5" s="3">
        <f>'[1]Studierende, Prüfungen'!F54</f>
        <v>45.422059725184404</v>
      </c>
      <c r="G5" s="3">
        <f>'[1]Studierende, Prüfungen'!G54</f>
        <v>54.385716116821527</v>
      </c>
      <c r="H5" s="14">
        <f>'[1]Studierende, Prüfungen'!H54</f>
        <v>33.887858062104009</v>
      </c>
      <c r="I5" s="3">
        <f>'[1]Studierende, Prüfungen'!I54</f>
        <v>27.882126435335064</v>
      </c>
      <c r="J5" s="3">
        <f>'[1]Studierende, Prüfungen'!J54</f>
        <v>36.735331665702681</v>
      </c>
      <c r="K5" s="3">
        <f>'[1]Studierende, Prüfungen'!K54</f>
        <v>35.769057024000105</v>
      </c>
      <c r="L5" s="3">
        <f>'[1]Studierende, Prüfungen'!L54</f>
        <v>32.484158534367516</v>
      </c>
      <c r="M5" s="3">
        <f>'[1]Studierende, Prüfungen'!M54</f>
        <v>30.817150785153736</v>
      </c>
      <c r="N5" s="3">
        <f>'[1]Studierende, Prüfungen'!N54</f>
        <v>55.307595795882271</v>
      </c>
      <c r="O5" s="3">
        <f>'[1]Studierende, Prüfungen'!O54</f>
        <v>62.919692561515262</v>
      </c>
      <c r="P5" s="3">
        <f>'[1]Studierende, Prüfungen'!P54</f>
        <v>42.428747450369336</v>
      </c>
      <c r="Q5" s="3">
        <f>'[1]Studierende, Prüfungen'!Q54</f>
        <v>26.054211312974971</v>
      </c>
      <c r="R5" s="3">
        <f>'[1]Studierende, Prüfungen'!R54</f>
        <v>43.442339252545494</v>
      </c>
      <c r="S5" s="3">
        <f>'[1]Studierende, Prüfungen'!S54</f>
        <v>30.185440122144051</v>
      </c>
      <c r="T5" s="3">
        <f>'[1]Studierende, Prüfungen'!T54</f>
        <v>31.925872631385605</v>
      </c>
      <c r="U5" s="3">
        <f>'[1]Studierende, Prüfungen'!U54</f>
        <v>22.978175119112972</v>
      </c>
      <c r="V5" s="3">
        <f>'[1]Studierende, Prüfungen'!V54</f>
        <v>35.403006947714381</v>
      </c>
      <c r="W5" s="11"/>
      <c r="X5" s="18" t="str">
        <f t="shared" ref="X5:X8" si="4">HLOOKUP(Y5,$L5:$U102,ROW(L$100)-ROW(X5)+1,0)</f>
        <v>SH</v>
      </c>
      <c r="Y5" s="19">
        <f t="shared" ref="Y5:Y8" si="5">MIN(L5:U5)</f>
        <v>22.978175119112972</v>
      </c>
      <c r="Z5" s="18" t="str">
        <f t="shared" ref="Z5:Z8" si="6">HLOOKUP(AA5,$L5:$U102,ROW(N$100)-ROW(Z5)+1,0)</f>
        <v>HH</v>
      </c>
      <c r="AA5" s="19">
        <f t="shared" ref="AA5:AA8" si="7">MAX(L5:U5)</f>
        <v>62.919692561515262</v>
      </c>
    </row>
    <row r="6" spans="1:27" x14ac:dyDescent="0.35">
      <c r="A6">
        <f>'[1]Studierende, Prüfungen'!A55</f>
        <v>2021</v>
      </c>
      <c r="B6" s="3">
        <f>'[1]Studierende, Prüfungen'!B55</f>
        <v>19.896467506026902</v>
      </c>
      <c r="C6" s="3">
        <f>'[1]Studierende, Prüfungen'!C55</f>
        <v>23.824199999130954</v>
      </c>
      <c r="D6" s="3">
        <f>'[1]Studierende, Prüfungen'!D55</f>
        <v>25.895240757220051</v>
      </c>
      <c r="E6" s="3">
        <f>'[1]Studierende, Prüfungen'!E55</f>
        <v>26.822451262523742</v>
      </c>
      <c r="F6" s="3">
        <f>'[1]Studierende, Prüfungen'!F55</f>
        <v>64.30398902839849</v>
      </c>
      <c r="G6" s="3">
        <f>'[1]Studierende, Prüfungen'!G55</f>
        <v>54.373457412321088</v>
      </c>
      <c r="H6" s="14">
        <f>'[1]Studierende, Prüfungen'!H55</f>
        <v>36.370241403224171</v>
      </c>
      <c r="I6" s="3">
        <f>'[1]Studierende, Prüfungen'!I55</f>
        <v>31.076991393142194</v>
      </c>
      <c r="J6" s="3">
        <f>'[1]Studierende, Prüfungen'!J55</f>
        <v>35.811450623475899</v>
      </c>
      <c r="K6" s="3">
        <f>'[1]Studierende, Prüfungen'!K55</f>
        <v>34.795092282748904</v>
      </c>
      <c r="L6" s="3">
        <f>'[1]Studierende, Prüfungen'!L55</f>
        <v>31.915063043449507</v>
      </c>
      <c r="M6" s="3">
        <f>'[1]Studierende, Prüfungen'!M55</f>
        <v>30.659449275172879</v>
      </c>
      <c r="N6" s="3">
        <f>'[1]Studierende, Prüfungen'!N55</f>
        <v>55.44473880910575</v>
      </c>
      <c r="O6" s="3">
        <f>'[1]Studierende, Prüfungen'!O55</f>
        <v>64.442342382691194</v>
      </c>
      <c r="P6" s="3">
        <f>'[1]Studierende, Prüfungen'!P55</f>
        <v>40.707419631698706</v>
      </c>
      <c r="Q6" s="3">
        <f>'[1]Studierende, Prüfungen'!Q55</f>
        <v>24.536426047125808</v>
      </c>
      <c r="R6" s="3">
        <f>'[1]Studierende, Prüfungen'!R55</f>
        <v>41.864245969097716</v>
      </c>
      <c r="S6" s="3">
        <f>'[1]Studierende, Prüfungen'!S55</f>
        <v>28.525476801843197</v>
      </c>
      <c r="T6" s="3">
        <f>'[1]Studierende, Prüfungen'!T55</f>
        <v>31.584568284223479</v>
      </c>
      <c r="U6" s="3">
        <f>'[1]Studierende, Prüfungen'!U55</f>
        <v>22.675247904980044</v>
      </c>
      <c r="V6" s="3">
        <f>'[1]Studierende, Prüfungen'!V55</f>
        <v>35.10096785567378</v>
      </c>
      <c r="W6" s="11"/>
      <c r="X6" s="18" t="str">
        <f t="shared" si="4"/>
        <v>SH</v>
      </c>
      <c r="Y6" s="19">
        <f t="shared" si="5"/>
        <v>22.675247904980044</v>
      </c>
      <c r="Z6" s="18" t="str">
        <f t="shared" si="6"/>
        <v>HH</v>
      </c>
      <c r="AA6" s="19">
        <f t="shared" si="7"/>
        <v>64.442342382691194</v>
      </c>
    </row>
    <row r="7" spans="1:27" x14ac:dyDescent="0.35">
      <c r="A7">
        <f>'[1]Studierende, Prüfungen'!A56</f>
        <v>2022</v>
      </c>
      <c r="B7" s="3">
        <f>'[1]Studierende, Prüfungen'!B56</f>
        <v>19.780458007859121</v>
      </c>
      <c r="C7" s="3">
        <f>'[1]Studierende, Prüfungen'!C56</f>
        <v>24.10281959958488</v>
      </c>
      <c r="D7" s="3">
        <f>'[1]Studierende, Prüfungen'!D56</f>
        <v>26.046498811561449</v>
      </c>
      <c r="E7" s="3">
        <f>'[1]Studierende, Prüfungen'!E56</f>
        <v>25.171859015917732</v>
      </c>
      <c r="F7" s="3">
        <f>'[1]Studierende, Prüfungen'!F56</f>
        <v>58.983263726742386</v>
      </c>
      <c r="G7" s="3">
        <f>'[1]Studierende, Prüfungen'!G56</f>
        <v>54.857142549622459</v>
      </c>
      <c r="H7" s="14">
        <f>'[1]Studierende, Prüfungen'!H56</f>
        <v>35.630540044485564</v>
      </c>
      <c r="I7" s="3">
        <f>'[1]Studierende, Prüfungen'!I56</f>
        <v>29.930555660810914</v>
      </c>
      <c r="J7" s="3">
        <f>'[1]Studierende, Prüfungen'!J56</f>
        <v>36.017846677752189</v>
      </c>
      <c r="K7" s="3">
        <f>'[1]Studierende, Prüfungen'!K56</f>
        <v>34.981313542922031</v>
      </c>
      <c r="L7" s="3">
        <f>'[1]Studierende, Prüfungen'!L56</f>
        <v>31.898557904744052</v>
      </c>
      <c r="M7" s="3">
        <f>'[1]Studierende, Prüfungen'!M56</f>
        <v>30.444073320424607</v>
      </c>
      <c r="N7" s="3">
        <f>'[1]Studierende, Prüfungen'!N56</f>
        <v>54.936062433153509</v>
      </c>
      <c r="O7" s="3">
        <f>'[1]Studierende, Prüfungen'!O56</f>
        <v>63.592181434457231</v>
      </c>
      <c r="P7" s="3">
        <f>'[1]Studierende, Prüfungen'!P56</f>
        <v>41.423801182654337</v>
      </c>
      <c r="Q7" s="3">
        <f>'[1]Studierende, Prüfungen'!Q56</f>
        <v>24.400650350825995</v>
      </c>
      <c r="R7" s="3">
        <f>'[1]Studierende, Prüfungen'!R56</f>
        <v>42.400798054376438</v>
      </c>
      <c r="S7" s="3">
        <f>'[1]Studierende, Prüfungen'!S56</f>
        <v>29.292361773492082</v>
      </c>
      <c r="T7" s="3">
        <f>'[1]Studierende, Prüfungen'!T56</f>
        <v>32.237746162812009</v>
      </c>
      <c r="U7" s="3">
        <f>'[1]Studierende, Prüfungen'!U56</f>
        <v>22.959602238260807</v>
      </c>
      <c r="V7" s="3">
        <f>'[1]Studierende, Prüfungen'!V56</f>
        <v>35.1072263189129</v>
      </c>
      <c r="W7" s="11"/>
      <c r="X7" s="18" t="str">
        <f t="shared" si="4"/>
        <v>SH</v>
      </c>
      <c r="Y7" s="19">
        <f t="shared" si="5"/>
        <v>22.959602238260807</v>
      </c>
      <c r="Z7" s="18" t="str">
        <f t="shared" si="6"/>
        <v>HH</v>
      </c>
      <c r="AA7" s="19">
        <f t="shared" si="7"/>
        <v>63.592181434457231</v>
      </c>
    </row>
    <row r="8" spans="1:27" x14ac:dyDescent="0.35">
      <c r="A8">
        <f>'[1]Studierende, Prüfungen'!A57</f>
        <v>2023</v>
      </c>
      <c r="B8" s="3">
        <f>'[1]Studierende, Prüfungen'!B57</f>
        <v>19.965986288998611</v>
      </c>
      <c r="C8" s="3">
        <f>'[1]Studierende, Prüfungen'!C57</f>
        <v>22.752778826005457</v>
      </c>
      <c r="D8" s="3">
        <f>'[1]Studierende, Prüfungen'!D57</f>
        <v>25.29537641189766</v>
      </c>
      <c r="E8" s="3">
        <f>'[1]Studierende, Prüfungen'!E57</f>
        <v>25.946625028177454</v>
      </c>
      <c r="F8" s="3">
        <f>'[1]Studierende, Prüfungen'!F57</f>
        <v>67.932478731402625</v>
      </c>
      <c r="G8" s="3">
        <f>'[1]Studierende, Prüfungen'!G57</f>
        <v>53.12283502714714</v>
      </c>
      <c r="H8" s="14">
        <f>'[1]Studierende, Prüfungen'!H57</f>
        <v>36.234286518842744</v>
      </c>
      <c r="I8" s="3">
        <f>'[1]Studierende, Prüfungen'!I57</f>
        <v>31.178917051276191</v>
      </c>
      <c r="J8" s="3">
        <f>'[1]Studierende, Prüfungen'!J57</f>
        <v>34.411676648870973</v>
      </c>
      <c r="K8" s="3">
        <f>'[1]Studierende, Prüfungen'!K57</f>
        <v>33.37586338364256</v>
      </c>
      <c r="L8" s="3">
        <f>'[1]Studierende, Prüfungen'!L57</f>
        <v>31.032499227630822</v>
      </c>
      <c r="M8" s="3">
        <f>'[1]Studierende, Prüfungen'!M57</f>
        <v>30.257950573278219</v>
      </c>
      <c r="N8" s="3">
        <f>'[1]Studierende, Prüfungen'!N57</f>
        <v>54.450120414766815</v>
      </c>
      <c r="O8" s="3">
        <f>'[1]Studierende, Prüfungen'!O57</f>
        <v>62.702246227979678</v>
      </c>
      <c r="P8" s="3">
        <f>'[1]Studierende, Prüfungen'!P57</f>
        <v>38.33184744552161</v>
      </c>
      <c r="Q8" s="3">
        <f>'[1]Studierende, Prüfungen'!Q57</f>
        <v>23.384051472040966</v>
      </c>
      <c r="R8" s="3">
        <f>'[1]Studierende, Prüfungen'!R57</f>
        <v>39.526244191186954</v>
      </c>
      <c r="S8" s="3">
        <f>'[1]Studierende, Prüfungen'!S57</f>
        <v>26.997561704000699</v>
      </c>
      <c r="T8" s="3">
        <f>'[1]Studierende, Prüfungen'!T57</f>
        <v>30.64780090705413</v>
      </c>
      <c r="U8" s="3">
        <f>'[1]Studierende, Prüfungen'!U57</f>
        <v>21.662450985955836</v>
      </c>
      <c r="V8" s="3">
        <f>'[1]Studierende, Prüfungen'!V57</f>
        <v>33.929652104995448</v>
      </c>
      <c r="W8" s="11"/>
      <c r="X8" s="18" t="str">
        <f t="shared" si="4"/>
        <v>SH</v>
      </c>
      <c r="Y8" s="19">
        <f t="shared" si="5"/>
        <v>21.662450985955836</v>
      </c>
      <c r="Z8" s="18" t="str">
        <f t="shared" si="6"/>
        <v>HH</v>
      </c>
      <c r="AA8" s="19">
        <f t="shared" si="7"/>
        <v>62.702246227979678</v>
      </c>
    </row>
    <row r="9" spans="1:27" x14ac:dyDescent="0.35">
      <c r="A9" t="s">
        <v>617</v>
      </c>
      <c r="B9" s="3"/>
      <c r="C9" s="3"/>
      <c r="D9" s="3"/>
      <c r="E9" s="3"/>
      <c r="F9" s="3"/>
      <c r="G9" s="3"/>
      <c r="H9" s="14"/>
      <c r="I9" s="3"/>
      <c r="J9" s="3"/>
      <c r="K9" s="3"/>
      <c r="L9" s="3"/>
      <c r="M9" s="3"/>
      <c r="N9" s="3"/>
      <c r="O9" s="3"/>
      <c r="P9" s="3"/>
      <c r="Q9" s="3"/>
      <c r="R9" s="3"/>
      <c r="S9" s="3"/>
      <c r="T9" s="3"/>
      <c r="U9" s="3"/>
      <c r="V9" s="3"/>
      <c r="W9" s="11"/>
      <c r="X9" s="11"/>
      <c r="Y9" s="11"/>
      <c r="Z9" s="11"/>
      <c r="AA9" s="11"/>
    </row>
    <row r="10" spans="1:27" x14ac:dyDescent="0.35">
      <c r="A10" s="4" t="s">
        <v>207</v>
      </c>
      <c r="B10" s="3"/>
      <c r="C10" s="3"/>
      <c r="D10" s="3"/>
      <c r="E10" s="3"/>
      <c r="F10" s="3"/>
      <c r="G10" s="3"/>
      <c r="H10" s="14"/>
      <c r="I10" s="3"/>
      <c r="J10" s="3"/>
      <c r="K10" s="3"/>
      <c r="L10" s="3"/>
      <c r="M10" s="3"/>
      <c r="N10" s="3"/>
      <c r="O10" s="3"/>
      <c r="P10" s="3"/>
      <c r="Q10" s="3"/>
      <c r="R10" s="3"/>
      <c r="S10" s="3"/>
      <c r="T10" s="3"/>
      <c r="U10" s="3"/>
      <c r="V10" s="3"/>
      <c r="W10" s="11"/>
      <c r="X10" s="11"/>
      <c r="Y10" s="11"/>
      <c r="Z10" s="11"/>
      <c r="AA10" s="11"/>
    </row>
    <row r="11" spans="1:27" x14ac:dyDescent="0.35">
      <c r="A11">
        <f>'[1]Studierende, Prüfungen'!A32</f>
        <v>2019</v>
      </c>
      <c r="B11" s="3">
        <f>'[1]Studierende, Prüfungen'!B32</f>
        <v>31.341569093730477</v>
      </c>
      <c r="C11" s="3">
        <f>'[1]Studierende, Prüfungen'!C32</f>
        <v>33.15448128565103</v>
      </c>
      <c r="D11" s="3">
        <f>'[1]Studierende, Prüfungen'!D32</f>
        <v>43.16680525838791</v>
      </c>
      <c r="E11" s="3">
        <f>'[1]Studierende, Prüfungen'!E32</f>
        <v>31.044370106238283</v>
      </c>
      <c r="F11" s="3">
        <f>'[1]Studierende, Prüfungen'!F32</f>
        <v>28.885433978448503</v>
      </c>
      <c r="G11" s="3">
        <f>'[1]Studierende, Prüfungen'!G32</f>
        <v>36.126844365905853</v>
      </c>
      <c r="H11" s="14">
        <f>'[1]Studierende, Prüfungen'!H32</f>
        <v>35.328742353710609</v>
      </c>
      <c r="I11" s="3">
        <f>'[1]Studierende, Prüfungen'!I32</f>
        <v>34.846525808412615</v>
      </c>
      <c r="J11" s="3">
        <f>'[1]Studierende, Prüfungen'!J32</f>
        <v>38.325695328532895</v>
      </c>
      <c r="K11" s="3">
        <f>'[1]Studierende, Prüfungen'!K32</f>
        <v>38.507263655490981</v>
      </c>
      <c r="L11" s="3">
        <f>'[1]Studierende, Prüfungen'!L32</f>
        <v>40.537769518592917</v>
      </c>
      <c r="M11" s="3">
        <f>'[1]Studierende, Prüfungen'!M32</f>
        <v>39.389918405455873</v>
      </c>
      <c r="N11" s="3">
        <f>'[1]Studierende, Prüfungen'!N32</f>
        <v>37.931952505191418</v>
      </c>
      <c r="O11" s="3">
        <f>'[1]Studierende, Prüfungen'!O32</f>
        <v>27.75902739974596</v>
      </c>
      <c r="P11" s="3">
        <f>'[1]Studierende, Prüfungen'!P32</f>
        <v>38.907551911122866</v>
      </c>
      <c r="Q11" s="3">
        <f>'[1]Studierende, Prüfungen'!Q32</f>
        <v>39.487403912017662</v>
      </c>
      <c r="R11" s="3">
        <f>'[1]Studierende, Prüfungen'!R32</f>
        <v>39.85442799766961</v>
      </c>
      <c r="S11" s="3">
        <f>'[1]Studierende, Prüfungen'!S32</f>
        <v>34.13068181818182</v>
      </c>
      <c r="T11" s="3">
        <f>'[1]Studierende, Prüfungen'!T32</f>
        <v>22.815921350825114</v>
      </c>
      <c r="U11" s="3">
        <f>'[1]Studierende, Prüfungen'!U32</f>
        <v>35.485010443543437</v>
      </c>
      <c r="V11" s="3">
        <f>'[1]Studierende, Prüfungen'!V32</f>
        <v>37.935711224541677</v>
      </c>
      <c r="W11" s="11"/>
      <c r="X11" s="18" t="str">
        <f t="shared" ref="X11:X15" si="8">HLOOKUP(Y11,$L11:$U108,ROW(L$100)-ROW(X11)+1,0)</f>
        <v>SL</v>
      </c>
      <c r="Y11" s="19">
        <f t="shared" ref="Y11:Y15" si="9">MIN(L11:U11)</f>
        <v>22.815921350825114</v>
      </c>
      <c r="Z11" s="18" t="str">
        <f t="shared" ref="Z11:Z15" si="10">HLOOKUP(AA11,$L11:$U108,ROW(N$100)-ROW(Z11)+1,0)</f>
        <v>BW</v>
      </c>
      <c r="AA11" s="19">
        <f t="shared" ref="AA11:AA15" si="11">MAX(L11:U11)</f>
        <v>40.537769518592917</v>
      </c>
    </row>
    <row r="12" spans="1:27" x14ac:dyDescent="0.35">
      <c r="A12">
        <f>'[1]Studierende, Prüfungen'!A33</f>
        <v>2020</v>
      </c>
      <c r="B12" s="3">
        <f>'[1]Studierende, Prüfungen'!B33</f>
        <v>31.769238368072706</v>
      </c>
      <c r="C12" s="3">
        <f>'[1]Studierende, Prüfungen'!C33</f>
        <v>33.101632976412567</v>
      </c>
      <c r="D12" s="3">
        <f>'[1]Studierende, Prüfungen'!D33</f>
        <v>42.901762474901467</v>
      </c>
      <c r="E12" s="3">
        <f>'[1]Studierende, Prüfungen'!E33</f>
        <v>30.974062562480686</v>
      </c>
      <c r="F12" s="3">
        <f>'[1]Studierende, Prüfungen'!F33</f>
        <v>25.570369756945883</v>
      </c>
      <c r="G12" s="3">
        <f>'[1]Studierende, Prüfungen'!G33</f>
        <v>35.879370778403477</v>
      </c>
      <c r="H12" s="14">
        <f>'[1]Studierende, Prüfungen'!H33</f>
        <v>34.371147631864964</v>
      </c>
      <c r="I12" s="3">
        <f>'[1]Studierende, Prüfungen'!I33</f>
        <v>33.509197777287412</v>
      </c>
      <c r="J12" s="3">
        <f>'[1]Studierende, Prüfungen'!J33</f>
        <v>37.955234313167146</v>
      </c>
      <c r="K12" s="3">
        <f>'[1]Studierende, Prüfungen'!K33</f>
        <v>38.128025892182968</v>
      </c>
      <c r="L12" s="3">
        <f>'[1]Studierende, Prüfungen'!L33</f>
        <v>40.358816515542244</v>
      </c>
      <c r="M12" s="3">
        <f>'[1]Studierende, Prüfungen'!M33</f>
        <v>39.442309830617361</v>
      </c>
      <c r="N12" s="3">
        <f>'[1]Studierende, Prüfungen'!N33</f>
        <v>37.895128300483449</v>
      </c>
      <c r="O12" s="3">
        <f>'[1]Studierende, Prüfungen'!O33</f>
        <v>27.365906884434633</v>
      </c>
      <c r="P12" s="3">
        <f>'[1]Studierende, Prüfungen'!P33</f>
        <v>38.38735420733375</v>
      </c>
      <c r="Q12" s="3">
        <f>'[1]Studierende, Prüfungen'!Q33</f>
        <v>38.897766261186689</v>
      </c>
      <c r="R12" s="3">
        <f>'[1]Studierende, Prüfungen'!R33</f>
        <v>39.213859360702465</v>
      </c>
      <c r="S12" s="3">
        <f>'[1]Studierende, Prüfungen'!S33</f>
        <v>34.258031121607196</v>
      </c>
      <c r="T12" s="3">
        <f>'[1]Studierende, Prüfungen'!T33</f>
        <v>23.095260799084581</v>
      </c>
      <c r="U12" s="3">
        <f>'[1]Studierende, Prüfungen'!U33</f>
        <v>35.145572936157471</v>
      </c>
      <c r="V12" s="3">
        <f>'[1]Studierende, Prüfungen'!V33</f>
        <v>37.42828563131232</v>
      </c>
      <c r="W12" s="11"/>
      <c r="X12" s="18" t="str">
        <f t="shared" si="8"/>
        <v>SL</v>
      </c>
      <c r="Y12" s="19">
        <f t="shared" si="9"/>
        <v>23.095260799084581</v>
      </c>
      <c r="Z12" s="18" t="str">
        <f t="shared" si="10"/>
        <v>BW</v>
      </c>
      <c r="AA12" s="19">
        <f t="shared" si="11"/>
        <v>40.358816515542244</v>
      </c>
    </row>
    <row r="13" spans="1:27" x14ac:dyDescent="0.35">
      <c r="A13">
        <f>'[1]Studierende, Prüfungen'!A34</f>
        <v>2021</v>
      </c>
      <c r="B13" s="3">
        <f>'[1]Studierende, Prüfungen'!B34</f>
        <v>32.319987308386381</v>
      </c>
      <c r="C13" s="3">
        <f>'[1]Studierende, Prüfungen'!C34</f>
        <v>33.415841584158414</v>
      </c>
      <c r="D13" s="3">
        <f>'[1]Studierende, Prüfungen'!D34</f>
        <v>41.365435041716331</v>
      </c>
      <c r="E13" s="3">
        <f>'[1]Studierende, Prüfungen'!E34</f>
        <v>30.155301861565359</v>
      </c>
      <c r="F13" s="3">
        <f>'[1]Studierende, Prüfungen'!F34</f>
        <v>23.606718931560444</v>
      </c>
      <c r="G13" s="3">
        <f>'[1]Studierende, Prüfungen'!G34</f>
        <v>36.349972193413599</v>
      </c>
      <c r="H13" s="14">
        <f>'[1]Studierende, Prüfungen'!H34</f>
        <v>33.143687658168069</v>
      </c>
      <c r="I13" s="3">
        <f>'[1]Studierende, Prüfungen'!I34</f>
        <v>31.494301458269973</v>
      </c>
      <c r="J13" s="3">
        <f>'[1]Studierende, Prüfungen'!J34</f>
        <v>37.74662170567187</v>
      </c>
      <c r="K13" s="3">
        <f>'[1]Studierende, Prüfungen'!K34</f>
        <v>37.866124571093458</v>
      </c>
      <c r="L13" s="3">
        <f>'[1]Studierende, Prüfungen'!L34</f>
        <v>39.336451470119741</v>
      </c>
      <c r="M13" s="3">
        <f>'[1]Studierende, Prüfungen'!M34</f>
        <v>40.42559520120961</v>
      </c>
      <c r="N13" s="3">
        <f>'[1]Studierende, Prüfungen'!N34</f>
        <v>37.27132524994682</v>
      </c>
      <c r="O13" s="3">
        <f>'[1]Studierende, Prüfungen'!O34</f>
        <v>27.462424115553695</v>
      </c>
      <c r="P13" s="3">
        <f>'[1]Studierende, Prüfungen'!P34</f>
        <v>37.510147687888349</v>
      </c>
      <c r="Q13" s="3">
        <f>'[1]Studierende, Prüfungen'!Q34</f>
        <v>38.092695700811028</v>
      </c>
      <c r="R13" s="3">
        <f>'[1]Studierende, Prüfungen'!R34</f>
        <v>38.765224807441165</v>
      </c>
      <c r="S13" s="3">
        <f>'[1]Studierende, Prüfungen'!S34</f>
        <v>35.016748701121138</v>
      </c>
      <c r="T13" s="3">
        <f>'[1]Studierende, Prüfungen'!T34</f>
        <v>24.242424242424242</v>
      </c>
      <c r="U13" s="3">
        <f>'[1]Studierende, Prüfungen'!U34</f>
        <v>35.43421390875686</v>
      </c>
      <c r="V13" s="3">
        <f>'[1]Studierende, Prüfungen'!V34</f>
        <v>36.915921613909433</v>
      </c>
      <c r="W13" s="11"/>
      <c r="X13" s="18" t="str">
        <f t="shared" si="8"/>
        <v>SL</v>
      </c>
      <c r="Y13" s="19">
        <f t="shared" si="9"/>
        <v>24.242424242424242</v>
      </c>
      <c r="Z13" s="18" t="str">
        <f t="shared" si="10"/>
        <v>BY</v>
      </c>
      <c r="AA13" s="19">
        <f t="shared" si="11"/>
        <v>40.42559520120961</v>
      </c>
    </row>
    <row r="14" spans="1:27" x14ac:dyDescent="0.35">
      <c r="A14">
        <f>'[1]Studierende, Prüfungen'!A35</f>
        <v>2022</v>
      </c>
      <c r="B14" s="3">
        <f>'[1]Studierende, Prüfungen'!B35</f>
        <v>32.200439177827455</v>
      </c>
      <c r="C14" s="3">
        <f>'[1]Studierende, Prüfungen'!C35</f>
        <v>33.226607925001922</v>
      </c>
      <c r="D14" s="3">
        <f>'[1]Studierende, Prüfungen'!D35</f>
        <v>42.207276986435936</v>
      </c>
      <c r="E14" s="3">
        <f>'[1]Studierende, Prüfungen'!E35</f>
        <v>31.69107856191744</v>
      </c>
      <c r="F14" s="3">
        <f>'[1]Studierende, Prüfungen'!F35</f>
        <v>23.777998366928703</v>
      </c>
      <c r="G14" s="3">
        <f>'[1]Studierende, Prüfungen'!G35</f>
        <v>35.744031706635141</v>
      </c>
      <c r="H14" s="14">
        <f>'[1]Studierende, Prüfungen'!H35</f>
        <v>33.481560024038629</v>
      </c>
      <c r="I14" s="3">
        <f>'[1]Studierende, Prüfungen'!I35</f>
        <v>32.252218156231763</v>
      </c>
      <c r="J14" s="3">
        <f>'[1]Studierende, Prüfungen'!J35</f>
        <v>37.783455590723712</v>
      </c>
      <c r="K14" s="3">
        <f>'[1]Studierende, Prüfungen'!K35</f>
        <v>37.959419293758756</v>
      </c>
      <c r="L14" s="3">
        <f>'[1]Studierende, Prüfungen'!L35</f>
        <v>39.873006811401964</v>
      </c>
      <c r="M14" s="3">
        <f>'[1]Studierende, Prüfungen'!M35</f>
        <v>39.870820856739833</v>
      </c>
      <c r="N14" s="3">
        <f>'[1]Studierende, Prüfungen'!N35</f>
        <v>37.365282272083014</v>
      </c>
      <c r="O14" s="3">
        <f>'[1]Studierende, Prüfungen'!O35</f>
        <v>27.427587943917388</v>
      </c>
      <c r="P14" s="3">
        <f>'[1]Studierende, Prüfungen'!P35</f>
        <v>37.833147484957699</v>
      </c>
      <c r="Q14" s="3">
        <f>'[1]Studierende, Prüfungen'!Q35</f>
        <v>39.356438153371933</v>
      </c>
      <c r="R14" s="3">
        <f>'[1]Studierende, Prüfungen'!R35</f>
        <v>38.798532498871907</v>
      </c>
      <c r="S14" s="3">
        <f>'[1]Studierende, Prüfungen'!S35</f>
        <v>34.710061126714024</v>
      </c>
      <c r="T14" s="3">
        <f>'[1]Studierende, Prüfungen'!T35</f>
        <v>23.769436155175121</v>
      </c>
      <c r="U14" s="3">
        <f>'[1]Studierende, Prüfungen'!U35</f>
        <v>34.722078076119026</v>
      </c>
      <c r="V14" s="3">
        <f>'[1]Studierende, Prüfungen'!V35</f>
        <v>37.078025707744786</v>
      </c>
      <c r="W14" s="11"/>
      <c r="X14" s="18" t="str">
        <f t="shared" si="8"/>
        <v>SL</v>
      </c>
      <c r="Y14" s="19">
        <f t="shared" si="9"/>
        <v>23.769436155175121</v>
      </c>
      <c r="Z14" s="18" t="str">
        <f t="shared" si="10"/>
        <v>BW</v>
      </c>
      <c r="AA14" s="19">
        <f t="shared" si="11"/>
        <v>39.873006811401964</v>
      </c>
    </row>
    <row r="15" spans="1:27" x14ac:dyDescent="0.35">
      <c r="A15">
        <f>'[1]Studierende, Prüfungen'!A36</f>
        <v>2023</v>
      </c>
      <c r="B15" s="3">
        <f>'[1]Studierende, Prüfungen'!B36</f>
        <v>34.604025802440354</v>
      </c>
      <c r="C15" s="3">
        <f>'[1]Studierende, Prüfungen'!C36</f>
        <v>33.103206493891754</v>
      </c>
      <c r="D15" s="3">
        <f>'[1]Studierende, Prüfungen'!D36</f>
        <v>40.943892347550367</v>
      </c>
      <c r="E15" s="3">
        <f>'[1]Studierende, Prüfungen'!E36</f>
        <v>30.753474245554557</v>
      </c>
      <c r="F15" s="3">
        <f>'[1]Studierende, Prüfungen'!F36</f>
        <v>22.97452661615392</v>
      </c>
      <c r="G15" s="3">
        <f>'[1]Studierende, Prüfungen'!G36</f>
        <v>35.860107762921572</v>
      </c>
      <c r="H15" s="14">
        <f>'[1]Studierende, Prüfungen'!H36</f>
        <v>32.842699469205492</v>
      </c>
      <c r="I15" s="3">
        <f>'[1]Studierende, Prüfungen'!I36</f>
        <v>31.303783618737434</v>
      </c>
      <c r="J15" s="3">
        <f>'[1]Studierende, Prüfungen'!J36</f>
        <v>37.444941039493784</v>
      </c>
      <c r="K15" s="3">
        <f>'[1]Studierende, Prüfungen'!K36</f>
        <v>37.584582090949731</v>
      </c>
      <c r="L15" s="3">
        <f>'[1]Studierende, Prüfungen'!L36</f>
        <v>39.45578618626142</v>
      </c>
      <c r="M15" s="3">
        <f>'[1]Studierende, Prüfungen'!M36</f>
        <v>40.779349530940188</v>
      </c>
      <c r="N15" s="3">
        <f>'[1]Studierende, Prüfungen'!N36</f>
        <v>36.913807352901969</v>
      </c>
      <c r="O15" s="3">
        <f>'[1]Studierende, Prüfungen'!O36</f>
        <v>27.277453981299004</v>
      </c>
      <c r="P15" s="3">
        <f>'[1]Studierende, Prüfungen'!P36</f>
        <v>37.148499531739894</v>
      </c>
      <c r="Q15" s="3">
        <f>'[1]Studierende, Prüfungen'!Q36</f>
        <v>37.850467289719624</v>
      </c>
      <c r="R15" s="3">
        <f>'[1]Studierende, Prüfungen'!R36</f>
        <v>37.78203055032084</v>
      </c>
      <c r="S15" s="3">
        <f>'[1]Studierende, Prüfungen'!S36</f>
        <v>35.489115948467351</v>
      </c>
      <c r="T15" s="3">
        <f>'[1]Studierende, Prüfungen'!T36</f>
        <v>24.765188834154351</v>
      </c>
      <c r="U15" s="3">
        <f>'[1]Studierende, Prüfungen'!U36</f>
        <v>35.126074007079481</v>
      </c>
      <c r="V15" s="3">
        <f>'[1]Studierende, Prüfungen'!V36</f>
        <v>36.603492438581455</v>
      </c>
      <c r="W15" s="11"/>
      <c r="X15" s="18" t="str">
        <f t="shared" si="8"/>
        <v>SL</v>
      </c>
      <c r="Y15" s="19">
        <f t="shared" si="9"/>
        <v>24.765188834154351</v>
      </c>
      <c r="Z15" s="18" t="str">
        <f t="shared" si="10"/>
        <v>BY</v>
      </c>
      <c r="AA15" s="19">
        <f t="shared" si="11"/>
        <v>40.779349530940188</v>
      </c>
    </row>
    <row r="16" spans="1:27" x14ac:dyDescent="0.35">
      <c r="B16" s="3"/>
      <c r="C16" s="3"/>
      <c r="D16" s="3"/>
      <c r="E16" s="3"/>
      <c r="F16" s="3"/>
      <c r="G16" s="3"/>
      <c r="H16" s="14"/>
      <c r="I16" s="3"/>
      <c r="J16" s="3"/>
      <c r="K16" s="3"/>
      <c r="L16" s="3"/>
      <c r="M16" s="3"/>
      <c r="N16" s="3"/>
      <c r="O16" s="3"/>
      <c r="P16" s="3"/>
      <c r="Q16" s="3"/>
      <c r="R16" s="3"/>
      <c r="S16" s="3"/>
      <c r="T16" s="3"/>
      <c r="U16" s="3"/>
      <c r="V16" s="3"/>
      <c r="W16" s="11"/>
      <c r="X16" s="11"/>
      <c r="Y16" s="11"/>
      <c r="Z16" s="11"/>
      <c r="AA16" s="11"/>
    </row>
    <row r="17" spans="1:27" x14ac:dyDescent="0.35">
      <c r="A17" s="4" t="s">
        <v>208</v>
      </c>
      <c r="B17" s="3"/>
      <c r="C17" s="3"/>
      <c r="D17" s="3"/>
      <c r="E17" s="3"/>
      <c r="F17" s="3"/>
      <c r="G17" s="3"/>
      <c r="H17" s="14"/>
      <c r="I17" s="3"/>
      <c r="J17" s="3"/>
      <c r="K17" s="3"/>
      <c r="L17" s="3"/>
      <c r="M17" s="3"/>
      <c r="N17" s="3"/>
      <c r="O17" s="3"/>
      <c r="P17" s="3"/>
      <c r="Q17" s="3"/>
      <c r="R17" s="3"/>
      <c r="S17" s="3"/>
      <c r="T17" s="3"/>
      <c r="U17" s="3"/>
      <c r="V17" s="3"/>
      <c r="W17" s="11"/>
      <c r="X17" s="11"/>
      <c r="Y17" s="11"/>
      <c r="Z17" s="11"/>
      <c r="AA17" s="11"/>
    </row>
    <row r="18" spans="1:27" x14ac:dyDescent="0.35">
      <c r="A18">
        <f>'[1]Studierende, Prüfungen'!A39</f>
        <v>2019</v>
      </c>
      <c r="B18" s="3">
        <f>'[1]Studierende, Prüfungen'!B39</f>
        <v>17.492593861469942</v>
      </c>
      <c r="C18" s="3">
        <f>'[1]Studierende, Prüfungen'!C39</f>
        <v>10.426379808819316</v>
      </c>
      <c r="D18" s="3">
        <f>'[1]Studierende, Prüfungen'!D39</f>
        <v>17.096301002532023</v>
      </c>
      <c r="E18" s="3">
        <f>'[1]Studierende, Prüfungen'!E39</f>
        <v>15.540565378818513</v>
      </c>
      <c r="F18" s="3">
        <f>'[1]Studierende, Prüfungen'!F39</f>
        <v>15.008309655283334</v>
      </c>
      <c r="G18" s="3">
        <f>'[1]Studierende, Prüfungen'!G39</f>
        <v>21.529732021103275</v>
      </c>
      <c r="H18" s="14">
        <f>'[1]Studierende, Prüfungen'!H39</f>
        <v>17.848843919516792</v>
      </c>
      <c r="I18" s="3">
        <f>'[1]Studierende, Prüfungen'!I39</f>
        <v>15.624836064814957</v>
      </c>
      <c r="J18" s="3">
        <f>'[1]Studierende, Prüfungen'!J39</f>
        <v>14.061888875210949</v>
      </c>
      <c r="K18" s="3">
        <f>'[1]Studierende, Prüfungen'!K39</f>
        <v>13.445237811072841</v>
      </c>
      <c r="L18" s="3">
        <f>'[1]Studierende, Prüfungen'!L39</f>
        <v>13.562925051612165</v>
      </c>
      <c r="M18" s="3">
        <f>'[1]Studierende, Prüfungen'!M39</f>
        <v>14.71568766745149</v>
      </c>
      <c r="N18" s="3">
        <f>'[1]Studierende, Prüfungen'!N39</f>
        <v>17.302060593152653</v>
      </c>
      <c r="O18" s="3">
        <f>'[1]Studierende, Prüfungen'!O39</f>
        <v>12.970422790782072</v>
      </c>
      <c r="P18" s="3">
        <f>'[1]Studierende, Prüfungen'!P39</f>
        <v>14.683620836246151</v>
      </c>
      <c r="Q18" s="3">
        <f>'[1]Studierende, Prüfungen'!Q39</f>
        <v>11.928704619834082</v>
      </c>
      <c r="R18" s="3">
        <f>'[1]Studierende, Prüfungen'!R39</f>
        <v>13.036646920225408</v>
      </c>
      <c r="S18" s="3">
        <f>'[1]Studierende, Prüfungen'!S39</f>
        <v>13.091720779220777</v>
      </c>
      <c r="T18" s="3">
        <f>'[1]Studierende, Prüfungen'!T39</f>
        <v>15.385106450892144</v>
      </c>
      <c r="U18" s="3">
        <f>'[1]Studierende, Prüfungen'!U39</f>
        <v>8.1521071384690984</v>
      </c>
      <c r="V18" s="3">
        <f>'[1]Studierende, Prüfungen'!V39</f>
        <v>14.237081419235716</v>
      </c>
      <c r="W18" s="11"/>
      <c r="X18" s="18" t="str">
        <f t="shared" ref="X18:X22" si="12">HLOOKUP(Y18,$L18:$U115,ROW(L$100)-ROW(X18)+1,0)</f>
        <v>SH</v>
      </c>
      <c r="Y18" s="19">
        <f t="shared" ref="Y18:Y22" si="13">MIN(L18:U18)</f>
        <v>8.1521071384690984</v>
      </c>
      <c r="Z18" s="18" t="str">
        <f t="shared" ref="Z18:Z22" si="14">HLOOKUP(AA18,$L18:$U115,ROW(N$100)-ROW(Z18)+1,0)</f>
        <v>HB</v>
      </c>
      <c r="AA18" s="19">
        <f t="shared" ref="AA18:AA22" si="15">MAX(L18:U18)</f>
        <v>17.302060593152653</v>
      </c>
    </row>
    <row r="19" spans="1:27" x14ac:dyDescent="0.35">
      <c r="A19">
        <f>'[1]Studierende, Prüfungen'!A40</f>
        <v>2020</v>
      </c>
      <c r="B19" s="3">
        <f>'[1]Studierende, Prüfungen'!B40</f>
        <v>17.245875728538969</v>
      </c>
      <c r="C19" s="3">
        <f>'[1]Studierende, Prüfungen'!C40</f>
        <v>10.331961871661854</v>
      </c>
      <c r="D19" s="3">
        <f>'[1]Studierende, Prüfungen'!D40</f>
        <v>16.65799062988027</v>
      </c>
      <c r="E19" s="3">
        <f>'[1]Studierende, Prüfungen'!E40</f>
        <v>15.891451733100679</v>
      </c>
      <c r="F19" s="3">
        <f>'[1]Studierende, Prüfungen'!F40</f>
        <v>14.548051840503499</v>
      </c>
      <c r="G19" s="3">
        <f>'[1]Studierende, Prüfungen'!G40</f>
        <v>21.268572517437985</v>
      </c>
      <c r="H19" s="14">
        <f>'[1]Studierende, Prüfungen'!H40</f>
        <v>17.488930710258149</v>
      </c>
      <c r="I19" s="3">
        <f>'[1]Studierende, Prüfungen'!I40</f>
        <v>15.32886459966241</v>
      </c>
      <c r="J19" s="3">
        <f>'[1]Studierende, Prüfungen'!J40</f>
        <v>13.985346805373917</v>
      </c>
      <c r="K19" s="3">
        <f>'[1]Studierende, Prüfungen'!K40</f>
        <v>13.37910268092117</v>
      </c>
      <c r="L19" s="3">
        <f>'[1]Studierende, Prüfungen'!L40</f>
        <v>12.469844438898594</v>
      </c>
      <c r="M19" s="3">
        <f>'[1]Studierende, Prüfungen'!M40</f>
        <v>15.081849742404962</v>
      </c>
      <c r="N19" s="3">
        <f>'[1]Studierende, Prüfungen'!N40</f>
        <v>17.475960261382351</v>
      </c>
      <c r="O19" s="3">
        <f>'[1]Studierende, Prüfungen'!O40</f>
        <v>12.572921051953296</v>
      </c>
      <c r="P19" s="3">
        <f>'[1]Studierende, Prüfungen'!P40</f>
        <v>14.675368954264284</v>
      </c>
      <c r="Q19" s="3">
        <f>'[1]Studierende, Prüfungen'!Q40</f>
        <v>12.049713284867678</v>
      </c>
      <c r="R19" s="3">
        <f>'[1]Studierende, Prüfungen'!R40</f>
        <v>13.134128765565665</v>
      </c>
      <c r="S19" s="3">
        <f>'[1]Studierende, Prüfungen'!S40</f>
        <v>13.379541263627834</v>
      </c>
      <c r="T19" s="3">
        <f>'[1]Studierende, Prüfungen'!T40</f>
        <v>15.412733225263024</v>
      </c>
      <c r="U19" s="3">
        <f>'[1]Studierende, Prüfungen'!U40</f>
        <v>7.935034802784223</v>
      </c>
      <c r="V19" s="3">
        <f>'[1]Studierende, Prüfungen'!V40</f>
        <v>14.144581873515062</v>
      </c>
      <c r="W19" s="11"/>
      <c r="X19" s="18" t="str">
        <f t="shared" si="12"/>
        <v>SH</v>
      </c>
      <c r="Y19" s="19">
        <f t="shared" si="13"/>
        <v>7.935034802784223</v>
      </c>
      <c r="Z19" s="18" t="str">
        <f t="shared" si="14"/>
        <v>HB</v>
      </c>
      <c r="AA19" s="19">
        <f t="shared" si="15"/>
        <v>17.475960261382351</v>
      </c>
    </row>
    <row r="20" spans="1:27" x14ac:dyDescent="0.35">
      <c r="A20">
        <f>'[1]Studierende, Prüfungen'!A41</f>
        <v>2021</v>
      </c>
      <c r="B20" s="3">
        <f>'[1]Studierende, Prüfungen'!B41</f>
        <v>21.498403632974401</v>
      </c>
      <c r="C20" s="3">
        <f>'[1]Studierende, Prüfungen'!C41</f>
        <v>10.807712350182387</v>
      </c>
      <c r="D20" s="3">
        <f>'[1]Studierende, Prüfungen'!D41</f>
        <v>17.631466030989273</v>
      </c>
      <c r="E20" s="3">
        <f>'[1]Studierende, Prüfungen'!E41</f>
        <v>17.933422469059618</v>
      </c>
      <c r="F20" s="3">
        <f>'[1]Studierende, Prüfungen'!F41</f>
        <v>16.275905687852088</v>
      </c>
      <c r="G20" s="3">
        <f>'[1]Studierende, Prüfungen'!G41</f>
        <v>23.657643304123894</v>
      </c>
      <c r="H20" s="14">
        <f>'[1]Studierende, Prüfungen'!H41</f>
        <v>19.280889468282993</v>
      </c>
      <c r="I20" s="3">
        <f>'[1]Studierende, Prüfungen'!I41</f>
        <v>17.0293870523771</v>
      </c>
      <c r="J20" s="3">
        <f>'[1]Studierende, Prüfungen'!J41</f>
        <v>15.485598094041354</v>
      </c>
      <c r="K20" s="3">
        <f>'[1]Studierende, Prüfungen'!K41</f>
        <v>14.786365530403708</v>
      </c>
      <c r="L20" s="3">
        <f>'[1]Studierende, Prüfungen'!L41</f>
        <v>13.27322603108551</v>
      </c>
      <c r="M20" s="3">
        <f>'[1]Studierende, Prüfungen'!M41</f>
        <v>18.290926667245031</v>
      </c>
      <c r="N20" s="3">
        <f>'[1]Studierende, Prüfungen'!N41</f>
        <v>18.714103382259093</v>
      </c>
      <c r="O20" s="3">
        <f>'[1]Studierende, Prüfungen'!O41</f>
        <v>13.899937199078922</v>
      </c>
      <c r="P20" s="3">
        <f>'[1]Studierende, Prüfungen'!P41</f>
        <v>15.868642083242266</v>
      </c>
      <c r="Q20" s="3">
        <f>'[1]Studierende, Prüfungen'!Q41</f>
        <v>13.050110594157577</v>
      </c>
      <c r="R20" s="3">
        <f>'[1]Studierende, Prüfungen'!R41</f>
        <v>14.107166653340798</v>
      </c>
      <c r="S20" s="3">
        <f>'[1]Studierende, Prüfungen'!S41</f>
        <v>14.845672682526661</v>
      </c>
      <c r="T20" s="3">
        <f>'[1]Studierende, Prüfungen'!T41</f>
        <v>16.578108395324122</v>
      </c>
      <c r="U20" s="3">
        <f>'[1]Studierende, Prüfungen'!U41</f>
        <v>8.6207678698341166</v>
      </c>
      <c r="V20" s="3">
        <f>'[1]Studierende, Prüfungen'!V41</f>
        <v>15.69071004906065</v>
      </c>
      <c r="W20" s="11"/>
      <c r="X20" s="18" t="str">
        <f t="shared" si="12"/>
        <v>SH</v>
      </c>
      <c r="Y20" s="19">
        <f t="shared" si="13"/>
        <v>8.6207678698341166</v>
      </c>
      <c r="Z20" s="18" t="str">
        <f t="shared" si="14"/>
        <v>HB</v>
      </c>
      <c r="AA20" s="19">
        <f t="shared" si="15"/>
        <v>18.714103382259093</v>
      </c>
    </row>
    <row r="21" spans="1:27" x14ac:dyDescent="0.35">
      <c r="A21">
        <f>'[1]Studierende, Prüfungen'!A42</f>
        <v>2022</v>
      </c>
      <c r="B21" s="3">
        <f>'[1]Studierende, Prüfungen'!B42</f>
        <v>18.750123642406376</v>
      </c>
      <c r="C21" s="3">
        <f>'[1]Studierende, Prüfungen'!C42</f>
        <v>10.670833226607925</v>
      </c>
      <c r="D21" s="3">
        <f>'[1]Studierende, Prüfungen'!D42</f>
        <v>17.200664979030492</v>
      </c>
      <c r="E21" s="3">
        <f>'[1]Studierende, Prüfungen'!E42</f>
        <v>17.18986556737136</v>
      </c>
      <c r="F21" s="3">
        <f>'[1]Studierende, Prüfungen'!F42</f>
        <v>15.267615555804609</v>
      </c>
      <c r="G21" s="3">
        <f>'[1]Studierende, Prüfungen'!G42</f>
        <v>22.634142513084381</v>
      </c>
      <c r="H21" s="14">
        <f>'[1]Studierende, Prüfungen'!H42</f>
        <v>18.390586252391774</v>
      </c>
      <c r="I21" s="3">
        <f>'[1]Studierende, Prüfungen'!I42</f>
        <v>16.084797667371181</v>
      </c>
      <c r="J21" s="3">
        <f>'[1]Studierende, Prüfungen'!J42</f>
        <v>14.813247745368011</v>
      </c>
      <c r="K21" s="3">
        <f>'[1]Studierende, Prüfungen'!K42</f>
        <v>14.138452468568637</v>
      </c>
      <c r="L21" s="3">
        <f>'[1]Studierende, Prüfungen'!L42</f>
        <v>12.850714441627348</v>
      </c>
      <c r="M21" s="3">
        <f>'[1]Studierende, Prüfungen'!M42</f>
        <v>16.768046722264842</v>
      </c>
      <c r="N21" s="3">
        <f>'[1]Studierende, Prüfungen'!N42</f>
        <v>18.102318615783702</v>
      </c>
      <c r="O21" s="3">
        <f>'[1]Studierende, Prüfungen'!O42</f>
        <v>13.292754596591386</v>
      </c>
      <c r="P21" s="3">
        <f>'[1]Studierende, Prüfungen'!P42</f>
        <v>15.162182836743938</v>
      </c>
      <c r="Q21" s="3">
        <f>'[1]Studierende, Prüfungen'!Q42</f>
        <v>12.819524857284812</v>
      </c>
      <c r="R21" s="3">
        <f>'[1]Studierende, Prüfungen'!R42</f>
        <v>13.719042854433566</v>
      </c>
      <c r="S21" s="3">
        <f>'[1]Studierende, Prüfungen'!S42</f>
        <v>14.121096976705767</v>
      </c>
      <c r="T21" s="3">
        <f>'[1]Studierende, Prüfungen'!T42</f>
        <v>15.97298570755458</v>
      </c>
      <c r="U21" s="3">
        <f>'[1]Studierende, Prüfungen'!U42</f>
        <v>8.2909543789938773</v>
      </c>
      <c r="V21" s="3">
        <f>'[1]Studierende, Prüfungen'!V42</f>
        <v>14.975415673124479</v>
      </c>
      <c r="W21" s="11"/>
      <c r="X21" s="18" t="str">
        <f t="shared" si="12"/>
        <v>SH</v>
      </c>
      <c r="Y21" s="19">
        <f t="shared" si="13"/>
        <v>8.2909543789938773</v>
      </c>
      <c r="Z21" s="18" t="str">
        <f t="shared" si="14"/>
        <v>HB</v>
      </c>
      <c r="AA21" s="19">
        <f t="shared" si="15"/>
        <v>18.102318615783702</v>
      </c>
    </row>
    <row r="22" spans="1:27" x14ac:dyDescent="0.35">
      <c r="A22">
        <f>'[1]Studierende, Prüfungen'!A43</f>
        <v>2023</v>
      </c>
      <c r="B22" s="3">
        <f>'[1]Studierende, Prüfungen'!B43</f>
        <v>23.393176342581796</v>
      </c>
      <c r="C22" s="3">
        <f>'[1]Studierende, Prüfungen'!C43</f>
        <v>10.74944041422831</v>
      </c>
      <c r="D22" s="3">
        <f>'[1]Studierende, Prüfungen'!D43</f>
        <v>18.557867058505085</v>
      </c>
      <c r="E22" s="3">
        <f>'[1]Studierende, Prüfungen'!E43</f>
        <v>18.973706980275821</v>
      </c>
      <c r="F22" s="3">
        <f>'[1]Studierende, Prüfungen'!F43</f>
        <v>16.885986175945035</v>
      </c>
      <c r="G22" s="3">
        <f>'[1]Studierende, Prüfungen'!G43</f>
        <v>24.127918579125922</v>
      </c>
      <c r="H22" s="14">
        <f>'[1]Studierende, Prüfungen'!H43</f>
        <v>20.003538630044655</v>
      </c>
      <c r="I22" s="3">
        <f>'[1]Studierende, Prüfungen'!I43</f>
        <v>17.900053433754866</v>
      </c>
      <c r="J22" s="3">
        <f>'[1]Studierende, Prüfungen'!J43</f>
        <v>16.124746040986533</v>
      </c>
      <c r="K22" s="3">
        <f>'[1]Studierende, Prüfungen'!K43</f>
        <v>15.41957948199912</v>
      </c>
      <c r="L22" s="3">
        <f>'[1]Studierende, Prüfungen'!L43</f>
        <v>13.42285891607048</v>
      </c>
      <c r="M22" s="3">
        <f>'[1]Studierende, Prüfungen'!M43</f>
        <v>19.744902488828387</v>
      </c>
      <c r="N22" s="3">
        <f>'[1]Studierende, Prüfungen'!N43</f>
        <v>19.368684848969579</v>
      </c>
      <c r="O22" s="3">
        <f>'[1]Studierende, Prüfungen'!O43</f>
        <v>14.141473437041386</v>
      </c>
      <c r="P22" s="3">
        <f>'[1]Studierende, Prüfungen'!P43</f>
        <v>16.633006229895354</v>
      </c>
      <c r="Q22" s="3">
        <f>'[1]Studierende, Prüfungen'!Q43</f>
        <v>13.558219788749385</v>
      </c>
      <c r="R22" s="3">
        <f>'[1]Studierende, Prüfungen'!R43</f>
        <v>14.576656457226905</v>
      </c>
      <c r="S22" s="3">
        <f>'[1]Studierende, Prüfungen'!S43</f>
        <v>15.138160817414484</v>
      </c>
      <c r="T22" s="3">
        <f>'[1]Studierende, Prüfungen'!T43</f>
        <v>17.211822660098523</v>
      </c>
      <c r="U22" s="3">
        <f>'[1]Studierende, Prüfungen'!U43</f>
        <v>9.0411514291506183</v>
      </c>
      <c r="V22" s="3">
        <f>'[1]Studierende, Prüfungen'!V43</f>
        <v>16.367994962889309</v>
      </c>
      <c r="W22" s="11"/>
      <c r="X22" s="18" t="str">
        <f t="shared" si="12"/>
        <v>SH</v>
      </c>
      <c r="Y22" s="19">
        <f t="shared" si="13"/>
        <v>9.0411514291506183</v>
      </c>
      <c r="Z22" s="18" t="str">
        <f t="shared" si="14"/>
        <v>BY</v>
      </c>
      <c r="AA22" s="19">
        <f t="shared" si="15"/>
        <v>19.744902488828387</v>
      </c>
    </row>
    <row r="23" spans="1:27" x14ac:dyDescent="0.35">
      <c r="B23" s="3"/>
      <c r="C23" s="3"/>
      <c r="D23" s="3"/>
      <c r="E23" s="3"/>
      <c r="F23" s="3"/>
      <c r="G23" s="3"/>
      <c r="H23" s="14"/>
      <c r="I23" s="3"/>
      <c r="J23" s="3"/>
      <c r="K23" s="3"/>
      <c r="L23" s="3"/>
      <c r="M23" s="3"/>
      <c r="N23" s="3"/>
      <c r="O23" s="3"/>
      <c r="P23" s="3"/>
      <c r="Q23" s="3"/>
      <c r="R23" s="3"/>
      <c r="S23" s="3"/>
      <c r="T23" s="3"/>
      <c r="U23" s="3"/>
      <c r="V23" s="3"/>
      <c r="W23" s="11"/>
      <c r="X23" s="11"/>
      <c r="Y23" s="11"/>
      <c r="Z23" s="11"/>
      <c r="AA23" s="11"/>
    </row>
    <row r="24" spans="1:27" x14ac:dyDescent="0.35">
      <c r="A24" s="4" t="s">
        <v>209</v>
      </c>
      <c r="B24" s="3"/>
      <c r="C24" s="3"/>
      <c r="D24" s="3"/>
      <c r="E24" s="3"/>
      <c r="F24" s="3"/>
      <c r="G24" s="3"/>
      <c r="H24" s="14"/>
      <c r="I24" s="3"/>
      <c r="J24" s="3"/>
      <c r="K24" s="3"/>
      <c r="L24" s="3"/>
      <c r="M24" s="3"/>
      <c r="N24" s="3"/>
      <c r="O24" s="3"/>
      <c r="P24" s="3"/>
      <c r="Q24" s="3"/>
      <c r="R24" s="3"/>
      <c r="S24" s="3"/>
      <c r="T24" s="3"/>
      <c r="U24" s="3"/>
      <c r="V24" s="3"/>
      <c r="W24" s="11"/>
      <c r="X24" s="11"/>
      <c r="Y24" s="11"/>
      <c r="Z24" s="11"/>
      <c r="AA24" s="11"/>
    </row>
    <row r="25" spans="1:27" x14ac:dyDescent="0.35">
      <c r="A25">
        <f>'[1]Studierende, Prüfungen'!A46</f>
        <v>2019</v>
      </c>
      <c r="B25" s="3">
        <f>'[1]Studierende, Prüfungen'!B46</f>
        <v>24.768518518518519</v>
      </c>
      <c r="C25" s="3">
        <f>'[1]Studierende, Prüfungen'!C46</f>
        <v>18.658182103857335</v>
      </c>
      <c r="D25" s="3">
        <f>'[1]Studierende, Prüfungen'!D46</f>
        <v>23.209454340815132</v>
      </c>
      <c r="E25" s="3">
        <f>'[1]Studierende, Prüfungen'!E46</f>
        <v>27.015985790408525</v>
      </c>
      <c r="F25" s="3">
        <f>'[1]Studierende, Prüfungen'!F46</f>
        <v>24.935040831477355</v>
      </c>
      <c r="G25" s="3">
        <f>'[1]Studierende, Prüfungen'!G46</f>
        <v>24.229529518208551</v>
      </c>
      <c r="H25" s="14">
        <f>'[1]Studierende, Prüfungen'!H46</f>
        <v>23.971469018839159</v>
      </c>
      <c r="I25" s="3">
        <f>'[1]Studierende, Prüfungen'!I46</f>
        <v>23.809818993305232</v>
      </c>
      <c r="J25" s="3">
        <f>'[1]Studierende, Prüfungen'!J46</f>
        <v>18.112533237922538</v>
      </c>
      <c r="K25" s="3">
        <f>'[1]Studierende, Prüfungen'!K46</f>
        <v>17.63865159679327</v>
      </c>
      <c r="L25" s="3">
        <f>'[1]Studierende, Prüfungen'!L46</f>
        <v>15.285805595837829</v>
      </c>
      <c r="M25" s="3">
        <f>'[1]Studierende, Prüfungen'!M46</f>
        <v>18.795772062375608</v>
      </c>
      <c r="N25" s="3">
        <f>'[1]Studierende, Prüfungen'!N46</f>
        <v>24.396406513194833</v>
      </c>
      <c r="O25" s="3">
        <f>'[1]Studierende, Prüfungen'!O46</f>
        <v>18.747548699176363</v>
      </c>
      <c r="P25" s="3">
        <f>'[1]Studierende, Prüfungen'!P46</f>
        <v>18.202655322785855</v>
      </c>
      <c r="Q25" s="3">
        <f>'[1]Studierende, Prüfungen'!Q46</f>
        <v>17.880547390738688</v>
      </c>
      <c r="R25" s="3">
        <f>'[1]Studierende, Prüfungen'!R46</f>
        <v>17.594476156595139</v>
      </c>
      <c r="S25" s="3">
        <f>'[1]Studierende, Prüfungen'!S46</f>
        <v>18.949321030226642</v>
      </c>
      <c r="T25" s="3">
        <f>'[1]Studierende, Prüfungen'!T46</f>
        <v>26.790710688304419</v>
      </c>
      <c r="U25" s="3">
        <f>'[1]Studierende, Prüfungen'!U46</f>
        <v>11.03657217052586</v>
      </c>
      <c r="V25" s="3">
        <f>'[1]Studierende, Prüfungen'!V46</f>
        <v>18.699144738041834</v>
      </c>
      <c r="W25" s="11"/>
      <c r="X25" s="18" t="str">
        <f t="shared" ref="X25:X29" si="16">HLOOKUP(Y25,$L25:$U122,ROW(L$100)-ROW(X25)+1,0)</f>
        <v>SH</v>
      </c>
      <c r="Y25" s="19">
        <f t="shared" ref="Y25:Y29" si="17">MIN(L25:U25)</f>
        <v>11.03657217052586</v>
      </c>
      <c r="Z25" s="18" t="str">
        <f t="shared" ref="Z25:Z29" si="18">HLOOKUP(AA25,$L25:$U122,ROW(N$100)-ROW(Z25)+1,0)</f>
        <v>SL</v>
      </c>
      <c r="AA25" s="19">
        <f t="shared" ref="AA25:AA29" si="19">MAX(L25:U25)</f>
        <v>26.790710688304419</v>
      </c>
    </row>
    <row r="26" spans="1:27" x14ac:dyDescent="0.35">
      <c r="A26">
        <f>'[1]Studierende, Prüfungen'!A47</f>
        <v>2020</v>
      </c>
      <c r="B26" s="3">
        <f>'[1]Studierende, Prüfungen'!B47</f>
        <v>25.572139303482587</v>
      </c>
      <c r="C26" s="3">
        <f>'[1]Studierende, Prüfungen'!C47</f>
        <v>18.613448621940861</v>
      </c>
      <c r="D26" s="3">
        <f>'[1]Studierende, Prüfungen'!D47</f>
        <v>23.719448777951119</v>
      </c>
      <c r="E26" s="3">
        <f>'[1]Studierende, Prüfungen'!E47</f>
        <v>28.38448447861041</v>
      </c>
      <c r="F26" s="3">
        <f>'[1]Studierende, Prüfungen'!F47</f>
        <v>24.77937009149057</v>
      </c>
      <c r="G26" s="3">
        <f>'[1]Studierende, Prüfungen'!G47</f>
        <v>24.799094352280189</v>
      </c>
      <c r="H26" s="14">
        <f>'[1]Studierende, Prüfungen'!H47</f>
        <v>24.497158834671236</v>
      </c>
      <c r="I26" s="3">
        <f>'[1]Studierende, Prüfungen'!I47</f>
        <v>24.3123973727422</v>
      </c>
      <c r="J26" s="3">
        <f>'[1]Studierende, Prüfungen'!J47</f>
        <v>18.740222230118324</v>
      </c>
      <c r="K26" s="3">
        <f>'[1]Studierende, Prüfungen'!K47</f>
        <v>18.265634989446767</v>
      </c>
      <c r="L26" s="3">
        <f>'[1]Studierende, Prüfungen'!L47</f>
        <v>14.59401151525978</v>
      </c>
      <c r="M26" s="3">
        <f>'[1]Studierende, Prüfungen'!M47</f>
        <v>20.031323414252153</v>
      </c>
      <c r="N26" s="3">
        <f>'[1]Studierende, Prüfungen'!N47</f>
        <v>26.090004205804007</v>
      </c>
      <c r="O26" s="3">
        <f>'[1]Studierende, Prüfungen'!O47</f>
        <v>18.664448072334547</v>
      </c>
      <c r="P26" s="3">
        <f>'[1]Studierende, Prüfungen'!P47</f>
        <v>18.521916511316945</v>
      </c>
      <c r="Q26" s="3">
        <f>'[1]Studierende, Prüfungen'!Q47</f>
        <v>18.771048963126535</v>
      </c>
      <c r="R26" s="3">
        <f>'[1]Studierende, Prüfungen'!R47</f>
        <v>18.543039855475627</v>
      </c>
      <c r="S26" s="3">
        <f>'[1]Studierende, Prüfungen'!S47</f>
        <v>20.234666414844892</v>
      </c>
      <c r="T26" s="3">
        <f>'[1]Studierende, Prüfungen'!T47</f>
        <v>27.332782824112307</v>
      </c>
      <c r="U26" s="3">
        <f>'[1]Studierende, Prüfungen'!U47</f>
        <v>10.894842199412242</v>
      </c>
      <c r="V26" s="3">
        <f>'[1]Studierende, Prüfungen'!V47</f>
        <v>19.331489922799999</v>
      </c>
      <c r="W26" s="11"/>
      <c r="X26" s="18" t="str">
        <f t="shared" si="16"/>
        <v>SH</v>
      </c>
      <c r="Y26" s="19">
        <f t="shared" si="17"/>
        <v>10.894842199412242</v>
      </c>
      <c r="Z26" s="18" t="str">
        <f t="shared" si="18"/>
        <v>SL</v>
      </c>
      <c r="AA26" s="19">
        <f t="shared" si="19"/>
        <v>27.332782824112307</v>
      </c>
    </row>
    <row r="27" spans="1:27" x14ac:dyDescent="0.35">
      <c r="A27">
        <f>'[1]Studierende, Prüfungen'!A48</f>
        <v>2021</v>
      </c>
      <c r="B27" s="3">
        <f>'[1]Studierende, Prüfungen'!B48</f>
        <v>32.316848693091174</v>
      </c>
      <c r="C27" s="3">
        <f>'[1]Studierende, Prüfungen'!C48</f>
        <v>19.267056530214425</v>
      </c>
      <c r="D27" s="3">
        <f>'[1]Studierende, Prüfungen'!D48</f>
        <v>25.973906228389655</v>
      </c>
      <c r="E27" s="3">
        <f>'[1]Studierende, Prüfungen'!E48</f>
        <v>34.066621191450658</v>
      </c>
      <c r="F27" s="3">
        <f>'[1]Studierende, Prüfungen'!F48</f>
        <v>27.137917069067573</v>
      </c>
      <c r="G27" s="3">
        <f>'[1]Studierende, Prüfungen'!G48</f>
        <v>27.29904068805822</v>
      </c>
      <c r="H27" s="14">
        <f>'[1]Studierende, Prüfungen'!H48</f>
        <v>27.479614681537168</v>
      </c>
      <c r="I27" s="3">
        <f>'[1]Studierende, Prüfungen'!I48</f>
        <v>27.586827719401619</v>
      </c>
      <c r="J27" s="3">
        <f>'[1]Studierende, Prüfungen'!J48</f>
        <v>21.121080174002927</v>
      </c>
      <c r="K27" s="3">
        <f>'[1]Studierende, Prüfungen'!K48</f>
        <v>20.613634871288607</v>
      </c>
      <c r="L27" s="3">
        <f>'[1]Studierende, Prüfungen'!L48</f>
        <v>15.349110560038989</v>
      </c>
      <c r="M27" s="3">
        <f>'[1]Studierende, Prüfungen'!M48</f>
        <v>25.410966883519016</v>
      </c>
      <c r="N27" s="3">
        <f>'[1]Studierende, Prüfungen'!N48</f>
        <v>28.900620674894771</v>
      </c>
      <c r="O27" s="3">
        <f>'[1]Studierende, Prüfungen'!O48</f>
        <v>21.267189072171234</v>
      </c>
      <c r="P27" s="3">
        <f>'[1]Studierende, Prüfungen'!P48</f>
        <v>19.838305222304307</v>
      </c>
      <c r="Q27" s="3">
        <f>'[1]Studierende, Prüfungen'!Q48</f>
        <v>19.951945538276714</v>
      </c>
      <c r="R27" s="3">
        <f>'[1]Studierende, Prüfungen'!R48</f>
        <v>20.56293872163134</v>
      </c>
      <c r="S27" s="3">
        <f>'[1]Studierende, Prüfungen'!S48</f>
        <v>22.2729269364049</v>
      </c>
      <c r="T27" s="3">
        <f>'[1]Studierende, Prüfungen'!T48</f>
        <v>31.93411264612115</v>
      </c>
      <c r="U27" s="3">
        <f>'[1]Studierende, Prüfungen'!U48</f>
        <v>12.085520419920623</v>
      </c>
      <c r="V27" s="3">
        <f>'[1]Studierende, Prüfungen'!V48</f>
        <v>21.853972294214881</v>
      </c>
      <c r="W27" s="11"/>
      <c r="X27" s="18" t="str">
        <f t="shared" si="16"/>
        <v>SH</v>
      </c>
      <c r="Y27" s="19">
        <f t="shared" si="17"/>
        <v>12.085520419920623</v>
      </c>
      <c r="Z27" s="18" t="str">
        <f t="shared" si="18"/>
        <v>SL</v>
      </c>
      <c r="AA27" s="19">
        <f t="shared" si="19"/>
        <v>31.93411264612115</v>
      </c>
    </row>
    <row r="28" spans="1:27" x14ac:dyDescent="0.35">
      <c r="A28">
        <f>'[1]Studierende, Prüfungen'!A49</f>
        <v>2022</v>
      </c>
      <c r="B28" s="3">
        <f>'[1]Studierende, Prüfungen'!B49</f>
        <v>27.990415924310376</v>
      </c>
      <c r="C28" s="3">
        <f>'[1]Studierende, Prüfungen'!C49</f>
        <v>18.948504471168668</v>
      </c>
      <c r="D28" s="3">
        <f>'[1]Studierende, Prüfungen'!D49</f>
        <v>24.789633873422254</v>
      </c>
      <c r="E28" s="3">
        <f>'[1]Studierende, Prüfungen'!E49</f>
        <v>31.512605042016805</v>
      </c>
      <c r="F28" s="3">
        <f>'[1]Studierende, Prüfungen'!F49</f>
        <v>26.559606773726557</v>
      </c>
      <c r="G28" s="3">
        <f>'[1]Studierende, Prüfungen'!G49</f>
        <v>26.43026718447668</v>
      </c>
      <c r="H28" s="14">
        <f>'[1]Studierende, Prüfungen'!H49</f>
        <v>26.157797824438699</v>
      </c>
      <c r="I28" s="3">
        <f>'[1]Studierende, Prüfungen'!I49</f>
        <v>25.993719527311793</v>
      </c>
      <c r="J28" s="3">
        <f>'[1]Studierende, Prüfungen'!J49</f>
        <v>19.9913589896411</v>
      </c>
      <c r="K28" s="3">
        <f>'[1]Studierende, Prüfungen'!K49</f>
        <v>19.468226369487681</v>
      </c>
      <c r="L28" s="3">
        <f>'[1]Studierende, Prüfungen'!L49</f>
        <v>14.839665082851988</v>
      </c>
      <c r="M28" s="3">
        <f>'[1]Studierende, Prüfungen'!M49</f>
        <v>22.609456658018544</v>
      </c>
      <c r="N28" s="3">
        <f>'[1]Studierende, Prüfungen'!N49</f>
        <v>27.104208416833668</v>
      </c>
      <c r="O28" s="3">
        <f>'[1]Studierende, Prüfungen'!O49</f>
        <v>20.181211546114053</v>
      </c>
      <c r="P28" s="3">
        <f>'[1]Studierende, Prüfungen'!P49</f>
        <v>19.241524997485161</v>
      </c>
      <c r="Q28" s="3">
        <f>'[1]Studierende, Prüfungen'!Q49</f>
        <v>19.548107021860385</v>
      </c>
      <c r="R28" s="3">
        <f>'[1]Studierende, Prüfungen'!R49</f>
        <v>19.693230852211435</v>
      </c>
      <c r="S28" s="3">
        <f>'[1]Studierende, Prüfungen'!S49</f>
        <v>21.323179438362686</v>
      </c>
      <c r="T28" s="3">
        <f>'[1]Studierende, Prüfungen'!T49</f>
        <v>29.919386811153693</v>
      </c>
      <c r="U28" s="3">
        <f>'[1]Studierende, Prüfungen'!U49</f>
        <v>11.610231009009778</v>
      </c>
      <c r="V28" s="3">
        <f>'[1]Studierende, Prüfungen'!V49</f>
        <v>20.657239980784816</v>
      </c>
      <c r="W28" s="11"/>
      <c r="X28" s="18" t="str">
        <f t="shared" si="16"/>
        <v>SH</v>
      </c>
      <c r="Y28" s="19">
        <f t="shared" si="17"/>
        <v>11.610231009009778</v>
      </c>
      <c r="Z28" s="18" t="str">
        <f t="shared" si="18"/>
        <v>SL</v>
      </c>
      <c r="AA28" s="19">
        <f t="shared" si="19"/>
        <v>29.919386811153693</v>
      </c>
    </row>
    <row r="29" spans="1:27" x14ac:dyDescent="0.35">
      <c r="A29">
        <f>'[1]Studierende, Prüfungen'!A50</f>
        <v>2023</v>
      </c>
      <c r="B29" s="3">
        <f>'[1]Studierende, Prüfungen'!B50</f>
        <v>36.019090398652445</v>
      </c>
      <c r="C29" s="3">
        <f>'[1]Studierende, Prüfungen'!C50</f>
        <v>19.144602851323828</v>
      </c>
      <c r="D29" s="3">
        <f>'[1]Studierende, Prüfungen'!D50</f>
        <v>28.016244038343487</v>
      </c>
      <c r="E29" s="3">
        <f>'[1]Studierende, Prüfungen'!E50</f>
        <v>35.995636196600827</v>
      </c>
      <c r="F29" s="3">
        <f>'[1]Studierende, Prüfungen'!F50</f>
        <v>27.872904859520077</v>
      </c>
      <c r="G29" s="3">
        <f>'[1]Studierende, Prüfungen'!G50</f>
        <v>27.952920225938392</v>
      </c>
      <c r="H29" s="14">
        <f>'[1]Studierende, Prüfungen'!H50</f>
        <v>28.854057104743337</v>
      </c>
      <c r="I29" s="3">
        <f>'[1]Studierende, Prüfungen'!I50</f>
        <v>29.380542482544481</v>
      </c>
      <c r="J29" s="3">
        <f>'[1]Studierende, Prüfungen'!J50</f>
        <v>22.406041807147673</v>
      </c>
      <c r="K29" s="3">
        <f>'[1]Studierende, Prüfungen'!K50</f>
        <v>21.939726104302121</v>
      </c>
      <c r="L29" s="3">
        <f>'[1]Studierende, Prüfungen'!L50</f>
        <v>15.63149388132071</v>
      </c>
      <c r="M29" s="3">
        <f>'[1]Studierende, Prüfungen'!M50</f>
        <v>27.893587813034827</v>
      </c>
      <c r="N29" s="3">
        <f>'[1]Studierende, Prüfungen'!N50</f>
        <v>30.13866820742453</v>
      </c>
      <c r="O29" s="3">
        <f>'[1]Studierende, Prüfungen'!O50</f>
        <v>21.864912226765458</v>
      </c>
      <c r="P29" s="3">
        <f>'[1]Studierende, Prüfungen'!P50</f>
        <v>20.966097793561538</v>
      </c>
      <c r="Q29" s="3">
        <f>'[1]Studierende, Prüfungen'!Q50</f>
        <v>20.754873841293595</v>
      </c>
      <c r="R29" s="3">
        <f>'[1]Studierende, Prüfungen'!R50</f>
        <v>22.023438680827688</v>
      </c>
      <c r="S29" s="3">
        <f>'[1]Studierende, Prüfungen'!S50</f>
        <v>22.76243647197256</v>
      </c>
      <c r="T29" s="3">
        <f>'[1]Studierende, Prüfungen'!T50</f>
        <v>34.955576183530034</v>
      </c>
      <c r="U29" s="3">
        <f>'[1]Studierende, Prüfungen'!U50</f>
        <v>13.029388262452276</v>
      </c>
      <c r="V29" s="3">
        <f>'[1]Studierende, Prüfungen'!V50</f>
        <v>23.223310366110361</v>
      </c>
      <c r="W29" s="11"/>
      <c r="X29" s="18" t="str">
        <f t="shared" si="16"/>
        <v>SH</v>
      </c>
      <c r="Y29" s="19">
        <f t="shared" si="17"/>
        <v>13.029388262452276</v>
      </c>
      <c r="Z29" s="18" t="str">
        <f t="shared" si="18"/>
        <v>SL</v>
      </c>
      <c r="AA29" s="19">
        <f t="shared" si="19"/>
        <v>34.955576183530034</v>
      </c>
    </row>
    <row r="30" spans="1:27" x14ac:dyDescent="0.35">
      <c r="B30" s="3"/>
      <c r="C30" s="3"/>
      <c r="D30" s="3"/>
      <c r="E30" s="3"/>
      <c r="F30" s="3"/>
      <c r="G30" s="3"/>
      <c r="H30" s="14"/>
      <c r="I30" s="3"/>
      <c r="J30" s="3"/>
      <c r="K30" s="3"/>
      <c r="L30" s="3"/>
      <c r="M30" s="3"/>
      <c r="N30" s="3"/>
      <c r="O30" s="3"/>
      <c r="P30" s="3"/>
      <c r="Q30" s="3"/>
      <c r="R30" s="3"/>
      <c r="S30" s="3"/>
      <c r="T30" s="3"/>
      <c r="U30" s="3"/>
      <c r="V30" s="3"/>
      <c r="W30" s="11"/>
      <c r="X30" s="11"/>
      <c r="Y30" s="11"/>
      <c r="Z30" s="11"/>
      <c r="AA30" s="11"/>
    </row>
    <row r="31" spans="1:27" x14ac:dyDescent="0.35">
      <c r="A31" s="4" t="s">
        <v>210</v>
      </c>
      <c r="B31" s="3"/>
      <c r="C31" s="3"/>
      <c r="D31" s="3"/>
      <c r="E31" s="3"/>
      <c r="F31" s="3"/>
      <c r="G31" s="3"/>
      <c r="H31" s="14"/>
      <c r="I31" s="3"/>
      <c r="J31" s="3"/>
      <c r="K31" s="3"/>
      <c r="L31" s="3"/>
      <c r="M31" s="3"/>
      <c r="N31" s="3"/>
      <c r="O31" s="3"/>
      <c r="P31" s="3"/>
      <c r="Q31" s="3"/>
      <c r="R31" s="3"/>
      <c r="S31" s="3"/>
      <c r="T31" s="3"/>
      <c r="U31" s="3"/>
      <c r="V31" s="3"/>
      <c r="W31" s="11"/>
      <c r="X31" s="11"/>
      <c r="Y31" s="11"/>
      <c r="Z31" s="11"/>
      <c r="AA31" s="11"/>
    </row>
    <row r="32" spans="1:27" x14ac:dyDescent="0.35">
      <c r="A32">
        <f>'[1]Studierende, Prüfungen'!A75</f>
        <v>2019</v>
      </c>
      <c r="B32" s="3">
        <f>'[1]Studierende, Prüfungen'!B75</f>
        <v>28.456610366919044</v>
      </c>
      <c r="C32" s="3">
        <f>'[1]Studierende, Prüfungen'!C75</f>
        <v>37.345364575753166</v>
      </c>
      <c r="D32" s="3">
        <f>'[1]Studierende, Prüfungen'!D75</f>
        <v>42.464472700074793</v>
      </c>
      <c r="E32" s="3">
        <f>'[1]Studierende, Prüfungen'!E75</f>
        <v>31.661407899031662</v>
      </c>
      <c r="F32" s="3">
        <f>'[1]Studierende, Prüfungen'!F75</f>
        <v>37.66419189034837</v>
      </c>
      <c r="G32" s="3">
        <f>'[1]Studierende, Prüfungen'!G75</f>
        <v>33.254645602566427</v>
      </c>
      <c r="H32" s="14">
        <f>'[1]Studierende, Prüfungen'!H75</f>
        <v>35.661424090548856</v>
      </c>
      <c r="I32" s="3">
        <f>'[1]Studierende, Prüfungen'!I75</f>
        <v>37.067822088602</v>
      </c>
      <c r="J32" s="3">
        <f>'[1]Studierende, Prüfungen'!J75</f>
        <v>36.550664852766928</v>
      </c>
      <c r="K32" s="3">
        <f>'[1]Studierende, Prüfungen'!K75</f>
        <v>36.80831231754113</v>
      </c>
      <c r="L32" s="3">
        <f>'[1]Studierende, Prüfungen'!L75</f>
        <v>40.064796079486307</v>
      </c>
      <c r="M32" s="3">
        <f>'[1]Studierende, Prüfungen'!M75</f>
        <v>39.643751106166718</v>
      </c>
      <c r="N32" s="3">
        <f>'[1]Studierende, Prüfungen'!N75</f>
        <v>40.492170022371369</v>
      </c>
      <c r="O32" s="3">
        <f>'[1]Studierende, Prüfungen'!O75</f>
        <v>26.092595725483562</v>
      </c>
      <c r="P32" s="3">
        <f>'[1]Studierende, Prüfungen'!P75</f>
        <v>35.170671221018644</v>
      </c>
      <c r="Q32" s="3">
        <f>'[1]Studierende, Prüfungen'!Q75</f>
        <v>37.463748357831591</v>
      </c>
      <c r="R32" s="3">
        <f>'[1]Studierende, Prüfungen'!R75</f>
        <v>36.668769147594162</v>
      </c>
      <c r="S32" s="3">
        <f>'[1]Studierende, Prüfungen'!S75</f>
        <v>30.364668444138644</v>
      </c>
      <c r="T32" s="3">
        <f>'[1]Studierende, Prüfungen'!T75</f>
        <v>20.935374149659864</v>
      </c>
      <c r="U32" s="3">
        <f>'[1]Studierende, Prüfungen'!U75</f>
        <v>33.444880007648912</v>
      </c>
      <c r="V32" s="3">
        <f>'[1]Studierende, Prüfungen'!V75</f>
        <v>36.607747640473562</v>
      </c>
      <c r="W32" s="11"/>
      <c r="X32" s="18" t="str">
        <f t="shared" ref="X32:X36" si="20">HLOOKUP(Y32,$L32:$U129,ROW(L$100)-ROW(X32)+1,0)</f>
        <v>SL</v>
      </c>
      <c r="Y32" s="19">
        <f t="shared" ref="Y32:Y36" si="21">MIN(L32:U32)</f>
        <v>20.935374149659864</v>
      </c>
      <c r="Z32" s="18" t="str">
        <f t="shared" ref="Z32:Z36" si="22">HLOOKUP(AA32,$L32:$U129,ROW(N$100)-ROW(Z32)+1,0)</f>
        <v>HB</v>
      </c>
      <c r="AA32" s="19">
        <f t="shared" ref="AA32:AA36" si="23">MAX(L32:U32)</f>
        <v>40.492170022371369</v>
      </c>
    </row>
    <row r="33" spans="1:27" x14ac:dyDescent="0.35">
      <c r="A33">
        <f>'[1]Studierende, Prüfungen'!A76</f>
        <v>2020</v>
      </c>
      <c r="B33" s="3">
        <f>'[1]Studierende, Prüfungen'!B76</f>
        <v>29.292000525417052</v>
      </c>
      <c r="C33" s="3">
        <f>'[1]Studierende, Prüfungen'!C76</f>
        <v>35.660887545729281</v>
      </c>
      <c r="D33" s="3">
        <f>'[1]Studierende, Prüfungen'!D76</f>
        <v>41.053628389154703</v>
      </c>
      <c r="E33" s="3">
        <f>'[1]Studierende, Prüfungen'!E76</f>
        <v>30.723033443240698</v>
      </c>
      <c r="F33" s="3">
        <f>'[1]Studierende, Prüfungen'!F76</f>
        <v>36.318096430807771</v>
      </c>
      <c r="G33" s="3">
        <f>'[1]Studierende, Prüfungen'!G76</f>
        <v>32.067829191267336</v>
      </c>
      <c r="H33" s="14">
        <f>'[1]Studierende, Prüfungen'!H76</f>
        <v>34.66798078107675</v>
      </c>
      <c r="I33" s="3">
        <f>'[1]Studierende, Prüfungen'!I76</f>
        <v>36.123601983166147</v>
      </c>
      <c r="J33" s="3">
        <f>'[1]Studierende, Prüfungen'!J76</f>
        <v>36.252309502794937</v>
      </c>
      <c r="K33" s="3">
        <f>'[1]Studierende, Prüfungen'!K76</f>
        <v>36.560343455222203</v>
      </c>
      <c r="L33" s="3">
        <f>'[1]Studierende, Prüfungen'!L76</f>
        <v>41.719817012530662</v>
      </c>
      <c r="M33" s="3">
        <f>'[1]Studierende, Prüfungen'!M76</f>
        <v>39.557739557739559</v>
      </c>
      <c r="N33" s="3">
        <f>'[1]Studierende, Prüfungen'!N76</f>
        <v>38.291873963515755</v>
      </c>
      <c r="O33" s="3">
        <f>'[1]Studierende, Prüfungen'!O76</f>
        <v>26.785714285714285</v>
      </c>
      <c r="P33" s="3">
        <f>'[1]Studierende, Prüfungen'!P76</f>
        <v>33.827759573776234</v>
      </c>
      <c r="Q33" s="3">
        <f>'[1]Studierende, Prüfungen'!Q76</f>
        <v>36.958928801338999</v>
      </c>
      <c r="R33" s="3">
        <f>'[1]Studierende, Prüfungen'!R76</f>
        <v>35.770819155580831</v>
      </c>
      <c r="S33" s="3">
        <f>'[1]Studierende, Prüfungen'!S76</f>
        <v>29.970084307859668</v>
      </c>
      <c r="T33" s="3">
        <f>'[1]Studierende, Prüfungen'!T76</f>
        <v>21.006071118820469</v>
      </c>
      <c r="U33" s="3">
        <f>'[1]Studierende, Prüfungen'!U76</f>
        <v>33.192892471148561</v>
      </c>
      <c r="V33" s="3">
        <f>'[1]Studierende, Prüfungen'!V76</f>
        <v>36.238265679484513</v>
      </c>
      <c r="W33" s="11"/>
      <c r="X33" s="18" t="str">
        <f t="shared" si="20"/>
        <v>SL</v>
      </c>
      <c r="Y33" s="19">
        <f t="shared" si="21"/>
        <v>21.006071118820469</v>
      </c>
      <c r="Z33" s="18" t="str">
        <f t="shared" si="22"/>
        <v>BW</v>
      </c>
      <c r="AA33" s="19">
        <f t="shared" si="23"/>
        <v>41.719817012530662</v>
      </c>
    </row>
    <row r="34" spans="1:27" x14ac:dyDescent="0.35">
      <c r="A34">
        <f>'[1]Studierende, Prüfungen'!A77</f>
        <v>2021</v>
      </c>
      <c r="B34" s="3">
        <f>'[1]Studierende, Prüfungen'!B77</f>
        <v>27.783052456681702</v>
      </c>
      <c r="C34" s="3">
        <f>'[1]Studierende, Prüfungen'!C77</f>
        <v>37.24982001439885</v>
      </c>
      <c r="D34" s="3">
        <f>'[1]Studierende, Prüfungen'!D77</f>
        <v>41.302068439614906</v>
      </c>
      <c r="E34" s="3">
        <f>'[1]Studierende, Prüfungen'!E77</f>
        <v>31.605105613916184</v>
      </c>
      <c r="F34" s="3">
        <f>'[1]Studierende, Prüfungen'!F77</f>
        <v>34.575516148376593</v>
      </c>
      <c r="G34" s="3">
        <f>'[1]Studierende, Prüfungen'!G77</f>
        <v>30.524628128618509</v>
      </c>
      <c r="H34" s="14">
        <f>'[1]Studierende, Prüfungen'!H77</f>
        <v>33.910114840989394</v>
      </c>
      <c r="I34" s="3">
        <f>'[1]Studierende, Prüfungen'!I77</f>
        <v>35.91483675873345</v>
      </c>
      <c r="J34" s="3">
        <f>'[1]Studierende, Prüfungen'!J77</f>
        <v>35.567219372539668</v>
      </c>
      <c r="K34" s="3">
        <f>'[1]Studierende, Prüfungen'!K77</f>
        <v>35.964612620032568</v>
      </c>
      <c r="L34" s="3">
        <f>'[1]Studierende, Prüfungen'!L77</f>
        <v>40.353953884724156</v>
      </c>
      <c r="M34" s="3">
        <f>'[1]Studierende, Prüfungen'!M77</f>
        <v>39.662452623814005</v>
      </c>
      <c r="N34" s="3">
        <f>'[1]Studierende, Prüfungen'!N77</f>
        <v>37.347635299853735</v>
      </c>
      <c r="O34" s="3">
        <f>'[1]Studierende, Prüfungen'!O77</f>
        <v>24.515249973797296</v>
      </c>
      <c r="P34" s="3">
        <f>'[1]Studierende, Prüfungen'!P77</f>
        <v>33.491076257436454</v>
      </c>
      <c r="Q34" s="3">
        <f>'[1]Studierende, Prüfungen'!Q77</f>
        <v>37.276455315328434</v>
      </c>
      <c r="R34" s="3">
        <f>'[1]Studierende, Prüfungen'!R77</f>
        <v>35.140154322333146</v>
      </c>
      <c r="S34" s="3">
        <f>'[1]Studierende, Prüfungen'!S77</f>
        <v>30.46875</v>
      </c>
      <c r="T34" s="3">
        <f>'[1]Studierende, Prüfungen'!T77</f>
        <v>21.681632653061225</v>
      </c>
      <c r="U34" s="3">
        <f>'[1]Studierende, Prüfungen'!U77</f>
        <v>30.485531328523951</v>
      </c>
      <c r="V34" s="3">
        <f>'[1]Studierende, Prüfungen'!V77</f>
        <v>35.605393633288543</v>
      </c>
      <c r="W34" s="11"/>
      <c r="X34" s="18" t="str">
        <f t="shared" si="20"/>
        <v>SL</v>
      </c>
      <c r="Y34" s="19">
        <f t="shared" si="21"/>
        <v>21.681632653061225</v>
      </c>
      <c r="Z34" s="18" t="str">
        <f t="shared" si="22"/>
        <v>BW</v>
      </c>
      <c r="AA34" s="19">
        <f t="shared" si="23"/>
        <v>40.353953884724156</v>
      </c>
    </row>
    <row r="35" spans="1:27" x14ac:dyDescent="0.35">
      <c r="A35">
        <f>'[1]Studierende, Prüfungen'!A78</f>
        <v>2022</v>
      </c>
      <c r="B35" s="3">
        <f>'[1]Studierende, Prüfungen'!B78</f>
        <v>31.568792957916315</v>
      </c>
      <c r="C35" s="3">
        <f>'[1]Studierende, Prüfungen'!C78</f>
        <v>36.534698178533795</v>
      </c>
      <c r="D35" s="3">
        <f>'[1]Studierende, Prüfungen'!D78</f>
        <v>41.564598972738047</v>
      </c>
      <c r="E35" s="3">
        <f>'[1]Studierende, Prüfungen'!E78</f>
        <v>33.424408014571952</v>
      </c>
      <c r="F35" s="3">
        <f>'[1]Studierende, Prüfungen'!F78</f>
        <v>33.583765112262519</v>
      </c>
      <c r="G35" s="3">
        <f>'[1]Studierende, Prüfungen'!G78</f>
        <v>33.395559326827886</v>
      </c>
      <c r="H35" s="14">
        <f>'[1]Studierende, Prüfungen'!H78</f>
        <v>35.304665412582644</v>
      </c>
      <c r="I35" s="3">
        <f>'[1]Studierende, Prüfungen'!I78</f>
        <v>36.519766688269605</v>
      </c>
      <c r="J35" s="3">
        <f>'[1]Studierende, Prüfungen'!J78</f>
        <v>36.3375412684236</v>
      </c>
      <c r="K35" s="3">
        <f>'[1]Studierende, Prüfungen'!K78</f>
        <v>36.588329752837275</v>
      </c>
      <c r="L35" s="3">
        <f>'[1]Studierende, Prüfungen'!L78</f>
        <v>40.635162601626021</v>
      </c>
      <c r="M35" s="3">
        <f>'[1]Studierende, Prüfungen'!M78</f>
        <v>40.263084168256469</v>
      </c>
      <c r="N35" s="3">
        <f>'[1]Studierende, Prüfungen'!N78</f>
        <v>40.366132723112131</v>
      </c>
      <c r="O35" s="3">
        <f>'[1]Studierende, Prüfungen'!O78</f>
        <v>25.303861736499307</v>
      </c>
      <c r="P35" s="3">
        <f>'[1]Studierende, Prüfungen'!P78</f>
        <v>34.385312572623747</v>
      </c>
      <c r="Q35" s="3">
        <f>'[1]Studierende, Prüfungen'!Q78</f>
        <v>37.655025488853383</v>
      </c>
      <c r="R35" s="3">
        <f>'[1]Studierende, Prüfungen'!R78</f>
        <v>36.023752713442533</v>
      </c>
      <c r="S35" s="3">
        <f>'[1]Studierende, Prüfungen'!S78</f>
        <v>30.646660470057096</v>
      </c>
      <c r="T35" s="3">
        <f>'[1]Studierende, Prüfungen'!T78</f>
        <v>22.545513654096226</v>
      </c>
      <c r="U35" s="3">
        <f>'[1]Studierende, Prüfungen'!U78</f>
        <v>31.524736415247361</v>
      </c>
      <c r="V35" s="3">
        <f>'[1]Studierende, Prüfungen'!V78</f>
        <v>36.357559576782364</v>
      </c>
      <c r="W35" s="11"/>
      <c r="X35" s="18" t="str">
        <f t="shared" si="20"/>
        <v>SL</v>
      </c>
      <c r="Y35" s="19">
        <f t="shared" si="21"/>
        <v>22.545513654096226</v>
      </c>
      <c r="Z35" s="18" t="str">
        <f t="shared" si="22"/>
        <v>BW</v>
      </c>
      <c r="AA35" s="19">
        <f t="shared" si="23"/>
        <v>40.635162601626021</v>
      </c>
    </row>
    <row r="36" spans="1:27" x14ac:dyDescent="0.35">
      <c r="A36">
        <f>'[1]Studierende, Prüfungen'!A79</f>
        <v>2023</v>
      </c>
      <c r="B36" s="3">
        <f>'[1]Studierende, Prüfungen'!B79</f>
        <v>31.460674157303369</v>
      </c>
      <c r="C36" s="3">
        <f>'[1]Studierende, Prüfungen'!C79</f>
        <v>37.520488749813744</v>
      </c>
      <c r="D36" s="3">
        <f>'[1]Studierende, Prüfungen'!D79</f>
        <v>40.452511188463454</v>
      </c>
      <c r="E36" s="3">
        <f>'[1]Studierende, Prüfungen'!E79</f>
        <v>30.441915308110325</v>
      </c>
      <c r="F36" s="3">
        <f>'[1]Studierende, Prüfungen'!F79</f>
        <v>29.595885378398236</v>
      </c>
      <c r="G36" s="3">
        <f>'[1]Studierende, Prüfungen'!G79</f>
        <v>35.124123279299205</v>
      </c>
      <c r="H36" s="14">
        <f>'[1]Studierende, Prüfungen'!H79</f>
        <v>34.819343242457833</v>
      </c>
      <c r="I36" s="3">
        <f>'[1]Studierende, Prüfungen'!I79</f>
        <v>34.640478223740395</v>
      </c>
      <c r="J36" s="3">
        <f>'[1]Studierende, Prüfungen'!J79</f>
        <v>36.224866084014664</v>
      </c>
      <c r="K36" s="3">
        <f>'[1]Studierende, Prüfungen'!K79</f>
        <v>36.317338770800021</v>
      </c>
      <c r="L36" s="3">
        <f>'[1]Studierende, Prüfungen'!L79</f>
        <v>40.502500720102645</v>
      </c>
      <c r="M36" s="3">
        <f>'[1]Studierende, Prüfungen'!M79</f>
        <v>40.059109084344122</v>
      </c>
      <c r="N36" s="3">
        <f>'[1]Studierende, Prüfungen'!N79</f>
        <v>39.882121807465623</v>
      </c>
      <c r="O36" s="3">
        <f>'[1]Studierende, Prüfungen'!O79</f>
        <v>23.773954255099937</v>
      </c>
      <c r="P36" s="3">
        <f>'[1]Studierende, Prüfungen'!P79</f>
        <v>33.728111771645345</v>
      </c>
      <c r="Q36" s="3">
        <f>'[1]Studierende, Prüfungen'!Q79</f>
        <v>38.04709289851963</v>
      </c>
      <c r="R36" s="3">
        <f>'[1]Studierende, Prüfungen'!R79</f>
        <v>35.545936839086636</v>
      </c>
      <c r="S36" s="3">
        <f>'[1]Studierende, Prüfungen'!S79</f>
        <v>31.235122983337742</v>
      </c>
      <c r="T36" s="3">
        <f>'[1]Studierende, Prüfungen'!T79</f>
        <v>20.209635895549834</v>
      </c>
      <c r="U36" s="3">
        <f>'[1]Studierende, Prüfungen'!U79</f>
        <v>32.903865213082263</v>
      </c>
      <c r="V36" s="3">
        <f>'[1]Studierende, Prüfungen'!V79</f>
        <v>36.04004582357922</v>
      </c>
      <c r="W36" s="11"/>
      <c r="X36" s="18" t="str">
        <f t="shared" si="20"/>
        <v>SL</v>
      </c>
      <c r="Y36" s="19">
        <f t="shared" si="21"/>
        <v>20.209635895549834</v>
      </c>
      <c r="Z36" s="18" t="str">
        <f t="shared" si="22"/>
        <v>BW</v>
      </c>
      <c r="AA36" s="19">
        <f t="shared" si="23"/>
        <v>40.502500720102645</v>
      </c>
    </row>
    <row r="37" spans="1:27" x14ac:dyDescent="0.35">
      <c r="W37" s="11"/>
      <c r="X37" s="11"/>
      <c r="Y37" s="11"/>
      <c r="Z37" s="11"/>
      <c r="AA37" s="11"/>
    </row>
    <row r="38" spans="1:27" x14ac:dyDescent="0.35">
      <c r="A38" s="4" t="s">
        <v>223</v>
      </c>
      <c r="W38" s="11"/>
      <c r="X38" s="11"/>
      <c r="Y38" s="11"/>
      <c r="Z38" s="11"/>
      <c r="AA38" s="11"/>
    </row>
    <row r="39" spans="1:27" x14ac:dyDescent="0.35">
      <c r="A39" t="str">
        <f>[1]Hochschulfinanzen!A36</f>
        <v>insg</v>
      </c>
      <c r="B39" s="3">
        <f>[1]Hochschulfinanzen!B36</f>
        <v>38.459888146769799</v>
      </c>
      <c r="C39" s="3">
        <f>[1]Hochschulfinanzen!C36</f>
        <v>112.50427238465446</v>
      </c>
      <c r="D39" s="3">
        <f>[1]Hochschulfinanzen!D36</f>
        <v>107.30760002358255</v>
      </c>
      <c r="E39" s="3">
        <f>[1]Hochschulfinanzen!E36</f>
        <v>106.64607109972557</v>
      </c>
      <c r="F39" s="3">
        <f>[1]Hochschulfinanzen!F36</f>
        <v>109.95472573277216</v>
      </c>
      <c r="G39" s="3">
        <f>[1]Hochschulfinanzen!G36</f>
        <v>150.03957012202102</v>
      </c>
      <c r="H39" s="14">
        <f>[1]Hochschulfinanzen!H36</f>
        <v>107.02762646450125</v>
      </c>
      <c r="I39" s="3">
        <f>[1]Hochschulfinanzen!I36</f>
        <v>94.276158435042916</v>
      </c>
      <c r="J39" s="3">
        <f>[1]Hochschulfinanzen!J36</f>
        <v>102.60958536454736</v>
      </c>
      <c r="K39" s="3">
        <f>[1]Hochschulfinanzen!K36</f>
        <v>100</v>
      </c>
      <c r="L39" s="3">
        <f>[1]Hochschulfinanzen!L36</f>
        <v>107.32208230599294</v>
      </c>
      <c r="M39" s="3">
        <f>[1]Hochschulfinanzen!M36</f>
        <v>100.99821770641684</v>
      </c>
      <c r="N39" s="3">
        <f>[1]Hochschulfinanzen!N36</f>
        <v>101.95399246844148</v>
      </c>
      <c r="O39" s="3">
        <f>[1]Hochschulfinanzen!O36</f>
        <v>175.05608083942113</v>
      </c>
      <c r="P39" s="3">
        <f>[1]Hochschulfinanzen!P36</f>
        <v>96.418162679207967</v>
      </c>
      <c r="Q39" s="3">
        <f>[1]Hochschulfinanzen!Q36</f>
        <v>75.275402938178161</v>
      </c>
      <c r="R39" s="3">
        <f>[1]Hochschulfinanzen!R36</f>
        <v>105.40002105174133</v>
      </c>
      <c r="S39" s="3">
        <f>[1]Hochschulfinanzen!S36</f>
        <v>68.080688266212064</v>
      </c>
      <c r="T39" s="3">
        <f>[1]Hochschulfinanzen!T36</f>
        <v>128.33240447569668</v>
      </c>
      <c r="U39" s="3">
        <f>[1]Hochschulfinanzen!U36</f>
        <v>97.264394820202824</v>
      </c>
      <c r="V39" s="3">
        <f>[1]Hochschulfinanzen!V36</f>
        <v>101.36295723394102</v>
      </c>
      <c r="W39" s="11"/>
      <c r="X39" s="18" t="str">
        <f t="shared" ref="X39:X42" si="24">HLOOKUP(Y39,$L39:$U136,ROW(L$100)-ROW(X39)+1,0)</f>
        <v>RP</v>
      </c>
      <c r="Y39" s="19">
        <f t="shared" ref="Y39:Y42" si="25">MIN(L39:U39)</f>
        <v>68.080688266212064</v>
      </c>
      <c r="Z39" s="18" t="str">
        <f t="shared" ref="Z39:Z42" si="26">HLOOKUP(AA39,$L39:$U136,ROW(N$100)-ROW(Z39)+1,0)</f>
        <v>HH</v>
      </c>
      <c r="AA39" s="19">
        <f t="shared" ref="AA39:AA42" si="27">MAX(L39:U39)</f>
        <v>175.05608083942113</v>
      </c>
    </row>
    <row r="40" spans="1:27" x14ac:dyDescent="0.35">
      <c r="A40" t="str">
        <f>[1]Hochschulfinanzen!A33</f>
        <v>MINT-Fächer</v>
      </c>
      <c r="B40" s="3">
        <f>[1]Hochschulfinanzen!B33</f>
        <v>53.038430055332654</v>
      </c>
      <c r="C40" s="3">
        <f>[1]Hochschulfinanzen!C33</f>
        <v>77.811318578778838</v>
      </c>
      <c r="D40" s="3">
        <f>[1]Hochschulfinanzen!D33</f>
        <v>158.06432219940035</v>
      </c>
      <c r="E40" s="3">
        <f>[1]Hochschulfinanzen!E33</f>
        <v>70.883295778636608</v>
      </c>
      <c r="F40" s="3">
        <f>[1]Hochschulfinanzen!F33</f>
        <v>100.11523654705434</v>
      </c>
      <c r="G40" s="3">
        <f>[1]Hochschulfinanzen!G33</f>
        <v>124.84695151807507</v>
      </c>
      <c r="H40" s="14">
        <f>[1]Hochschulfinanzen!H33</f>
        <v>106.7207451352662</v>
      </c>
      <c r="I40" s="3">
        <f>[1]Hochschulfinanzen!I33</f>
        <v>101.34698795223451</v>
      </c>
      <c r="J40" s="3">
        <f>[1]Hochschulfinanzen!J33</f>
        <v>101.29577933777357</v>
      </c>
      <c r="K40" s="3">
        <f>[1]Hochschulfinanzen!K33</f>
        <v>100</v>
      </c>
      <c r="L40" s="3">
        <f>[1]Hochschulfinanzen!L33</f>
        <v>112.22671416471933</v>
      </c>
      <c r="M40" s="3">
        <f>[1]Hochschulfinanzen!M33</f>
        <v>106.23847607595384</v>
      </c>
      <c r="N40" s="3">
        <f>[1]Hochschulfinanzen!N33</f>
        <v>204.98570800835884</v>
      </c>
      <c r="O40" s="3">
        <f>[1]Hochschulfinanzen!O33</f>
        <v>172.51880026424686</v>
      </c>
      <c r="P40" s="3">
        <f>[1]Hochschulfinanzen!P33</f>
        <v>91.837382073297476</v>
      </c>
      <c r="Q40" s="3">
        <f>[1]Hochschulfinanzen!Q33</f>
        <v>85.693335960462932</v>
      </c>
      <c r="R40" s="3">
        <f>[1]Hochschulfinanzen!R33</f>
        <v>101.92865392514597</v>
      </c>
      <c r="S40" s="3">
        <f>[1]Hochschulfinanzen!S33</f>
        <v>72.011762434701708</v>
      </c>
      <c r="T40" s="3">
        <f>[1]Hochschulfinanzen!T33</f>
        <v>68.780609729767576</v>
      </c>
      <c r="U40" s="3">
        <f>[1]Hochschulfinanzen!U33</f>
        <v>49.648633683194355</v>
      </c>
      <c r="V40" s="3">
        <f>[1]Hochschulfinanzen!V33</f>
        <v>101.30343982365247</v>
      </c>
      <c r="W40" s="11"/>
      <c r="X40" s="18" t="str">
        <f t="shared" si="24"/>
        <v>SH</v>
      </c>
      <c r="Y40" s="19">
        <f t="shared" si="25"/>
        <v>49.648633683194355</v>
      </c>
      <c r="Z40" s="18" t="str">
        <f t="shared" si="26"/>
        <v>HB</v>
      </c>
      <c r="AA40" s="19">
        <f t="shared" si="27"/>
        <v>204.98570800835884</v>
      </c>
    </row>
    <row r="41" spans="1:27" x14ac:dyDescent="0.35">
      <c r="A41" t="str">
        <f>[1]Hochschulfinanzen!A34</f>
        <v>Humanmedizin</v>
      </c>
      <c r="B41" s="3">
        <f>[1]Hochschulfinanzen!B34</f>
        <v>2.106678853492741</v>
      </c>
      <c r="C41" s="3">
        <f>[1]Hochschulfinanzen!C34</f>
        <v>157.24397490367605</v>
      </c>
      <c r="D41" s="3">
        <f>[1]Hochschulfinanzen!D34</f>
        <v>101.87035340592763</v>
      </c>
      <c r="E41" s="3">
        <f>[1]Hochschulfinanzen!E34</f>
        <v>134.28035537564566</v>
      </c>
      <c r="F41" s="3">
        <f>[1]Hochschulfinanzen!F34</f>
        <v>78.47421047516201</v>
      </c>
      <c r="G41" s="3">
        <f>[1]Hochschulfinanzen!G34</f>
        <v>159.19537831262775</v>
      </c>
      <c r="H41" s="14">
        <f>[1]Hochschulfinanzen!H34</f>
        <v>106.10517715171903</v>
      </c>
      <c r="I41" s="3">
        <f>[1]Hochschulfinanzen!I34</f>
        <v>90.365874408945089</v>
      </c>
      <c r="J41" s="3">
        <f>[1]Hochschulfinanzen!J34</f>
        <v>103.08706474729483</v>
      </c>
      <c r="K41" s="3">
        <f>[1]Hochschulfinanzen!K34</f>
        <v>100</v>
      </c>
      <c r="L41" s="3">
        <f>[1]Hochschulfinanzen!L34</f>
        <v>112.38135695232954</v>
      </c>
      <c r="M41" s="3">
        <f>[1]Hochschulfinanzen!M34</f>
        <v>108.17944672558122</v>
      </c>
      <c r="N41" s="3">
        <f>[1]Hochschulfinanzen!N34</f>
        <v>5.7159715691633073</v>
      </c>
      <c r="O41" s="3">
        <f>[1]Hochschulfinanzen!O34</f>
        <v>188.93544288972024</v>
      </c>
      <c r="P41" s="3">
        <f>[1]Hochschulfinanzen!P34</f>
        <v>80.393474651830672</v>
      </c>
      <c r="Q41" s="3">
        <f>[1]Hochschulfinanzen!Q34</f>
        <v>64.543474877663385</v>
      </c>
      <c r="R41" s="3">
        <f>[1]Hochschulfinanzen!R34</f>
        <v>100.82676137558559</v>
      </c>
      <c r="S41" s="3">
        <f>[1]Hochschulfinanzen!S34</f>
        <v>62.14483146770349</v>
      </c>
      <c r="T41" s="3">
        <f>[1]Hochschulfinanzen!T34</f>
        <v>180.21905442475875</v>
      </c>
      <c r="U41" s="3">
        <f>[1]Hochschulfinanzen!U34</f>
        <v>142.08733935533496</v>
      </c>
      <c r="V41" s="3">
        <f>[1]Hochschulfinanzen!V34</f>
        <v>101.18405487335724</v>
      </c>
      <c r="W41" s="11"/>
      <c r="X41" s="18" t="str">
        <f t="shared" si="24"/>
        <v>HB</v>
      </c>
      <c r="Y41" s="19">
        <f t="shared" si="25"/>
        <v>5.7159715691633073</v>
      </c>
      <c r="Z41" s="18" t="str">
        <f t="shared" si="26"/>
        <v>HH</v>
      </c>
      <c r="AA41" s="19">
        <f t="shared" si="27"/>
        <v>188.93544288972024</v>
      </c>
    </row>
    <row r="42" spans="1:27" x14ac:dyDescent="0.35">
      <c r="A42" t="str">
        <f>[1]Hochschulfinanzen!A35</f>
        <v>sonstige</v>
      </c>
      <c r="B42" s="3">
        <f>[1]Hochschulfinanzen!B35</f>
        <v>83.872044850620568</v>
      </c>
      <c r="C42" s="3">
        <f>[1]Hochschulfinanzen!C35</f>
        <v>65.153097835602352</v>
      </c>
      <c r="D42" s="3">
        <f>[1]Hochschulfinanzen!D35</f>
        <v>89.342685079115086</v>
      </c>
      <c r="E42" s="3">
        <f>[1]Hochschulfinanzen!E35</f>
        <v>84.70416882865149</v>
      </c>
      <c r="F42" s="3">
        <f>[1]Hochschulfinanzen!F35</f>
        <v>160.72879732794843</v>
      </c>
      <c r="G42" s="3">
        <f>[1]Hochschulfinanzen!G35</f>
        <v>149.57042272808147</v>
      </c>
      <c r="H42" s="14">
        <f>[1]Hochschulfinanzen!H35</f>
        <v>108.5248803878218</v>
      </c>
      <c r="I42" s="3">
        <f>[1]Hochschulfinanzen!I35</f>
        <v>96.356378423086824</v>
      </c>
      <c r="J42" s="3">
        <f>[1]Hochschulfinanzen!J35</f>
        <v>102.58511912372926</v>
      </c>
      <c r="K42" s="3">
        <f>[1]Hochschulfinanzen!K35</f>
        <v>100</v>
      </c>
      <c r="L42" s="3">
        <f>[1]Hochschulfinanzen!L35</f>
        <v>97.468374282792723</v>
      </c>
      <c r="M42" s="3">
        <f>[1]Hochschulfinanzen!M35</f>
        <v>87.889033334489241</v>
      </c>
      <c r="N42" s="3">
        <f>[1]Hochschulfinanzen!N35</f>
        <v>189.3327844869836</v>
      </c>
      <c r="O42" s="3">
        <f>[1]Hochschulfinanzen!O35</f>
        <v>156.17450208908542</v>
      </c>
      <c r="P42" s="3">
        <f>[1]Hochschulfinanzen!P35</f>
        <v>122.04588544424853</v>
      </c>
      <c r="Q42" s="3">
        <f>[1]Hochschulfinanzen!Q35</f>
        <v>85.565539327098122</v>
      </c>
      <c r="R42" s="3">
        <f>[1]Hochschulfinanzen!R35</f>
        <v>113.81679998602876</v>
      </c>
      <c r="S42" s="3">
        <f>[1]Hochschulfinanzen!S35</f>
        <v>74.705422176478294</v>
      </c>
      <c r="T42" s="3">
        <f>[1]Hochschulfinanzen!T35</f>
        <v>83.262004123942219</v>
      </c>
      <c r="U42" s="3">
        <f>[1]Hochschulfinanzen!U35</f>
        <v>56.378382640500327</v>
      </c>
      <c r="V42" s="3">
        <f>[1]Hochschulfinanzen!V35</f>
        <v>101.65333878397709</v>
      </c>
      <c r="W42" s="11"/>
      <c r="X42" s="18" t="str">
        <f t="shared" si="24"/>
        <v>SH</v>
      </c>
      <c r="Y42" s="19">
        <f t="shared" si="25"/>
        <v>56.378382640500327</v>
      </c>
      <c r="Z42" s="18" t="str">
        <f t="shared" si="26"/>
        <v>HB</v>
      </c>
      <c r="AA42" s="19">
        <f t="shared" si="27"/>
        <v>189.3327844869836</v>
      </c>
    </row>
    <row r="43" spans="1:27" x14ac:dyDescent="0.35">
      <c r="B43" s="3"/>
      <c r="C43" s="3"/>
      <c r="D43" s="3"/>
      <c r="E43" s="3"/>
      <c r="F43" s="3"/>
      <c r="G43" s="3"/>
      <c r="H43" s="14"/>
      <c r="I43" s="3"/>
      <c r="J43" s="3"/>
      <c r="K43" s="3"/>
      <c r="L43" s="3"/>
      <c r="M43" s="3"/>
      <c r="N43" s="3"/>
      <c r="O43" s="3"/>
      <c r="P43" s="3"/>
      <c r="Q43" s="3"/>
      <c r="R43" s="3"/>
      <c r="S43" s="3"/>
      <c r="T43" s="3"/>
      <c r="U43" s="3"/>
      <c r="V43" s="3"/>
      <c r="W43" s="11"/>
      <c r="X43" s="11"/>
      <c r="Y43" s="11"/>
      <c r="Z43" s="11"/>
      <c r="AA43" s="11"/>
    </row>
    <row r="44" spans="1:27" x14ac:dyDescent="0.35">
      <c r="A44" s="4" t="s">
        <v>217</v>
      </c>
      <c r="B44" s="3"/>
      <c r="C44" s="3"/>
      <c r="D44" s="3"/>
      <c r="E44" s="3"/>
      <c r="F44" s="3"/>
      <c r="G44" s="3"/>
      <c r="H44" s="14"/>
      <c r="I44" s="3"/>
      <c r="J44" s="3"/>
      <c r="K44" s="3"/>
      <c r="L44" s="3"/>
      <c r="M44" s="3"/>
      <c r="N44" s="3"/>
      <c r="O44" s="3"/>
      <c r="P44" s="3"/>
      <c r="Q44" s="3"/>
      <c r="R44" s="3"/>
      <c r="S44" s="3"/>
      <c r="T44" s="3"/>
      <c r="U44" s="3"/>
      <c r="V44" s="3"/>
      <c r="W44" s="11"/>
      <c r="X44" s="11"/>
      <c r="Y44" s="11"/>
      <c r="Z44" s="11"/>
      <c r="AA44" s="11"/>
    </row>
    <row r="45" spans="1:27" x14ac:dyDescent="0.35">
      <c r="A45" t="str">
        <f>[1]Hochschulfinanzen!A42</f>
        <v>insg</v>
      </c>
      <c r="B45" s="3">
        <f>[1]Hochschulfinanzen!B42</f>
        <v>1.8480096425675923</v>
      </c>
      <c r="C45" s="3">
        <f>[1]Hochschulfinanzen!C42</f>
        <v>5.5479091907488236</v>
      </c>
      <c r="D45" s="3">
        <f>[1]Hochschulfinanzen!D42</f>
        <v>4.9754107691773202</v>
      </c>
      <c r="E45" s="3">
        <f>[1]Hochschulfinanzen!E42</f>
        <v>5.2011567736593882</v>
      </c>
      <c r="F45" s="3">
        <f>[1]Hochschulfinanzen!F42</f>
        <v>5.4671996406173387</v>
      </c>
      <c r="G45" s="3">
        <f>[1]Hochschulfinanzen!G42</f>
        <v>5.199196419320125</v>
      </c>
      <c r="H45" s="14">
        <f>[1]Hochschulfinanzen!H42</f>
        <v>4.72420018622004</v>
      </c>
      <c r="I45" s="3">
        <f>[1]Hochschulfinanzen!I42</f>
        <v>4.5289779864325252</v>
      </c>
      <c r="J45" s="3">
        <f>[1]Hochschulfinanzen!J42</f>
        <v>3.5447164882290512</v>
      </c>
      <c r="K45" s="3">
        <f>[1]Hochschulfinanzen!K42</f>
        <v>3.453982551945733</v>
      </c>
      <c r="L45" s="3">
        <f>[1]Hochschulfinanzen!L42</f>
        <v>3.4814539656203287</v>
      </c>
      <c r="M45" s="3">
        <f>[1]Hochschulfinanzen!M42</f>
        <v>3.1199131240166138</v>
      </c>
      <c r="N45" s="3">
        <f>[1]Hochschulfinanzen!N42</f>
        <v>3.1206855561922864</v>
      </c>
      <c r="O45" s="3">
        <f>[1]Hochschulfinanzen!O42</f>
        <v>3.6887771742910807</v>
      </c>
      <c r="P45" s="3">
        <f>[1]Hochschulfinanzen!P42</f>
        <v>3.1314436947387447</v>
      </c>
      <c r="Q45" s="3">
        <f>[1]Hochschulfinanzen!Q42</f>
        <v>2.9848256376576758</v>
      </c>
      <c r="R45" s="3">
        <f>[1]Hochschulfinanzen!R42</f>
        <v>3.9934287164188702</v>
      </c>
      <c r="S45" s="3">
        <f>[1]Hochschulfinanzen!S42</f>
        <v>2.7335221169898616</v>
      </c>
      <c r="T45" s="3">
        <f>[1]Hochschulfinanzen!T42</f>
        <v>5.4446971823697226</v>
      </c>
      <c r="U45" s="3">
        <f>[1]Hochschulfinanzen!U42</f>
        <v>4.1923979303551375</v>
      </c>
      <c r="V45" s="3">
        <f>[1]Hochschulfinanzen!V42</f>
        <v>3.6552419386041617</v>
      </c>
      <c r="W45" s="11"/>
      <c r="X45" s="18" t="str">
        <f t="shared" ref="X45" si="28">HLOOKUP(Y45,$L45:$U142,ROW(L$100)-ROW(X45)+1,0)</f>
        <v>RP</v>
      </c>
      <c r="Y45" s="19">
        <f t="shared" ref="Y45" si="29">MIN(L45:U45)</f>
        <v>2.7335221169898616</v>
      </c>
      <c r="Z45" s="18" t="str">
        <f t="shared" ref="Z45" si="30">HLOOKUP(AA45,$L45:$U142,ROW(N$100)-ROW(Z45)+1,0)</f>
        <v>SL</v>
      </c>
      <c r="AA45" s="19">
        <f t="shared" ref="AA45" si="31">MAX(L45:U45)</f>
        <v>5.4446971823697226</v>
      </c>
    </row>
    <row r="46" spans="1:27" x14ac:dyDescent="0.35">
      <c r="A46" t="str">
        <f>[1]Hochschulfinanzen!A39</f>
        <v>MINT-Fächer</v>
      </c>
      <c r="B46" s="3">
        <f>[1]Hochschulfinanzen!B39</f>
        <v>0.43832567852063292</v>
      </c>
      <c r="C46" s="3">
        <f>[1]Hochschulfinanzen!C39</f>
        <v>0.65995320256851187</v>
      </c>
      <c r="D46" s="3">
        <f>[1]Hochschulfinanzen!D39</f>
        <v>1.2604985505840005</v>
      </c>
      <c r="E46" s="3">
        <f>[1]Hochschulfinanzen!E39</f>
        <v>0.59457825700835254</v>
      </c>
      <c r="F46" s="3">
        <f>[1]Hochschulfinanzen!F39</f>
        <v>0.85617244885010879</v>
      </c>
      <c r="G46" s="3">
        <f>[1]Hochschulfinanzen!G39</f>
        <v>0.74407787869518083</v>
      </c>
      <c r="H46" s="14">
        <f>[1]Hochschulfinanzen!H39</f>
        <v>0.81019821915207157</v>
      </c>
      <c r="I46" s="3">
        <f>[1]Hochschulfinanzen!I39</f>
        <v>0.83737350479686046</v>
      </c>
      <c r="J46" s="3">
        <f>[1]Hochschulfinanzen!J39</f>
        <v>0.60185927834079567</v>
      </c>
      <c r="K46" s="3">
        <f>[1]Hochschulfinanzen!K39</f>
        <v>0.59405981629815385</v>
      </c>
      <c r="L46" s="3">
        <f>[1]Hochschulfinanzen!L39</f>
        <v>0.62614923075304585</v>
      </c>
      <c r="M46" s="3">
        <f>[1]Hochschulfinanzen!M39</f>
        <v>0.56444373976246143</v>
      </c>
      <c r="N46" s="3">
        <f>[1]Hochschulfinanzen!N39</f>
        <v>1.0791439820028561</v>
      </c>
      <c r="O46" s="3">
        <f>[1]Hochschulfinanzen!O39</f>
        <v>0.62524710154011176</v>
      </c>
      <c r="P46" s="3">
        <f>[1]Hochschulfinanzen!P39</f>
        <v>0.51299754673549391</v>
      </c>
      <c r="Q46" s="3">
        <f>[1]Hochschulfinanzen!Q39</f>
        <v>0.58441716679390809</v>
      </c>
      <c r="R46" s="3">
        <f>[1]Hochschulfinanzen!R39</f>
        <v>0.66421941399991236</v>
      </c>
      <c r="S46" s="3">
        <f>[1]Hochschulfinanzen!S39</f>
        <v>0.49729275468868001</v>
      </c>
      <c r="T46" s="3">
        <f>[1]Hochschulfinanzen!T39</f>
        <v>0.50189568037044041</v>
      </c>
      <c r="U46" s="3">
        <f>[1]Hochschulfinanzen!U39</f>
        <v>0.36806620854092531</v>
      </c>
      <c r="V46" s="3">
        <f>[1]Hochschulfinanzen!V39</f>
        <v>0.62830582360239473</v>
      </c>
      <c r="W46" s="11"/>
      <c r="X46" s="18" t="str">
        <f t="shared" ref="X46:X48" si="32">HLOOKUP(Y46,$L46:$U143,ROW(L$100)-ROW(X46)+1,0)</f>
        <v>SH</v>
      </c>
      <c r="Y46" s="19">
        <f t="shared" ref="Y46:Y48" si="33">MIN(L46:U46)</f>
        <v>0.36806620854092531</v>
      </c>
      <c r="Z46" s="18" t="str">
        <f t="shared" ref="Z46:Z48" si="34">HLOOKUP(AA46,$L46:$U143,ROW(N$100)-ROW(Z46)+1,0)</f>
        <v>HB</v>
      </c>
      <c r="AA46" s="19">
        <f t="shared" ref="AA46:AA48" si="35">MAX(L46:U46)</f>
        <v>1.0791439820028561</v>
      </c>
    </row>
    <row r="47" spans="1:27" x14ac:dyDescent="0.35">
      <c r="A47" t="str">
        <f>[1]Hochschulfinanzen!A40</f>
        <v>Humanmedizin</v>
      </c>
      <c r="B47" s="3">
        <f>[1]Hochschulfinanzen!B40</f>
        <v>4.9655458761585558E-2</v>
      </c>
      <c r="C47" s="3">
        <f>[1]Hochschulfinanzen!C40</f>
        <v>3.8037046622281463</v>
      </c>
      <c r="D47" s="3">
        <f>[1]Hochschulfinanzen!D40</f>
        <v>2.3169609777990972</v>
      </c>
      <c r="E47" s="3">
        <f>[1]Hochschulfinanzen!E40</f>
        <v>3.2124768940292223</v>
      </c>
      <c r="F47" s="3">
        <f>[1]Hochschulfinanzen!F40</f>
        <v>1.9140374676576219</v>
      </c>
      <c r="G47" s="3">
        <f>[1]Hochschulfinanzen!G40</f>
        <v>2.7060344153484546</v>
      </c>
      <c r="H47" s="14">
        <f>[1]Hochschulfinanzen!H40</f>
        <v>2.2974254069717679</v>
      </c>
      <c r="I47" s="3">
        <f>[1]Hochschulfinanzen!I40</f>
        <v>2.129488181559112</v>
      </c>
      <c r="J47" s="3">
        <f>[1]Hochschulfinanzen!J40</f>
        <v>1.7469086417812227</v>
      </c>
      <c r="K47" s="3">
        <f>[1]Hochschulfinanzen!K40</f>
        <v>1.6943088760233225</v>
      </c>
      <c r="L47" s="3">
        <f>[1]Hochschulfinanzen!L40</f>
        <v>1.7882913870959161</v>
      </c>
      <c r="M47" s="3">
        <f>[1]Hochschulfinanzen!M40</f>
        <v>1.639253024412775</v>
      </c>
      <c r="N47" s="3">
        <f>[1]Hochschulfinanzen!N40</f>
        <v>8.5823906809900583E-2</v>
      </c>
      <c r="O47" s="3">
        <f>[1]Hochschulfinanzen!O40</f>
        <v>1.9529499044151277</v>
      </c>
      <c r="P47" s="3">
        <f>[1]Hochschulfinanzen!P40</f>
        <v>1.2807931669989863</v>
      </c>
      <c r="Q47" s="3">
        <f>[1]Hochschulfinanzen!Q40</f>
        <v>1.255424694935261</v>
      </c>
      <c r="R47" s="3">
        <f>[1]Hochschulfinanzen!R40</f>
        <v>1.8739306008050691</v>
      </c>
      <c r="S47" s="3">
        <f>[1]Hochschulfinanzen!S40</f>
        <v>1.2239850568523669</v>
      </c>
      <c r="T47" s="3">
        <f>[1]Hochschulfinanzen!T40</f>
        <v>3.7506846624813868</v>
      </c>
      <c r="U47" s="3">
        <f>[1]Hochschulfinanzen!U40</f>
        <v>3.0042525438421719</v>
      </c>
      <c r="V47" s="3">
        <f>[1]Hochschulfinanzen!V40</f>
        <v>1.7898695577033696</v>
      </c>
      <c r="W47" s="11"/>
      <c r="X47" s="18" t="str">
        <f t="shared" si="32"/>
        <v>HB</v>
      </c>
      <c r="Y47" s="19">
        <f t="shared" si="33"/>
        <v>8.5823906809900583E-2</v>
      </c>
      <c r="Z47" s="18" t="str">
        <f t="shared" si="34"/>
        <v>SL</v>
      </c>
      <c r="AA47" s="19">
        <f t="shared" si="35"/>
        <v>3.7506846624813868</v>
      </c>
    </row>
    <row r="48" spans="1:27" x14ac:dyDescent="0.35">
      <c r="A48" t="str">
        <f>[1]Hochschulfinanzen!A41</f>
        <v>sonstige</v>
      </c>
      <c r="B48" s="3">
        <f>[1]Hochschulfinanzen!B41</f>
        <v>1.3600285052853738</v>
      </c>
      <c r="C48" s="3">
        <f>[1]Hochschulfinanzen!C41</f>
        <v>1.0842513259521653</v>
      </c>
      <c r="D48" s="3">
        <f>[1]Hochschulfinanzen!D41</f>
        <v>1.3979512407942223</v>
      </c>
      <c r="E48" s="3">
        <f>[1]Hochschulfinanzen!E41</f>
        <v>1.3941016226218144</v>
      </c>
      <c r="F48" s="3">
        <f>[1]Hochschulfinanzen!F41</f>
        <v>2.6969897241096081</v>
      </c>
      <c r="G48" s="3">
        <f>[1]Hochschulfinanzen!G41</f>
        <v>1.7490841252764902</v>
      </c>
      <c r="H48" s="14">
        <f>[1]Hochschulfinanzen!H41</f>
        <v>1.6165765600961997</v>
      </c>
      <c r="I48" s="3">
        <f>[1]Hochschulfinanzen!I41</f>
        <v>1.5621163000765521</v>
      </c>
      <c r="J48" s="3">
        <f>[1]Hochschulfinanzen!J41</f>
        <v>1.1959485681070328</v>
      </c>
      <c r="K48" s="3">
        <f>[1]Hochschulfinanzen!K41</f>
        <v>1.1656138596242565</v>
      </c>
      <c r="L48" s="3">
        <f>[1]Hochschulfinanzen!L41</f>
        <v>1.067013347771367</v>
      </c>
      <c r="M48" s="3">
        <f>[1]Hochschulfinanzen!M41</f>
        <v>0.9162163598413775</v>
      </c>
      <c r="N48" s="3">
        <f>[1]Hochschulfinanzen!N41</f>
        <v>1.95571766737953</v>
      </c>
      <c r="O48" s="3">
        <f>[1]Hochschulfinanzen!O41</f>
        <v>1.1105801683358409</v>
      </c>
      <c r="P48" s="3">
        <f>[1]Hochschulfinanzen!P41</f>
        <v>1.3376529810042646</v>
      </c>
      <c r="Q48" s="3">
        <f>[1]Hochschulfinanzen!Q41</f>
        <v>1.1449837759285064</v>
      </c>
      <c r="R48" s="3">
        <f>[1]Hochschulfinanzen!R41</f>
        <v>1.4552787016138886</v>
      </c>
      <c r="S48" s="3">
        <f>[1]Hochschulfinanzen!S41</f>
        <v>1.0122443054488148</v>
      </c>
      <c r="T48" s="3">
        <f>[1]Hochschulfinanzen!T41</f>
        <v>1.1921168395178956</v>
      </c>
      <c r="U48" s="3">
        <f>[1]Hochschulfinanzen!U41</f>
        <v>0.82007917797204066</v>
      </c>
      <c r="V48" s="3">
        <f>[1]Hochschulfinanzen!V41</f>
        <v>1.2370665572983974</v>
      </c>
      <c r="W48" s="11"/>
      <c r="X48" s="18" t="str">
        <f t="shared" si="32"/>
        <v>SH</v>
      </c>
      <c r="Y48" s="19">
        <f t="shared" si="33"/>
        <v>0.82007917797204066</v>
      </c>
      <c r="Z48" s="18" t="str">
        <f t="shared" si="34"/>
        <v>HB</v>
      </c>
      <c r="AA48" s="19">
        <f t="shared" si="35"/>
        <v>1.95571766737953</v>
      </c>
    </row>
    <row r="49" spans="1:27" x14ac:dyDescent="0.35">
      <c r="B49" s="3"/>
      <c r="C49" s="3"/>
      <c r="D49" s="3"/>
      <c r="E49" s="3"/>
      <c r="F49" s="3"/>
      <c r="G49" s="3"/>
      <c r="H49" s="14"/>
      <c r="I49" s="3"/>
      <c r="J49" s="3"/>
      <c r="K49" s="3"/>
      <c r="L49" s="3"/>
      <c r="M49" s="3"/>
      <c r="N49" s="3"/>
      <c r="O49" s="3"/>
      <c r="P49" s="3"/>
      <c r="Q49" s="3"/>
      <c r="R49" s="3"/>
      <c r="S49" s="3"/>
      <c r="T49" s="3"/>
      <c r="U49" s="3"/>
      <c r="V49" s="3"/>
      <c r="W49" s="11"/>
      <c r="X49" s="11"/>
      <c r="Y49" s="11"/>
      <c r="Z49" s="11"/>
      <c r="AA49" s="11"/>
    </row>
    <row r="50" spans="1:27" x14ac:dyDescent="0.35">
      <c r="A50" s="4" t="s">
        <v>218</v>
      </c>
      <c r="B50" s="3"/>
      <c r="C50" s="3"/>
      <c r="D50" s="3"/>
      <c r="E50" s="3"/>
      <c r="F50" s="3"/>
      <c r="G50" s="3"/>
      <c r="H50" s="14"/>
      <c r="I50" s="3"/>
      <c r="J50" s="3"/>
      <c r="K50" s="3"/>
      <c r="L50" s="3"/>
      <c r="M50" s="3"/>
      <c r="N50" s="3"/>
      <c r="O50" s="3"/>
      <c r="P50" s="3"/>
      <c r="Q50" s="3"/>
      <c r="R50" s="3"/>
      <c r="S50" s="3"/>
      <c r="T50" s="3"/>
      <c r="U50" s="3"/>
      <c r="V50" s="3"/>
      <c r="W50" s="11"/>
      <c r="X50" s="11"/>
      <c r="Y50" s="11"/>
      <c r="Z50" s="11"/>
      <c r="AA50" s="11"/>
    </row>
    <row r="51" spans="1:27" x14ac:dyDescent="0.35">
      <c r="A51">
        <f>[1]Hochschulfinanzen!A70</f>
        <v>2019</v>
      </c>
      <c r="B51" s="3">
        <f>[1]Hochschulfinanzen!B70</f>
        <v>102.0663298964735</v>
      </c>
      <c r="C51" s="3">
        <f>[1]Hochschulfinanzen!C70</f>
        <v>75.396341235975484</v>
      </c>
      <c r="D51" s="3">
        <f>[1]Hochschulfinanzen!D70</f>
        <v>141.22143464462505</v>
      </c>
      <c r="E51" s="3">
        <f>[1]Hochschulfinanzen!E70</f>
        <v>70.580364527934108</v>
      </c>
      <c r="F51" s="3">
        <f>[1]Hochschulfinanzen!F70</f>
        <v>98.363288982307253</v>
      </c>
      <c r="G51" s="3">
        <f>[1]Hochschulfinanzen!G70</f>
        <v>122.2205853637391</v>
      </c>
      <c r="H51" s="14">
        <f>[1]Hochschulfinanzen!H70</f>
        <v>115.27518781711181</v>
      </c>
      <c r="I51" s="3">
        <f>[1]Hochschulfinanzen!I70</f>
        <v>112.0306850774386</v>
      </c>
      <c r="J51" s="3">
        <f>[1]Hochschulfinanzen!J70</f>
        <v>101.73309265354902</v>
      </c>
      <c r="K51" s="3">
        <f>[1]Hochschulfinanzen!K70</f>
        <v>100</v>
      </c>
      <c r="L51" s="3">
        <f>[1]Hochschulfinanzen!L70</f>
        <v>105.52654845561248</v>
      </c>
      <c r="M51" s="3">
        <f>[1]Hochschulfinanzen!M70</f>
        <v>101.33786283139163</v>
      </c>
      <c r="N51" s="3">
        <f>[1]Hochschulfinanzen!N70</f>
        <v>177.9483158425036</v>
      </c>
      <c r="O51" s="3">
        <f>[1]Hochschulfinanzen!O70</f>
        <v>88.164750071160796</v>
      </c>
      <c r="P51" s="3">
        <f>[1]Hochschulfinanzen!P70</f>
        <v>94.336484928104596</v>
      </c>
      <c r="Q51" s="3">
        <f>[1]Hochschulfinanzen!Q70</f>
        <v>114.77403314290203</v>
      </c>
      <c r="R51" s="3">
        <f>[1]Hochschulfinanzen!R70</f>
        <v>92.960491582949913</v>
      </c>
      <c r="S51" s="3">
        <f>[1]Hochschulfinanzen!S70</f>
        <v>84.643825923265013</v>
      </c>
      <c r="T51" s="3">
        <f>[1]Hochschulfinanzen!T70</f>
        <v>67.524849893840639</v>
      </c>
      <c r="U51" s="3">
        <f>[1]Hochschulfinanzen!U70</f>
        <v>87.942162912385797</v>
      </c>
      <c r="V51" s="3">
        <f>[1]Hochschulfinanzen!V70</f>
        <v>101.49974440140983</v>
      </c>
      <c r="W51" s="11"/>
      <c r="X51" s="18" t="str">
        <f t="shared" ref="X51:X54" si="36">HLOOKUP(Y51,$L51:$U148,ROW(L$100)-ROW(X51)+1,0)</f>
        <v>SL</v>
      </c>
      <c r="Y51" s="19">
        <f t="shared" ref="Y51:Y54" si="37">MIN(L51:U51)</f>
        <v>67.524849893840639</v>
      </c>
      <c r="Z51" s="18" t="str">
        <f t="shared" ref="Z51:Z54" si="38">HLOOKUP(AA51,$L51:$U148,ROW(N$100)-ROW(Z51)+1,0)</f>
        <v>HB</v>
      </c>
      <c r="AA51" s="19">
        <f t="shared" ref="AA51:AA54" si="39">MAX(L51:U51)</f>
        <v>177.9483158425036</v>
      </c>
    </row>
    <row r="52" spans="1:27" x14ac:dyDescent="0.35">
      <c r="A52">
        <f>[1]Hochschulfinanzen!A71</f>
        <v>2020</v>
      </c>
      <c r="B52" s="3">
        <f>[1]Hochschulfinanzen!B71</f>
        <v>114.43336856354949</v>
      </c>
      <c r="C52" s="3">
        <f>[1]Hochschulfinanzen!C71</f>
        <v>78.292283603552647</v>
      </c>
      <c r="D52" s="3">
        <f>[1]Hochschulfinanzen!D71</f>
        <v>143.23769267237898</v>
      </c>
      <c r="E52" s="3">
        <f>[1]Hochschulfinanzen!E71</f>
        <v>66.191653377791752</v>
      </c>
      <c r="F52" s="3">
        <f>[1]Hochschulfinanzen!F71</f>
        <v>96.724638947444248</v>
      </c>
      <c r="G52" s="3">
        <f>[1]Hochschulfinanzen!G71</f>
        <v>113.4484335451736</v>
      </c>
      <c r="H52" s="14">
        <f>[1]Hochschulfinanzen!H71</f>
        <v>113.99190797072782</v>
      </c>
      <c r="I52" s="3">
        <f>[1]Hochschulfinanzen!I71</f>
        <v>114.25147299599365</v>
      </c>
      <c r="J52" s="3">
        <f>[1]Hochschulfinanzen!J71</f>
        <v>101.07474457184455</v>
      </c>
      <c r="K52" s="3">
        <f>[1]Hochschulfinanzen!K71</f>
        <v>100</v>
      </c>
      <c r="L52" s="3">
        <f>[1]Hochschulfinanzen!L71</f>
        <v>103.82019122268278</v>
      </c>
      <c r="M52" s="3">
        <f>[1]Hochschulfinanzen!M71</f>
        <v>100.66437902094781</v>
      </c>
      <c r="N52" s="3">
        <f>[1]Hochschulfinanzen!N71</f>
        <v>165.18767308189874</v>
      </c>
      <c r="O52" s="3">
        <f>[1]Hochschulfinanzen!O71</f>
        <v>87.940626640704195</v>
      </c>
      <c r="P52" s="3">
        <f>[1]Hochschulfinanzen!P71</f>
        <v>99.719645431893369</v>
      </c>
      <c r="Q52" s="3">
        <f>[1]Hochschulfinanzen!Q71</f>
        <v>118.75502221560694</v>
      </c>
      <c r="R52" s="3">
        <f>[1]Hochschulfinanzen!R71</f>
        <v>92.744697444619234</v>
      </c>
      <c r="S52" s="3">
        <f>[1]Hochschulfinanzen!S71</f>
        <v>85.307433020148252</v>
      </c>
      <c r="T52" s="3">
        <f>[1]Hochschulfinanzen!T71</f>
        <v>63.478056898592882</v>
      </c>
      <c r="U52" s="3">
        <f>[1]Hochschulfinanzen!U71</f>
        <v>87.397907344864421</v>
      </c>
      <c r="V52" s="3">
        <f>[1]Hochschulfinanzen!V71</f>
        <v>101.14679617280538</v>
      </c>
      <c r="W52" s="11"/>
      <c r="X52" s="18" t="str">
        <f t="shared" si="36"/>
        <v>SL</v>
      </c>
      <c r="Y52" s="19">
        <f t="shared" si="37"/>
        <v>63.478056898592882</v>
      </c>
      <c r="Z52" s="18" t="str">
        <f t="shared" si="38"/>
        <v>HB</v>
      </c>
      <c r="AA52" s="19">
        <f t="shared" si="39"/>
        <v>165.18767308189874</v>
      </c>
    </row>
    <row r="53" spans="1:27" x14ac:dyDescent="0.35">
      <c r="A53">
        <f>[1]Hochschulfinanzen!A72</f>
        <v>2021</v>
      </c>
      <c r="B53" s="3">
        <f>[1]Hochschulfinanzen!B72</f>
        <v>110.89897347251237</v>
      </c>
      <c r="C53" s="3">
        <f>[1]Hochschulfinanzen!C72</f>
        <v>86.188417209012286</v>
      </c>
      <c r="D53" s="3">
        <f>[1]Hochschulfinanzen!D72</f>
        <v>140.3667451663199</v>
      </c>
      <c r="E53" s="3">
        <f>[1]Hochschulfinanzen!E72</f>
        <v>68.604054100223863</v>
      </c>
      <c r="F53" s="3">
        <f>[1]Hochschulfinanzen!F72</f>
        <v>91.388612213801864</v>
      </c>
      <c r="G53" s="3">
        <f>[1]Hochschulfinanzen!G72</f>
        <v>119.41188529516786</v>
      </c>
      <c r="H53" s="14">
        <f>[1]Hochschulfinanzen!H72</f>
        <v>114.14538483202557</v>
      </c>
      <c r="I53" s="3">
        <f>[1]Hochschulfinanzen!I72</f>
        <v>111.61376309483033</v>
      </c>
      <c r="J53" s="3">
        <f>[1]Hochschulfinanzen!J72</f>
        <v>101.57396406264144</v>
      </c>
      <c r="K53" s="3">
        <f>[1]Hochschulfinanzen!K72</f>
        <v>100</v>
      </c>
      <c r="L53" s="3">
        <f>[1]Hochschulfinanzen!L72</f>
        <v>104.408359707275</v>
      </c>
      <c r="M53" s="3">
        <f>[1]Hochschulfinanzen!M72</f>
        <v>99.073344831990894</v>
      </c>
      <c r="N53" s="3">
        <f>[1]Hochschulfinanzen!N72</f>
        <v>168.25519837719139</v>
      </c>
      <c r="O53" s="3">
        <f>[1]Hochschulfinanzen!O72</f>
        <v>87.632915821453835</v>
      </c>
      <c r="P53" s="3">
        <f>[1]Hochschulfinanzen!P72</f>
        <v>91.966411658778483</v>
      </c>
      <c r="Q53" s="3">
        <f>[1]Hochschulfinanzen!Q72</f>
        <v>120.74082401861411</v>
      </c>
      <c r="R53" s="3">
        <f>[1]Hochschulfinanzen!R72</f>
        <v>93.661290030709893</v>
      </c>
      <c r="S53" s="3">
        <f>[1]Hochschulfinanzen!S72</f>
        <v>91.927891695780033</v>
      </c>
      <c r="T53" s="3">
        <f>[1]Hochschulfinanzen!T72</f>
        <v>70.395232379651389</v>
      </c>
      <c r="U53" s="3">
        <f>[1]Hochschulfinanzen!U72</f>
        <v>88.018115451438248</v>
      </c>
      <c r="V53" s="3">
        <f>[1]Hochschulfinanzen!V72</f>
        <v>101.28824270440127</v>
      </c>
      <c r="W53" s="11"/>
      <c r="X53" s="18" t="str">
        <f t="shared" si="36"/>
        <v>SL</v>
      </c>
      <c r="Y53" s="19">
        <f t="shared" si="37"/>
        <v>70.395232379651389</v>
      </c>
      <c r="Z53" s="18" t="str">
        <f t="shared" si="38"/>
        <v>HB</v>
      </c>
      <c r="AA53" s="19">
        <f t="shared" si="39"/>
        <v>168.25519837719139</v>
      </c>
    </row>
    <row r="54" spans="1:27" x14ac:dyDescent="0.35">
      <c r="A54">
        <f>[1]Hochschulfinanzen!A73</f>
        <v>2022</v>
      </c>
      <c r="B54" s="3">
        <f>[1]Hochschulfinanzen!B73</f>
        <v>110.25071436811969</v>
      </c>
      <c r="C54" s="3">
        <f>[1]Hochschulfinanzen!C73</f>
        <v>79.290879617917625</v>
      </c>
      <c r="D54" s="3">
        <f>[1]Hochschulfinanzen!D73</f>
        <v>150.3353643400084</v>
      </c>
      <c r="E54" s="3">
        <f>[1]Hochschulfinanzen!E73</f>
        <v>86.981539205547435</v>
      </c>
      <c r="F54" s="3">
        <f>[1]Hochschulfinanzen!F73</f>
        <v>87.69861702257586</v>
      </c>
      <c r="G54" s="3">
        <f>[1]Hochschulfinanzen!G73</f>
        <v>123.37323841973978</v>
      </c>
      <c r="H54" s="14">
        <f>[1]Hochschulfinanzen!H73</f>
        <v>118.87706966559273</v>
      </c>
      <c r="I54" s="3">
        <f>[1]Hochschulfinanzen!I73</f>
        <v>116.70008685347048</v>
      </c>
      <c r="J54" s="3">
        <f>[1]Hochschulfinanzen!J73</f>
        <v>101.90278188034571</v>
      </c>
      <c r="K54" s="3">
        <f>[1]Hochschulfinanzen!K73</f>
        <v>100</v>
      </c>
      <c r="L54" s="3">
        <f>[1]Hochschulfinanzen!L73</f>
        <v>105.19531575806931</v>
      </c>
      <c r="M54" s="3">
        <f>[1]Hochschulfinanzen!M73</f>
        <v>98.616126786833561</v>
      </c>
      <c r="N54" s="3">
        <f>[1]Hochschulfinanzen!N73</f>
        <v>156.1436946579386</v>
      </c>
      <c r="O54" s="3">
        <f>[1]Hochschulfinanzen!O73</f>
        <v>84.095300992008035</v>
      </c>
      <c r="P54" s="3">
        <f>[1]Hochschulfinanzen!P73</f>
        <v>99.404912385564828</v>
      </c>
      <c r="Q54" s="3">
        <f>[1]Hochschulfinanzen!Q73</f>
        <v>119.16040624469781</v>
      </c>
      <c r="R54" s="3">
        <f>[1]Hochschulfinanzen!R73</f>
        <v>94.134390430405929</v>
      </c>
      <c r="S54" s="3">
        <f>[1]Hochschulfinanzen!S73</f>
        <v>88.003375094812924</v>
      </c>
      <c r="T54" s="3">
        <f>[1]Hochschulfinanzen!T73</f>
        <v>68.785689598451256</v>
      </c>
      <c r="U54" s="3">
        <f>[1]Hochschulfinanzen!U73</f>
        <v>93.865486249020265</v>
      </c>
      <c r="V54" s="3">
        <f>[1]Hochschulfinanzen!V73</f>
        <v>102.56005478048986</v>
      </c>
      <c r="W54" s="11"/>
      <c r="X54" s="18" t="str">
        <f t="shared" si="36"/>
        <v>SL</v>
      </c>
      <c r="Y54" s="19">
        <f t="shared" si="37"/>
        <v>68.785689598451256</v>
      </c>
      <c r="Z54" s="18" t="str">
        <f t="shared" si="38"/>
        <v>HB</v>
      </c>
      <c r="AA54" s="19">
        <f t="shared" si="39"/>
        <v>156.1436946579386</v>
      </c>
    </row>
    <row r="55" spans="1:27" x14ac:dyDescent="0.35">
      <c r="W55" s="11"/>
      <c r="X55" s="11"/>
      <c r="Y55" s="11"/>
      <c r="Z55" s="11"/>
      <c r="AA55" s="11"/>
    </row>
    <row r="56" spans="1:27" x14ac:dyDescent="0.35">
      <c r="A56" s="4" t="s">
        <v>219</v>
      </c>
      <c r="W56" s="11"/>
      <c r="X56" s="11"/>
      <c r="Y56" s="11"/>
      <c r="Z56" s="11"/>
      <c r="AA56" s="11"/>
    </row>
    <row r="57" spans="1:27" x14ac:dyDescent="0.35">
      <c r="A57" t="str">
        <f>[1]HS_Forschungseinr!A18</f>
        <v>insg</v>
      </c>
      <c r="B57">
        <f>[1]HS_Forschungseinr!B18</f>
        <v>17</v>
      </c>
      <c r="C57">
        <f>[1]HS_Forschungseinr!C18</f>
        <v>7</v>
      </c>
      <c r="D57">
        <f>[1]HS_Forschungseinr!D18</f>
        <v>21</v>
      </c>
      <c r="E57">
        <f>[1]HS_Forschungseinr!E18</f>
        <v>7</v>
      </c>
      <c r="F57">
        <f>[1]HS_Forschungseinr!F18</f>
        <v>14</v>
      </c>
      <c r="G57">
        <f>[1]HS_Forschungseinr!G18</f>
        <v>37</v>
      </c>
      <c r="H57" s="4">
        <f>[1]HS_Forschungseinr!H18</f>
        <v>103</v>
      </c>
      <c r="I57">
        <f>[1]HS_Forschungseinr!I18</f>
        <v>66</v>
      </c>
      <c r="J57">
        <f>[1]HS_Forschungseinr!J18</f>
        <v>356</v>
      </c>
      <c r="K57">
        <f>[1]HS_Forschungseinr!K18</f>
        <v>319</v>
      </c>
      <c r="L57">
        <f>[1]HS_Forschungseinr!L18</f>
        <v>71</v>
      </c>
      <c r="M57">
        <f>[1]HS_Forschungseinr!M18</f>
        <v>48</v>
      </c>
      <c r="N57">
        <f>[1]HS_Forschungseinr!N18</f>
        <v>7</v>
      </c>
      <c r="O57">
        <f>[1]HS_Forschungseinr!O18</f>
        <v>19</v>
      </c>
      <c r="P57">
        <f>[1]HS_Forschungseinr!P18</f>
        <v>33</v>
      </c>
      <c r="Q57">
        <f>[1]HS_Forschungseinr!Q18</f>
        <v>36</v>
      </c>
      <c r="R57">
        <f>[1]HS_Forschungseinr!R18</f>
        <v>66</v>
      </c>
      <c r="S57">
        <f>[1]HS_Forschungseinr!S18</f>
        <v>20</v>
      </c>
      <c r="T57">
        <f>[1]HS_Forschungseinr!T18</f>
        <v>6</v>
      </c>
      <c r="U57">
        <f>[1]HS_Forschungseinr!U18</f>
        <v>13</v>
      </c>
      <c r="V57">
        <f>[1]HS_Forschungseinr!V18</f>
        <v>422</v>
      </c>
      <c r="W57" s="11"/>
      <c r="X57" s="11"/>
      <c r="Y57" s="11"/>
      <c r="Z57" s="11"/>
      <c r="AA57" s="11"/>
    </row>
    <row r="58" spans="1:27" x14ac:dyDescent="0.35">
      <c r="A58" t="str">
        <f>[1]HS_Forschungseinr!A13</f>
        <v>Universitäten</v>
      </c>
      <c r="B58">
        <f>[1]HS_Forschungseinr!B13</f>
        <v>3</v>
      </c>
      <c r="C58">
        <f>[1]HS_Forschungseinr!C13</f>
        <v>2</v>
      </c>
      <c r="D58">
        <f>[1]HS_Forschungseinr!D13</f>
        <v>6</v>
      </c>
      <c r="E58">
        <f>[1]HS_Forschungseinr!E13</f>
        <v>2</v>
      </c>
      <c r="F58">
        <f>[1]HS_Forschungseinr!F13</f>
        <v>4</v>
      </c>
      <c r="G58">
        <f>[1]HS_Forschungseinr!G13</f>
        <v>9</v>
      </c>
      <c r="H58" s="4">
        <f>[1]HS_Forschungseinr!H13</f>
        <v>26</v>
      </c>
      <c r="I58">
        <f>[1]HS_Forschungseinr!I13</f>
        <v>17</v>
      </c>
      <c r="J58">
        <f>[1]HS_Forschungseinr!J13</f>
        <v>104</v>
      </c>
      <c r="K58">
        <f>[1]HS_Forschungseinr!K13</f>
        <v>95</v>
      </c>
      <c r="L58">
        <f>[1]HS_Forschungseinr!L13</f>
        <v>17</v>
      </c>
      <c r="M58">
        <f>[1]HS_Forschungseinr!M13</f>
        <v>14</v>
      </c>
      <c r="N58">
        <f>[1]HS_Forschungseinr!N13</f>
        <v>2</v>
      </c>
      <c r="O58">
        <f>[1]HS_Forschungseinr!O13</f>
        <v>6</v>
      </c>
      <c r="P58">
        <f>[1]HS_Forschungseinr!P13</f>
        <v>12</v>
      </c>
      <c r="Q58">
        <f>[1]HS_Forschungseinr!Q13</f>
        <v>13</v>
      </c>
      <c r="R58">
        <f>[1]HS_Forschungseinr!R13</f>
        <v>19</v>
      </c>
      <c r="S58">
        <f>[1]HS_Forschungseinr!S13</f>
        <v>8</v>
      </c>
      <c r="T58">
        <f>[1]HS_Forschungseinr!T13</f>
        <v>1</v>
      </c>
      <c r="U58">
        <f>[1]HS_Forschungseinr!U13</f>
        <v>3</v>
      </c>
      <c r="V58">
        <f>[1]HS_Forschungseinr!V13</f>
        <v>121</v>
      </c>
      <c r="W58" s="11"/>
      <c r="X58" s="11"/>
      <c r="Y58" s="11"/>
      <c r="Z58" s="11"/>
      <c r="AA58" s="11"/>
    </row>
    <row r="59" spans="1:27" x14ac:dyDescent="0.35">
      <c r="A59" t="str">
        <f>[1]HS_Forschungseinr!A14</f>
        <v>Fachhochschulen/HAW</v>
      </c>
      <c r="B59">
        <f>[1]HS_Forschungseinr!B14</f>
        <v>11</v>
      </c>
      <c r="C59">
        <f>[1]HS_Forschungseinr!C14</f>
        <v>3</v>
      </c>
      <c r="D59">
        <f>[1]HS_Forschungseinr!D14</f>
        <v>7</v>
      </c>
      <c r="E59">
        <f>[1]HS_Forschungseinr!E14</f>
        <v>4</v>
      </c>
      <c r="F59">
        <f>[1]HS_Forschungseinr!F14</f>
        <v>6</v>
      </c>
      <c r="G59">
        <f>[1]HS_Forschungseinr!G14</f>
        <v>23</v>
      </c>
      <c r="H59" s="4">
        <f>[1]HS_Forschungseinr!H14</f>
        <v>54</v>
      </c>
      <c r="I59">
        <f>[1]HS_Forschungseinr!I14</f>
        <v>31</v>
      </c>
      <c r="J59">
        <f>[1]HS_Forschungseinr!J14</f>
        <v>172</v>
      </c>
      <c r="K59">
        <f>[1]HS_Forschungseinr!K14</f>
        <v>149</v>
      </c>
      <c r="L59">
        <f>[1]HS_Forschungseinr!L14</f>
        <v>35</v>
      </c>
      <c r="M59">
        <f>[1]HS_Forschungseinr!M14</f>
        <v>25</v>
      </c>
      <c r="N59">
        <f>[1]HS_Forschungseinr!N14</f>
        <v>3</v>
      </c>
      <c r="O59">
        <f>[1]HS_Forschungseinr!O14</f>
        <v>7</v>
      </c>
      <c r="P59">
        <f>[1]HS_Forschungseinr!P14</f>
        <v>16</v>
      </c>
      <c r="Q59">
        <f>[1]HS_Forschungseinr!Q14</f>
        <v>14</v>
      </c>
      <c r="R59">
        <f>[1]HS_Forschungseinr!R14</f>
        <v>33</v>
      </c>
      <c r="S59">
        <f>[1]HS_Forschungseinr!S14</f>
        <v>7</v>
      </c>
      <c r="T59">
        <f>[1]HS_Forschungseinr!T14</f>
        <v>2</v>
      </c>
      <c r="U59">
        <f>[1]HS_Forschungseinr!U14</f>
        <v>7</v>
      </c>
      <c r="V59">
        <f>[1]HS_Forschungseinr!V14</f>
        <v>203</v>
      </c>
      <c r="W59" s="11"/>
      <c r="X59" s="11"/>
      <c r="Y59" s="11"/>
      <c r="Z59" s="11"/>
      <c r="AA59" s="11"/>
    </row>
    <row r="60" spans="1:27" x14ac:dyDescent="0.35">
      <c r="A60" t="str">
        <f>[1]HS_Forschungseinr!A15</f>
        <v>Künstlerische Hochschulen</v>
      </c>
      <c r="B60">
        <f>[1]HS_Forschungseinr!B15</f>
        <v>1</v>
      </c>
      <c r="C60">
        <f>[1]HS_Forschungseinr!C15</f>
        <v>1</v>
      </c>
      <c r="D60">
        <f>[1]HS_Forschungseinr!D15</f>
        <v>6</v>
      </c>
      <c r="E60">
        <f>[1]HS_Forschungseinr!E15</f>
        <v>0</v>
      </c>
      <c r="F60">
        <f>[1]HS_Forschungseinr!F15</f>
        <v>1</v>
      </c>
      <c r="G60">
        <f>[1]HS_Forschungseinr!G15</f>
        <v>5</v>
      </c>
      <c r="H60" s="4">
        <f>[1]HS_Forschungseinr!H15</f>
        <v>14</v>
      </c>
      <c r="I60">
        <f>[1]HS_Forschungseinr!I15</f>
        <v>9</v>
      </c>
      <c r="J60">
        <f>[1]HS_Forschungseinr!J15</f>
        <v>48</v>
      </c>
      <c r="K60">
        <f>[1]HS_Forschungseinr!K15</f>
        <v>43</v>
      </c>
      <c r="L60">
        <f>[1]HS_Forschungseinr!L15</f>
        <v>12</v>
      </c>
      <c r="M60">
        <f>[1]HS_Forschungseinr!M15</f>
        <v>8</v>
      </c>
      <c r="N60">
        <f>[1]HS_Forschungseinr!N15</f>
        <v>1</v>
      </c>
      <c r="O60">
        <f>[1]HS_Forschungseinr!O15</f>
        <v>2</v>
      </c>
      <c r="P60">
        <f>[1]HS_Forschungseinr!P15</f>
        <v>2</v>
      </c>
      <c r="Q60">
        <f>[1]HS_Forschungseinr!Q15</f>
        <v>4</v>
      </c>
      <c r="R60">
        <f>[1]HS_Forschungseinr!R15</f>
        <v>10</v>
      </c>
      <c r="S60">
        <f>[1]HS_Forschungseinr!S15</f>
        <v>0</v>
      </c>
      <c r="T60">
        <f>[1]HS_Forschungseinr!T15</f>
        <v>2</v>
      </c>
      <c r="U60">
        <f>[1]HS_Forschungseinr!U15</f>
        <v>2</v>
      </c>
      <c r="V60">
        <f>[1]HS_Forschungseinr!V15</f>
        <v>57</v>
      </c>
      <c r="W60" s="11"/>
      <c r="X60" s="11"/>
      <c r="Y60" s="11"/>
      <c r="Z60" s="11"/>
      <c r="AA60" s="11"/>
    </row>
    <row r="61" spans="1:27" x14ac:dyDescent="0.35">
      <c r="A61" t="str">
        <f>[1]HS_Forschungseinr!A16</f>
        <v>Verwaltungshochschulen</v>
      </c>
      <c r="B61">
        <f>[1]HS_Forschungseinr!B16</f>
        <v>2</v>
      </c>
      <c r="C61">
        <f>[1]HS_Forschungseinr!C16</f>
        <v>1</v>
      </c>
      <c r="D61">
        <f>[1]HS_Forschungseinr!D16</f>
        <v>2</v>
      </c>
      <c r="E61">
        <f>[1]HS_Forschungseinr!E16</f>
        <v>1</v>
      </c>
      <c r="F61">
        <f>[1]HS_Forschungseinr!F16</f>
        <v>1</v>
      </c>
      <c r="G61">
        <f>[1]HS_Forschungseinr!G16</f>
        <v>0</v>
      </c>
      <c r="H61" s="4">
        <f>[1]HS_Forschungseinr!H16</f>
        <v>7</v>
      </c>
      <c r="I61">
        <f>[1]HS_Forschungseinr!I16</f>
        <v>7</v>
      </c>
      <c r="J61">
        <f>[1]HS_Forschungseinr!J16</f>
        <v>27</v>
      </c>
      <c r="K61">
        <f>[1]HS_Forschungseinr!K16</f>
        <v>27</v>
      </c>
      <c r="L61">
        <f>[1]HS_Forschungseinr!L16</f>
        <v>6</v>
      </c>
      <c r="M61">
        <f>[1]HS_Forschungseinr!M16</f>
        <v>1</v>
      </c>
      <c r="N61">
        <f>[1]HS_Forschungseinr!N16</f>
        <v>1</v>
      </c>
      <c r="O61">
        <f>[1]HS_Forschungseinr!O16</f>
        <v>2</v>
      </c>
      <c r="P61">
        <f>[1]HS_Forschungseinr!P16</f>
        <v>2</v>
      </c>
      <c r="Q61">
        <f>[1]HS_Forschungseinr!Q16</f>
        <v>5</v>
      </c>
      <c r="R61">
        <f>[1]HS_Forschungseinr!R16</f>
        <v>4</v>
      </c>
      <c r="S61">
        <f>[1]HS_Forschungseinr!S16</f>
        <v>4</v>
      </c>
      <c r="T61">
        <f>[1]HS_Forschungseinr!T16</f>
        <v>1</v>
      </c>
      <c r="U61">
        <f>[1]HS_Forschungseinr!U16</f>
        <v>1</v>
      </c>
      <c r="V61">
        <f>[1]HS_Forschungseinr!V16</f>
        <v>34</v>
      </c>
      <c r="W61" s="11"/>
      <c r="X61" s="11"/>
      <c r="Y61" s="11"/>
      <c r="Z61" s="11"/>
      <c r="AA61" s="11"/>
    </row>
    <row r="62" spans="1:27" x14ac:dyDescent="0.35">
      <c r="A62" t="str">
        <f>[1]HS_Forschungseinr!A17</f>
        <v>Hochschulen eigenen Typs</v>
      </c>
      <c r="B62">
        <f>[1]HS_Forschungseinr!B17</f>
        <v>0</v>
      </c>
      <c r="C62">
        <f>[1]HS_Forschungseinr!C17</f>
        <v>0</v>
      </c>
      <c r="D62">
        <f>[1]HS_Forschungseinr!D17</f>
        <v>0</v>
      </c>
      <c r="E62">
        <f>[1]HS_Forschungseinr!E17</f>
        <v>0</v>
      </c>
      <c r="F62">
        <f>[1]HS_Forschungseinr!F17</f>
        <v>2</v>
      </c>
      <c r="G62">
        <f>[1]HS_Forschungseinr!G17</f>
        <v>0</v>
      </c>
      <c r="H62" s="4">
        <f>[1]HS_Forschungseinr!H17</f>
        <v>2</v>
      </c>
      <c r="I62">
        <f>[1]HS_Forschungseinr!I17</f>
        <v>2</v>
      </c>
      <c r="J62">
        <f>[1]HS_Forschungseinr!J17</f>
        <v>5</v>
      </c>
      <c r="K62">
        <f>[1]HS_Forschungseinr!K17</f>
        <v>5</v>
      </c>
      <c r="L62">
        <f>[1]HS_Forschungseinr!L17</f>
        <v>1</v>
      </c>
      <c r="M62">
        <f>[1]HS_Forschungseinr!M17</f>
        <v>0</v>
      </c>
      <c r="N62">
        <f>[1]HS_Forschungseinr!N17</f>
        <v>0</v>
      </c>
      <c r="O62">
        <f>[1]HS_Forschungseinr!O17</f>
        <v>2</v>
      </c>
      <c r="P62">
        <f>[1]HS_Forschungseinr!P17</f>
        <v>1</v>
      </c>
      <c r="Q62">
        <f>[1]HS_Forschungseinr!Q17</f>
        <v>0</v>
      </c>
      <c r="R62">
        <f>[1]HS_Forschungseinr!R17</f>
        <v>0</v>
      </c>
      <c r="S62">
        <f>[1]HS_Forschungseinr!S17</f>
        <v>1</v>
      </c>
      <c r="T62">
        <f>[1]HS_Forschungseinr!T17</f>
        <v>0</v>
      </c>
      <c r="U62">
        <f>[1]HS_Forschungseinr!U17</f>
        <v>0</v>
      </c>
      <c r="V62">
        <f>[1]HS_Forschungseinr!V17</f>
        <v>7</v>
      </c>
      <c r="W62" s="11"/>
      <c r="X62" s="11"/>
      <c r="Y62" s="11"/>
      <c r="Z62" s="11"/>
      <c r="AA62" s="11"/>
    </row>
    <row r="63" spans="1:27" x14ac:dyDescent="0.35">
      <c r="W63" s="11"/>
      <c r="X63" s="11"/>
      <c r="Y63" s="11"/>
      <c r="Z63" s="11"/>
      <c r="AA63" s="11"/>
    </row>
    <row r="64" spans="1:27" x14ac:dyDescent="0.35">
      <c r="A64" s="4" t="s">
        <v>220</v>
      </c>
      <c r="W64" s="11"/>
      <c r="X64" s="11"/>
      <c r="Y64" s="11"/>
      <c r="Z64" s="11"/>
      <c r="AA64" s="11"/>
    </row>
    <row r="65" spans="1:27" x14ac:dyDescent="0.35">
      <c r="A65" t="str">
        <f>[1]HS_Forschungseinr!A36</f>
        <v>insg</v>
      </c>
      <c r="B65" s="3">
        <f>[1]HS_Forschungseinr!B36</f>
        <v>6.594811667695974</v>
      </c>
      <c r="C65" s="3">
        <f>[1]HS_Forschungseinr!C36</f>
        <v>4.2951768232258623</v>
      </c>
      <c r="D65" s="3">
        <f>[1]HS_Forschungseinr!D36</f>
        <v>5.1351736654600639</v>
      </c>
      <c r="E65" s="3">
        <f>[1]HS_Forschungseinr!E36</f>
        <v>3.2071899701089892</v>
      </c>
      <c r="F65" s="3">
        <f>[1]HS_Forschungseinr!F36</f>
        <v>6.5868900186973569</v>
      </c>
      <c r="G65" s="3">
        <f>[1]HS_Forschungseinr!G36</f>
        <v>9.806150947936759</v>
      </c>
      <c r="H65" s="14">
        <f>[1]HS_Forschungseinr!H36</f>
        <v>6.2888727128499502</v>
      </c>
      <c r="I65" s="3">
        <f>[1]HS_Forschungseinr!I36</f>
        <v>5.2360207765304416</v>
      </c>
      <c r="J65" s="3">
        <f>[1]HS_Forschungseinr!J36</f>
        <v>4.9491180616006165</v>
      </c>
      <c r="K65" s="3">
        <f>[1]HS_Forschungseinr!K36</f>
        <v>4.6802421859542092</v>
      </c>
      <c r="L65" s="3">
        <f>[1]HS_Forschungseinr!L36</f>
        <v>6.2726006882721546</v>
      </c>
      <c r="M65" s="3">
        <f>[1]HS_Forschungseinr!M36</f>
        <v>3.5817762804626341</v>
      </c>
      <c r="N65" s="3">
        <f>[1]HS_Forschungseinr!N36</f>
        <v>10.161583697335777</v>
      </c>
      <c r="O65" s="3">
        <f>[1]HS_Forschungseinr!O36</f>
        <v>9.9907138943487261</v>
      </c>
      <c r="P65" s="3">
        <f>[1]HS_Forschungseinr!P36</f>
        <v>5.150661532237522</v>
      </c>
      <c r="Q65" s="3">
        <f>[1]HS_Forschungseinr!Q36</f>
        <v>4.415000749936933</v>
      </c>
      <c r="R65" s="3">
        <f>[1]HS_Forschungseinr!R36</f>
        <v>3.6335188813606538</v>
      </c>
      <c r="S65" s="3">
        <f>[1]HS_Forschungseinr!S36</f>
        <v>4.7974343321191828</v>
      </c>
      <c r="T65" s="3">
        <f>[1]HS_Forschungseinr!T36</f>
        <v>6.038975548188005</v>
      </c>
      <c r="U65" s="3">
        <f>[1]HS_Forschungseinr!U36</f>
        <v>4.3913340737798165</v>
      </c>
      <c r="V65" s="3">
        <f>[1]HS_Forschungseinr!V36</f>
        <v>4.9918970391662816</v>
      </c>
      <c r="W65" s="11"/>
      <c r="X65" s="18" t="str">
        <f t="shared" ref="X65:X70" si="40">HLOOKUP(Y65,$L65:$U162,ROW(L$100)-ROW(X65)+1,0)</f>
        <v>BY</v>
      </c>
      <c r="Y65" s="19">
        <f t="shared" ref="Y65:Y70" si="41">MIN(L65:U65)</f>
        <v>3.5817762804626341</v>
      </c>
      <c r="Z65" s="18" t="str">
        <f t="shared" ref="Z65:Z70" si="42">HLOOKUP(AA65,$L65:$U162,ROW(N$100)-ROW(Z65)+1,0)</f>
        <v>HB</v>
      </c>
      <c r="AA65" s="19">
        <f t="shared" ref="AA65:AA70" si="43">MAX(L65:U65)</f>
        <v>10.161583697335777</v>
      </c>
    </row>
    <row r="66" spans="1:27" x14ac:dyDescent="0.35">
      <c r="A66" t="str">
        <f>[1]HS_Forschungseinr!A31</f>
        <v>Universitäten</v>
      </c>
      <c r="B66" s="3">
        <f>[1]HS_Forschungseinr!B31</f>
        <v>1.1637902942992895</v>
      </c>
      <c r="C66" s="3">
        <f>[1]HS_Forschungseinr!C31</f>
        <v>1.2271933780645321</v>
      </c>
      <c r="D66" s="3">
        <f>[1]HS_Forschungseinr!D31</f>
        <v>1.4671924758457324</v>
      </c>
      <c r="E66" s="3">
        <f>[1]HS_Forschungseinr!E31</f>
        <v>0.91633999145971123</v>
      </c>
      <c r="F66" s="3">
        <f>[1]HS_Forschungseinr!F31</f>
        <v>1.8819685767706735</v>
      </c>
      <c r="G66" s="3">
        <f>[1]HS_Forschungseinr!G31</f>
        <v>2.3852799603089414</v>
      </c>
      <c r="H66" s="14">
        <f>[1]HS_Forschungseinr!H31</f>
        <v>1.5874824323698904</v>
      </c>
      <c r="I66" s="3">
        <f>[1]HS_Forschungseinr!I31</f>
        <v>1.3486720181972349</v>
      </c>
      <c r="J66" s="3">
        <f>[1]HS_Forschungseinr!J31</f>
        <v>1.4458097708046744</v>
      </c>
      <c r="K66" s="3">
        <f>[1]HS_Forschungseinr!K31</f>
        <v>1.3938025318672411</v>
      </c>
      <c r="L66" s="3">
        <f>[1]HS_Forschungseinr!L31</f>
        <v>1.5018903056426285</v>
      </c>
      <c r="M66" s="3">
        <f>[1]HS_Forschungseinr!M31</f>
        <v>1.0446847484682682</v>
      </c>
      <c r="N66" s="3">
        <f>[1]HS_Forschungseinr!N31</f>
        <v>2.9033096278102222</v>
      </c>
      <c r="O66" s="3">
        <f>[1]HS_Forschungseinr!O31</f>
        <v>3.1549622824259136</v>
      </c>
      <c r="P66" s="3">
        <f>[1]HS_Forschungseinr!P31</f>
        <v>1.8729678299045536</v>
      </c>
      <c r="Q66" s="3">
        <f>[1]HS_Forschungseinr!Q31</f>
        <v>1.5943058263661147</v>
      </c>
      <c r="R66" s="3">
        <f>[1]HS_Forschungseinr!R31</f>
        <v>1.0460130113007942</v>
      </c>
      <c r="S66" s="3">
        <f>[1]HS_Forschungseinr!S31</f>
        <v>1.918973732847673</v>
      </c>
      <c r="T66" s="3">
        <f>[1]HS_Forschungseinr!T31</f>
        <v>1.0064959246980008</v>
      </c>
      <c r="U66" s="3">
        <f>[1]HS_Forschungseinr!U31</f>
        <v>1.0133847862568808</v>
      </c>
      <c r="V66" s="3">
        <f>[1]HS_Forschungseinr!V31</f>
        <v>1.4313259282917539</v>
      </c>
      <c r="W66" s="11"/>
      <c r="X66" s="18" t="str">
        <f t="shared" si="40"/>
        <v>SL</v>
      </c>
      <c r="Y66" s="19">
        <f t="shared" si="41"/>
        <v>1.0064959246980008</v>
      </c>
      <c r="Z66" s="18" t="str">
        <f t="shared" si="42"/>
        <v>HH</v>
      </c>
      <c r="AA66" s="19">
        <f t="shared" si="43"/>
        <v>3.1549622824259136</v>
      </c>
    </row>
    <row r="67" spans="1:27" x14ac:dyDescent="0.35">
      <c r="A67" t="str">
        <f>[1]HS_Forschungseinr!A32</f>
        <v>Fachhochschulen/HAW</v>
      </c>
      <c r="B67" s="3">
        <f>[1]HS_Forschungseinr!B32</f>
        <v>4.2672310790973951</v>
      </c>
      <c r="C67" s="3">
        <f>[1]HS_Forschungseinr!C32</f>
        <v>1.840790067096798</v>
      </c>
      <c r="D67" s="3">
        <f>[1]HS_Forschungseinr!D32</f>
        <v>1.7117245551533546</v>
      </c>
      <c r="E67" s="3">
        <f>[1]HS_Forschungseinr!E32</f>
        <v>1.8326799829194225</v>
      </c>
      <c r="F67" s="3">
        <f>[1]HS_Forschungseinr!F32</f>
        <v>2.8229528651560103</v>
      </c>
      <c r="G67" s="3">
        <f>[1]HS_Forschungseinr!G32</f>
        <v>6.0957154541228507</v>
      </c>
      <c r="H67" s="14">
        <f>[1]HS_Forschungseinr!H32</f>
        <v>3.2970788979990031</v>
      </c>
      <c r="I67" s="3">
        <f>[1]HS_Forschungseinr!I32</f>
        <v>2.4593430920067227</v>
      </c>
      <c r="J67" s="3">
        <f>[1]HS_Forschungseinr!J32</f>
        <v>2.3911469286384999</v>
      </c>
      <c r="K67" s="3">
        <f>[1]HS_Forschungseinr!K32</f>
        <v>2.1860692341917782</v>
      </c>
      <c r="L67" s="3">
        <f>[1]HS_Forschungseinr!L32</f>
        <v>3.0921270998524704</v>
      </c>
      <c r="M67" s="3">
        <f>[1]HS_Forschungseinr!M32</f>
        <v>1.8655084794076218</v>
      </c>
      <c r="N67" s="3">
        <f>[1]HS_Forschungseinr!N32</f>
        <v>4.3549644417153326</v>
      </c>
      <c r="O67" s="3">
        <f>[1]HS_Forschungseinr!O32</f>
        <v>3.680789329496899</v>
      </c>
      <c r="P67" s="3">
        <f>[1]HS_Forschungseinr!P32</f>
        <v>2.4972904398727378</v>
      </c>
      <c r="Q67" s="3">
        <f>[1]HS_Forschungseinr!Q32</f>
        <v>1.716944736086585</v>
      </c>
      <c r="R67" s="3">
        <f>[1]HS_Forschungseinr!R32</f>
        <v>1.8167594406803269</v>
      </c>
      <c r="S67" s="3">
        <f>[1]HS_Forschungseinr!S32</f>
        <v>1.6791020162417138</v>
      </c>
      <c r="T67" s="3">
        <f>[1]HS_Forschungseinr!T32</f>
        <v>2.0129918493960015</v>
      </c>
      <c r="U67" s="3">
        <f>[1]HS_Forschungseinr!U32</f>
        <v>2.3645645012660554</v>
      </c>
      <c r="V67" s="3">
        <f>[1]HS_Forschungseinr!V32</f>
        <v>2.4013154003572397</v>
      </c>
      <c r="W67" s="11"/>
      <c r="X67" s="18" t="str">
        <f t="shared" si="40"/>
        <v>RP</v>
      </c>
      <c r="Y67" s="19">
        <f t="shared" si="41"/>
        <v>1.6791020162417138</v>
      </c>
      <c r="Z67" s="18" t="str">
        <f t="shared" si="42"/>
        <v>HB</v>
      </c>
      <c r="AA67" s="19">
        <f t="shared" si="43"/>
        <v>4.3549644417153326</v>
      </c>
    </row>
    <row r="68" spans="1:27" x14ac:dyDescent="0.35">
      <c r="A68" t="str">
        <f>[1]HS_Forschungseinr!A33</f>
        <v>Künstlerische Hochschulen</v>
      </c>
      <c r="B68" s="3">
        <f>[1]HS_Forschungseinr!B33</f>
        <v>0.38793009809976314</v>
      </c>
      <c r="C68" s="3">
        <f>[1]HS_Forschungseinr!C33</f>
        <v>0.61359668903226605</v>
      </c>
      <c r="D68" s="3">
        <f>[1]HS_Forschungseinr!D33</f>
        <v>1.4671924758457324</v>
      </c>
      <c r="E68" s="3">
        <f>[1]HS_Forschungseinr!E33</f>
        <v>0</v>
      </c>
      <c r="F68" s="3">
        <f>[1]HS_Forschungseinr!F33</f>
        <v>0.47049214419266838</v>
      </c>
      <c r="G68" s="3">
        <f>[1]HS_Forschungseinr!G33</f>
        <v>1.3251555335049674</v>
      </c>
      <c r="H68" s="14">
        <f>[1]HS_Forschungseinr!H33</f>
        <v>0.85479823281455636</v>
      </c>
      <c r="I68" s="3">
        <f>[1]HS_Forschungseinr!I33</f>
        <v>0.71400283316324198</v>
      </c>
      <c r="J68" s="3">
        <f>[1]HS_Forschungseinr!J33</f>
        <v>0.66729681729446511</v>
      </c>
      <c r="K68" s="3">
        <f>[1]HS_Forschungseinr!K33</f>
        <v>0.63087904073990908</v>
      </c>
      <c r="L68" s="3">
        <f>[1]HS_Forschungseinr!L33</f>
        <v>1.0601578628065613</v>
      </c>
      <c r="M68" s="3">
        <f>[1]HS_Forschungseinr!M33</f>
        <v>0.59696271341043894</v>
      </c>
      <c r="N68" s="3">
        <f>[1]HS_Forschungseinr!N33</f>
        <v>1.4516548139051111</v>
      </c>
      <c r="O68" s="3">
        <f>[1]HS_Forschungseinr!O33</f>
        <v>1.0516540941419712</v>
      </c>
      <c r="P68" s="3">
        <f>[1]HS_Forschungseinr!P33</f>
        <v>0.31216130498409222</v>
      </c>
      <c r="Q68" s="3">
        <f>[1]HS_Forschungseinr!Q33</f>
        <v>0.49055563888188142</v>
      </c>
      <c r="R68" s="3">
        <f>[1]HS_Forschungseinr!R33</f>
        <v>0.55053316384252327</v>
      </c>
      <c r="S68" s="3">
        <f>[1]HS_Forschungseinr!S33</f>
        <v>0</v>
      </c>
      <c r="T68" s="3">
        <f>[1]HS_Forschungseinr!T33</f>
        <v>2.0129918493960015</v>
      </c>
      <c r="U68" s="3">
        <f>[1]HS_Forschungseinr!U33</f>
        <v>0.67558985750458722</v>
      </c>
      <c r="V68" s="3">
        <f>[1]HS_Forschungseinr!V33</f>
        <v>0.67426097448454514</v>
      </c>
      <c r="W68" s="11"/>
      <c r="X68" s="18" t="str">
        <f t="shared" si="40"/>
        <v>RP</v>
      </c>
      <c r="Y68" s="19">
        <f t="shared" si="41"/>
        <v>0</v>
      </c>
      <c r="Z68" s="18" t="str">
        <f t="shared" si="42"/>
        <v>SL</v>
      </c>
      <c r="AA68" s="19">
        <f t="shared" si="43"/>
        <v>2.0129918493960015</v>
      </c>
    </row>
    <row r="69" spans="1:27" x14ac:dyDescent="0.35">
      <c r="A69" t="str">
        <f>[1]HS_Forschungseinr!A34</f>
        <v>Verwaltungshochschulen</v>
      </c>
      <c r="B69" s="3">
        <f>[1]HS_Forschungseinr!B34</f>
        <v>0.77586019619952629</v>
      </c>
      <c r="C69" s="3">
        <f>[1]HS_Forschungseinr!C34</f>
        <v>0.61359668903226605</v>
      </c>
      <c r="D69" s="3">
        <f>[1]HS_Forschungseinr!D34</f>
        <v>0.48906415861524416</v>
      </c>
      <c r="E69" s="3">
        <f>[1]HS_Forschungseinr!E34</f>
        <v>0.45816999572985562</v>
      </c>
      <c r="F69" s="3">
        <f>[1]HS_Forschungseinr!F34</f>
        <v>0.47049214419266838</v>
      </c>
      <c r="G69" s="3">
        <f>[1]HS_Forschungseinr!G34</f>
        <v>0</v>
      </c>
      <c r="H69" s="14">
        <f>[1]HS_Forschungseinr!H34</f>
        <v>0.42739911640727818</v>
      </c>
      <c r="I69" s="3">
        <f>[1]HS_Forschungseinr!I34</f>
        <v>0.5553355369047438</v>
      </c>
      <c r="J69" s="3">
        <f>[1]HS_Forschungseinr!J34</f>
        <v>0.37535445972813664</v>
      </c>
      <c r="K69" s="3">
        <f>[1]HS_Forschungseinr!K34</f>
        <v>0.3961333511622685</v>
      </c>
      <c r="L69" s="3">
        <f>[1]HS_Forschungseinr!L34</f>
        <v>0.53007893140328066</v>
      </c>
      <c r="M69" s="3">
        <f>[1]HS_Forschungseinr!M34</f>
        <v>7.4620339176304867E-2</v>
      </c>
      <c r="N69" s="3">
        <f>[1]HS_Forschungseinr!N34</f>
        <v>1.4516548139051111</v>
      </c>
      <c r="O69" s="3">
        <f>[1]HS_Forschungseinr!O34</f>
        <v>1.0516540941419712</v>
      </c>
      <c r="P69" s="3">
        <f>[1]HS_Forschungseinr!P34</f>
        <v>0.31216130498409222</v>
      </c>
      <c r="Q69" s="3">
        <f>[1]HS_Forschungseinr!Q34</f>
        <v>0.61319454860235179</v>
      </c>
      <c r="R69" s="3">
        <f>[1]HS_Forschungseinr!R34</f>
        <v>0.22021326553700932</v>
      </c>
      <c r="S69" s="3">
        <f>[1]HS_Forschungseinr!S34</f>
        <v>0.95948686642383652</v>
      </c>
      <c r="T69" s="3">
        <f>[1]HS_Forschungseinr!T34</f>
        <v>1.0064959246980008</v>
      </c>
      <c r="U69" s="3">
        <f>[1]HS_Forschungseinr!U34</f>
        <v>0.33779492875229361</v>
      </c>
      <c r="V69" s="3">
        <f>[1]HS_Forschungseinr!V34</f>
        <v>0.40219075671007959</v>
      </c>
      <c r="W69" s="11"/>
      <c r="X69" s="18" t="str">
        <f t="shared" si="40"/>
        <v>BY</v>
      </c>
      <c r="Y69" s="19">
        <f t="shared" si="41"/>
        <v>7.4620339176304867E-2</v>
      </c>
      <c r="Z69" s="18" t="str">
        <f t="shared" si="42"/>
        <v>HB</v>
      </c>
      <c r="AA69" s="19">
        <f t="shared" si="43"/>
        <v>1.4516548139051111</v>
      </c>
    </row>
    <row r="70" spans="1:27" x14ac:dyDescent="0.35">
      <c r="A70" t="str">
        <f>[1]HS_Forschungseinr!A35</f>
        <v>Hochschulen eigenen Typs</v>
      </c>
      <c r="B70" s="3">
        <f>[1]HS_Forschungseinr!B35</f>
        <v>0</v>
      </c>
      <c r="C70" s="3">
        <f>[1]HS_Forschungseinr!C35</f>
        <v>0</v>
      </c>
      <c r="D70" s="3">
        <f>[1]HS_Forschungseinr!D35</f>
        <v>0</v>
      </c>
      <c r="E70" s="3">
        <f>[1]HS_Forschungseinr!E35</f>
        <v>0</v>
      </c>
      <c r="F70" s="3">
        <f>[1]HS_Forschungseinr!F35</f>
        <v>0.94098428838533676</v>
      </c>
      <c r="G70" s="3">
        <f>[1]HS_Forschungseinr!G35</f>
        <v>0</v>
      </c>
      <c r="H70" s="14">
        <f>[1]HS_Forschungseinr!H35</f>
        <v>0.12211403325922233</v>
      </c>
      <c r="I70" s="3">
        <f>[1]HS_Forschungseinr!I35</f>
        <v>0.15866729625849824</v>
      </c>
      <c r="J70" s="3">
        <f>[1]HS_Forschungseinr!J35</f>
        <v>6.9510085134840111E-2</v>
      </c>
      <c r="K70" s="3">
        <f>[1]HS_Forschungseinr!K35</f>
        <v>7.3358027993012692E-2</v>
      </c>
      <c r="L70" s="3">
        <f>[1]HS_Forschungseinr!L35</f>
        <v>8.8346488567213444E-2</v>
      </c>
      <c r="M70" s="3">
        <f>[1]HS_Forschungseinr!M35</f>
        <v>0</v>
      </c>
      <c r="N70" s="3">
        <f>[1]HS_Forschungseinr!N35</f>
        <v>0</v>
      </c>
      <c r="O70" s="3">
        <f>[1]HS_Forschungseinr!O35</f>
        <v>1.0516540941419712</v>
      </c>
      <c r="P70" s="3">
        <f>[1]HS_Forschungseinr!P35</f>
        <v>0.15608065249204611</v>
      </c>
      <c r="Q70" s="3">
        <f>[1]HS_Forschungseinr!Q35</f>
        <v>0</v>
      </c>
      <c r="R70" s="3">
        <f>[1]HS_Forschungseinr!R35</f>
        <v>0</v>
      </c>
      <c r="S70" s="3">
        <f>[1]HS_Forschungseinr!S35</f>
        <v>0.23987171660595913</v>
      </c>
      <c r="T70" s="3">
        <f>[1]HS_Forschungseinr!T35</f>
        <v>0</v>
      </c>
      <c r="U70" s="3">
        <f>[1]HS_Forschungseinr!U35</f>
        <v>0</v>
      </c>
      <c r="V70" s="3">
        <f>[1]HS_Forschungseinr!V35</f>
        <v>8.2803979322663437E-2</v>
      </c>
      <c r="W70" s="11"/>
      <c r="X70" s="18" t="str">
        <f t="shared" si="40"/>
        <v>BY</v>
      </c>
      <c r="Y70" s="19">
        <f t="shared" si="41"/>
        <v>0</v>
      </c>
      <c r="Z70" s="18" t="str">
        <f t="shared" si="42"/>
        <v>HH</v>
      </c>
      <c r="AA70" s="19">
        <f t="shared" si="43"/>
        <v>1.0516540941419712</v>
      </c>
    </row>
    <row r="71" spans="1:27" x14ac:dyDescent="0.35">
      <c r="W71" s="11"/>
      <c r="X71" s="11"/>
      <c r="Y71" s="11"/>
      <c r="Z71" s="11"/>
      <c r="AA71" s="11"/>
    </row>
    <row r="72" spans="1:27" x14ac:dyDescent="0.35">
      <c r="A72" s="4" t="s">
        <v>221</v>
      </c>
      <c r="W72" s="11"/>
      <c r="X72" s="11"/>
      <c r="Y72" s="11"/>
      <c r="Z72" s="11"/>
      <c r="AA72" s="11"/>
    </row>
    <row r="73" spans="1:27" x14ac:dyDescent="0.35">
      <c r="A73" t="str">
        <f>[1]HS_Forschungseinr!A4</f>
        <v>Fraunhofer-Gesellschaft</v>
      </c>
      <c r="B73">
        <f>[1]HS_Forschungseinr!B4</f>
        <v>1</v>
      </c>
      <c r="C73">
        <f>[1]HS_Forschungseinr!C4</f>
        <v>1</v>
      </c>
      <c r="D73">
        <f>[1]HS_Forschungseinr!D4</f>
        <v>9</v>
      </c>
      <c r="E73">
        <f>[1]HS_Forschungseinr!E4</f>
        <v>2</v>
      </c>
      <c r="F73">
        <f>[1]HS_Forschungseinr!F4</f>
        <v>2</v>
      </c>
      <c r="G73">
        <f>[1]HS_Forschungseinr!G4</f>
        <v>4</v>
      </c>
      <c r="H73" s="4">
        <f>[1]HS_Forschungseinr!H4</f>
        <v>19</v>
      </c>
      <c r="I73">
        <f>[1]HS_Forschungseinr!I4</f>
        <v>15</v>
      </c>
      <c r="J73">
        <f>[1]HS_Forschungseinr!J4</f>
        <v>61</v>
      </c>
      <c r="K73">
        <f>[1]HS_Forschungseinr!K4</f>
        <v>57</v>
      </c>
      <c r="L73">
        <f>[1]HS_Forschungseinr!L4</f>
        <v>13</v>
      </c>
      <c r="M73">
        <f>[1]HS_Forschungseinr!M4</f>
        <v>10</v>
      </c>
      <c r="N73">
        <f>[1]HS_Forschungseinr!N4</f>
        <v>3</v>
      </c>
      <c r="O73">
        <f>[1]HS_Forschungseinr!O4</f>
        <v>1</v>
      </c>
      <c r="P73">
        <f>[1]HS_Forschungseinr!P4</f>
        <v>6</v>
      </c>
      <c r="Q73">
        <f>[1]HS_Forschungseinr!Q4</f>
        <v>3</v>
      </c>
      <c r="R73">
        <f>[1]HS_Forschungseinr!R4</f>
        <v>15</v>
      </c>
      <c r="S73">
        <f>[1]HS_Forschungseinr!S4</f>
        <v>3</v>
      </c>
      <c r="T73">
        <f>[1]HS_Forschungseinr!T4</f>
        <v>1</v>
      </c>
      <c r="U73">
        <f>[1]HS_Forschungseinr!U4</f>
        <v>2</v>
      </c>
      <c r="V73">
        <f>[1]HS_Forschungseinr!V4</f>
        <v>76</v>
      </c>
      <c r="W73" s="11"/>
      <c r="X73" s="18"/>
      <c r="Y73" s="19"/>
      <c r="Z73" s="18"/>
      <c r="AA73" s="19"/>
    </row>
    <row r="74" spans="1:27" x14ac:dyDescent="0.35">
      <c r="A74" t="str">
        <f>[1]HS_Forschungseinr!A5</f>
        <v>Leibniz-Gemeinschaft</v>
      </c>
      <c r="B74">
        <f>[1]HS_Forschungseinr!B5</f>
        <v>9</v>
      </c>
      <c r="C74">
        <f>[1]HS_Forschungseinr!C5</f>
        <v>4</v>
      </c>
      <c r="D74">
        <f>[1]HS_Forschungseinr!D5</f>
        <v>8</v>
      </c>
      <c r="E74">
        <f>[1]HS_Forschungseinr!E5</f>
        <v>5</v>
      </c>
      <c r="F74">
        <f>[1]HS_Forschungseinr!F5</f>
        <v>3</v>
      </c>
      <c r="G74">
        <f>[1]HS_Forschungseinr!G5</f>
        <v>15</v>
      </c>
      <c r="H74" s="4">
        <f>[1]HS_Forschungseinr!H5</f>
        <v>44</v>
      </c>
      <c r="I74">
        <f>[1]HS_Forschungseinr!I5</f>
        <v>29</v>
      </c>
      <c r="J74">
        <f>[1]HS_Forschungseinr!J5</f>
        <v>69</v>
      </c>
      <c r="K74">
        <f>[1]HS_Forschungseinr!K5</f>
        <v>54</v>
      </c>
      <c r="L74">
        <f>[1]HS_Forschungseinr!L5</f>
        <v>7</v>
      </c>
      <c r="M74">
        <f>[1]HS_Forschungseinr!M5</f>
        <v>8</v>
      </c>
      <c r="N74">
        <f>[1]HS_Forschungseinr!N5</f>
        <v>4</v>
      </c>
      <c r="O74">
        <f>[1]HS_Forschungseinr!O5</f>
        <v>4</v>
      </c>
      <c r="P74">
        <f>[1]HS_Forschungseinr!P5</f>
        <v>5</v>
      </c>
      <c r="Q74">
        <f>[1]HS_Forschungseinr!Q5</f>
        <v>6</v>
      </c>
      <c r="R74">
        <f>[1]HS_Forschungseinr!R5</f>
        <v>9</v>
      </c>
      <c r="S74">
        <f>[1]HS_Forschungseinr!S5</f>
        <v>5</v>
      </c>
      <c r="T74">
        <f>[1]HS_Forschungseinr!T5</f>
        <v>2</v>
      </c>
      <c r="U74">
        <f>[1]HS_Forschungseinr!U5</f>
        <v>4</v>
      </c>
      <c r="V74">
        <f>[1]HS_Forschungseinr!V5</f>
        <v>98</v>
      </c>
      <c r="W74" s="11"/>
      <c r="X74" s="18"/>
      <c r="Y74" s="19"/>
      <c r="Z74" s="18"/>
      <c r="AA74" s="19"/>
    </row>
    <row r="75" spans="1:27" x14ac:dyDescent="0.35">
      <c r="A75" t="str">
        <f>[1]HS_Forschungseinr!A6</f>
        <v>Max-Planck-Gesellschaft</v>
      </c>
      <c r="B75">
        <f>[1]HS_Forschungseinr!B6</f>
        <v>3</v>
      </c>
      <c r="C75">
        <f>[1]HS_Forschungseinr!C6</f>
        <v>1</v>
      </c>
      <c r="D75">
        <f>[1]HS_Forschungseinr!D6</f>
        <v>6</v>
      </c>
      <c r="E75">
        <f>[1]HS_Forschungseinr!E6</f>
        <v>3</v>
      </c>
      <c r="F75">
        <f>[1]HS_Forschungseinr!F6</f>
        <v>3</v>
      </c>
      <c r="G75">
        <f>[1]HS_Forschungseinr!G6</f>
        <v>6</v>
      </c>
      <c r="H75" s="4">
        <f>[1]HS_Forschungseinr!H6</f>
        <v>22</v>
      </c>
      <c r="I75">
        <f>[1]HS_Forschungseinr!I6</f>
        <v>16</v>
      </c>
      <c r="J75">
        <f>[1]HS_Forschungseinr!J6</f>
        <v>65</v>
      </c>
      <c r="K75">
        <f>[1]HS_Forschungseinr!K6</f>
        <v>59</v>
      </c>
      <c r="L75">
        <f>[1]HS_Forschungseinr!L6</f>
        <v>12</v>
      </c>
      <c r="M75">
        <f>[1]HS_Forschungseinr!M6</f>
        <v>12</v>
      </c>
      <c r="N75">
        <f>[1]HS_Forschungseinr!N6</f>
        <v>1</v>
      </c>
      <c r="O75">
        <f>[1]HS_Forschungseinr!O6</f>
        <v>3</v>
      </c>
      <c r="P75">
        <f>[1]HS_Forschungseinr!P6</f>
        <v>8</v>
      </c>
      <c r="Q75">
        <f>[1]HS_Forschungseinr!Q6</f>
        <v>4</v>
      </c>
      <c r="R75">
        <f>[1]HS_Forschungseinr!R6</f>
        <v>14</v>
      </c>
      <c r="S75">
        <f>[1]HS_Forschungseinr!S6</f>
        <v>2</v>
      </c>
      <c r="T75">
        <f>[1]HS_Forschungseinr!T6</f>
        <v>2</v>
      </c>
      <c r="U75">
        <f>[1]HS_Forschungseinr!U6</f>
        <v>1</v>
      </c>
      <c r="V75">
        <f>[1]HS_Forschungseinr!V6</f>
        <v>81</v>
      </c>
      <c r="W75" s="11"/>
      <c r="X75" s="18"/>
      <c r="Y75" s="19"/>
      <c r="Z75" s="18"/>
      <c r="AA75" s="19"/>
    </row>
    <row r="76" spans="1:27" x14ac:dyDescent="0.35">
      <c r="A76" t="str">
        <f>[1]HS_Forschungseinr!A7</f>
        <v>Helmholtz-Gemeinschaft</v>
      </c>
      <c r="B76">
        <f>[1]HS_Forschungseinr!B7</f>
        <v>1</v>
      </c>
      <c r="C76">
        <f>[1]HS_Forschungseinr!C7</f>
        <v>0</v>
      </c>
      <c r="D76">
        <f>[1]HS_Forschungseinr!D7</f>
        <v>2</v>
      </c>
      <c r="E76">
        <f>[1]HS_Forschungseinr!E7</f>
        <v>0</v>
      </c>
      <c r="F76">
        <f>[1]HS_Forschungseinr!F7</f>
        <v>0</v>
      </c>
      <c r="G76">
        <f>[1]HS_Forschungseinr!G7</f>
        <v>2</v>
      </c>
      <c r="H76" s="4">
        <f>[1]HS_Forschungseinr!H7</f>
        <v>5</v>
      </c>
      <c r="I76">
        <f>[1]HS_Forschungseinr!I7</f>
        <v>3</v>
      </c>
      <c r="J76">
        <f>[1]HS_Forschungseinr!J7</f>
        <v>15</v>
      </c>
      <c r="K76">
        <f>[1]HS_Forschungseinr!K7</f>
        <v>13</v>
      </c>
      <c r="L76">
        <f>[1]HS_Forschungseinr!L7</f>
        <v>2</v>
      </c>
      <c r="M76">
        <f>[1]HS_Forschungseinr!M7</f>
        <v>1</v>
      </c>
      <c r="N76">
        <f>[1]HS_Forschungseinr!N7</f>
        <v>1</v>
      </c>
      <c r="O76">
        <f>[1]HS_Forschungseinr!O7</f>
        <v>1</v>
      </c>
      <c r="P76">
        <f>[1]HS_Forschungseinr!P7</f>
        <v>1</v>
      </c>
      <c r="Q76">
        <f>[1]HS_Forschungseinr!Q7</f>
        <v>1</v>
      </c>
      <c r="R76">
        <f>[1]HS_Forschungseinr!R7</f>
        <v>3</v>
      </c>
      <c r="S76">
        <f>[1]HS_Forschungseinr!S7</f>
        <v>0</v>
      </c>
      <c r="T76">
        <f>[1]HS_Forschungseinr!T7</f>
        <v>1</v>
      </c>
      <c r="U76">
        <f>[1]HS_Forschungseinr!U7</f>
        <v>2</v>
      </c>
      <c r="V76">
        <f>[1]HS_Forschungseinr!V7</f>
        <v>18</v>
      </c>
      <c r="W76" s="11"/>
      <c r="X76" s="18"/>
      <c r="Y76" s="19"/>
      <c r="Z76" s="18"/>
      <c r="AA76" s="19"/>
    </row>
    <row r="77" spans="1:27" x14ac:dyDescent="0.35">
      <c r="A77" t="str">
        <f>[1]HS_Forschungseinr!A8</f>
        <v>Bundeseinrichtungen mit FuE-Aufgaben</v>
      </c>
      <c r="B77">
        <f>[1]HS_Forschungseinr!B8</f>
        <v>1</v>
      </c>
      <c r="C77">
        <f>[1]HS_Forschungseinr!C8</f>
        <v>1</v>
      </c>
      <c r="D77">
        <f>[1]HS_Forschungseinr!D8</f>
        <v>2</v>
      </c>
      <c r="E77">
        <f>[1]HS_Forschungseinr!E8</f>
        <v>2</v>
      </c>
      <c r="F77">
        <f>[1]HS_Forschungseinr!F8</f>
        <v>0</v>
      </c>
      <c r="G77">
        <f>[1]HS_Forschungseinr!G8</f>
        <v>5</v>
      </c>
      <c r="H77" s="4">
        <f>[1]HS_Forschungseinr!H8</f>
        <v>11</v>
      </c>
      <c r="I77">
        <f>[1]HS_Forschungseinr!I8</f>
        <v>6</v>
      </c>
      <c r="J77">
        <f>[1]HS_Forschungseinr!J8</f>
        <v>37</v>
      </c>
      <c r="K77">
        <f>[1]HS_Forschungseinr!K8</f>
        <v>32</v>
      </c>
      <c r="L77">
        <f>[1]HS_Forschungseinr!L8</f>
        <v>2</v>
      </c>
      <c r="M77">
        <f>[1]HS_Forschungseinr!M8</f>
        <v>5</v>
      </c>
      <c r="N77">
        <f>[1]HS_Forschungseinr!N8</f>
        <v>0</v>
      </c>
      <c r="O77">
        <f>[1]HS_Forschungseinr!O8</f>
        <v>1</v>
      </c>
      <c r="P77">
        <f>[1]HS_Forschungseinr!P8</f>
        <v>4</v>
      </c>
      <c r="Q77">
        <f>[1]HS_Forschungseinr!Q8</f>
        <v>6</v>
      </c>
      <c r="R77">
        <f>[1]HS_Forschungseinr!R8</f>
        <v>10</v>
      </c>
      <c r="S77">
        <f>[1]HS_Forschungseinr!S8</f>
        <v>2</v>
      </c>
      <c r="T77">
        <f>[1]HS_Forschungseinr!T8</f>
        <v>0</v>
      </c>
      <c r="U77">
        <f>[1]HS_Forschungseinr!U8</f>
        <v>2</v>
      </c>
      <c r="V77">
        <f>[1]HS_Forschungseinr!V8</f>
        <v>43</v>
      </c>
      <c r="W77" s="11"/>
      <c r="X77" s="18"/>
      <c r="Y77" s="19"/>
      <c r="Z77" s="18"/>
      <c r="AA77" s="19"/>
    </row>
    <row r="78" spans="1:27" x14ac:dyDescent="0.35">
      <c r="A78" t="str">
        <f>[1]HS_Forschungseinr!A9</f>
        <v>Landeseinrichtungen mit FuE-Aufgaben</v>
      </c>
      <c r="B78">
        <f>[1]HS_Forschungseinr!B9</f>
        <v>2</v>
      </c>
      <c r="C78">
        <f>[1]HS_Forschungseinr!C9</f>
        <v>1</v>
      </c>
      <c r="D78">
        <f>[1]HS_Forschungseinr!D9</f>
        <v>7</v>
      </c>
      <c r="E78">
        <f>[1]HS_Forschungseinr!E9</f>
        <v>3</v>
      </c>
      <c r="F78">
        <f>[1]HS_Forschungseinr!F9</f>
        <v>4</v>
      </c>
      <c r="G78">
        <f>[1]HS_Forschungseinr!G9</f>
        <v>3</v>
      </c>
      <c r="H78" s="4">
        <f>[1]HS_Forschungseinr!H9</f>
        <v>20</v>
      </c>
      <c r="I78">
        <f>[1]HS_Forschungseinr!I9</f>
        <v>17</v>
      </c>
      <c r="J78">
        <f>[1]HS_Forschungseinr!J9</f>
        <v>121</v>
      </c>
      <c r="K78">
        <f>[1]HS_Forschungseinr!K9</f>
        <v>118</v>
      </c>
      <c r="L78">
        <f>[1]HS_Forschungseinr!L9</f>
        <v>18</v>
      </c>
      <c r="M78">
        <f>[1]HS_Forschungseinr!M9</f>
        <v>25</v>
      </c>
      <c r="N78">
        <f>[1]HS_Forschungseinr!N9</f>
        <v>6</v>
      </c>
      <c r="O78">
        <f>[1]HS_Forschungseinr!O9</f>
        <v>5</v>
      </c>
      <c r="P78">
        <f>[1]HS_Forschungseinr!P9</f>
        <v>14</v>
      </c>
      <c r="Q78">
        <f>[1]HS_Forschungseinr!Q9</f>
        <v>15</v>
      </c>
      <c r="R78">
        <f>[1]HS_Forschungseinr!R9</f>
        <v>16</v>
      </c>
      <c r="S78">
        <f>[1]HS_Forschungseinr!S9</f>
        <v>13</v>
      </c>
      <c r="T78">
        <f>[1]HS_Forschungseinr!T9</f>
        <v>2</v>
      </c>
      <c r="U78">
        <f>[1]HS_Forschungseinr!U9</f>
        <v>4</v>
      </c>
      <c r="V78">
        <f>[1]HS_Forschungseinr!V9</f>
        <v>138</v>
      </c>
      <c r="W78" s="11"/>
      <c r="X78" s="18"/>
      <c r="Y78" s="19"/>
      <c r="Z78" s="18"/>
      <c r="AA78" s="19"/>
    </row>
    <row r="79" spans="1:27" x14ac:dyDescent="0.35">
      <c r="A79" t="str">
        <f>[1]HS_Forschungseinr!A10</f>
        <v>insg</v>
      </c>
      <c r="B79">
        <f>[1]HS_Forschungseinr!B10</f>
        <v>17</v>
      </c>
      <c r="C79">
        <f>[1]HS_Forschungseinr!C10</f>
        <v>8</v>
      </c>
      <c r="D79">
        <f>[1]HS_Forschungseinr!D10</f>
        <v>34</v>
      </c>
      <c r="E79">
        <f>[1]HS_Forschungseinr!E10</f>
        <v>15</v>
      </c>
      <c r="F79">
        <f>[1]HS_Forschungseinr!F10</f>
        <v>12</v>
      </c>
      <c r="G79">
        <f>[1]HS_Forschungseinr!G10</f>
        <v>35</v>
      </c>
      <c r="H79" s="4">
        <f>[1]HS_Forschungseinr!H10</f>
        <v>121</v>
      </c>
      <c r="I79">
        <f>[1]HS_Forschungseinr!I10</f>
        <v>86</v>
      </c>
      <c r="J79">
        <f>[1]HS_Forschungseinr!J10</f>
        <v>368</v>
      </c>
      <c r="K79">
        <f>[1]HS_Forschungseinr!K10</f>
        <v>333</v>
      </c>
      <c r="L79">
        <f>[1]HS_Forschungseinr!L10</f>
        <v>54</v>
      </c>
      <c r="M79">
        <f>[1]HS_Forschungseinr!M10</f>
        <v>61</v>
      </c>
      <c r="N79">
        <f>[1]HS_Forschungseinr!N10</f>
        <v>15</v>
      </c>
      <c r="O79">
        <f>[1]HS_Forschungseinr!O10</f>
        <v>15</v>
      </c>
      <c r="P79">
        <f>[1]HS_Forschungseinr!P10</f>
        <v>38</v>
      </c>
      <c r="Q79">
        <f>[1]HS_Forschungseinr!Q10</f>
        <v>35</v>
      </c>
      <c r="R79">
        <f>[1]HS_Forschungseinr!R10</f>
        <v>67</v>
      </c>
      <c r="S79">
        <f>[1]HS_Forschungseinr!S10</f>
        <v>25</v>
      </c>
      <c r="T79">
        <f>[1]HS_Forschungseinr!T10</f>
        <v>8</v>
      </c>
      <c r="U79">
        <f>[1]HS_Forschungseinr!U10</f>
        <v>15</v>
      </c>
      <c r="V79">
        <f>[1]HS_Forschungseinr!V10</f>
        <v>454</v>
      </c>
      <c r="W79" s="11"/>
      <c r="X79" s="18"/>
      <c r="Y79" s="19"/>
      <c r="Z79" s="18"/>
      <c r="AA79" s="19"/>
    </row>
    <row r="80" spans="1:27" x14ac:dyDescent="0.35">
      <c r="W80" s="11"/>
      <c r="X80" s="11"/>
      <c r="Y80" s="11"/>
      <c r="Z80" s="11"/>
      <c r="AA80" s="11"/>
    </row>
    <row r="81" spans="1:27" x14ac:dyDescent="0.35">
      <c r="A81" s="4" t="s">
        <v>222</v>
      </c>
      <c r="W81" s="11"/>
      <c r="X81" s="11"/>
      <c r="Y81" s="11"/>
      <c r="Z81" s="11"/>
      <c r="AA81" s="11"/>
    </row>
    <row r="82" spans="1:27" x14ac:dyDescent="0.35">
      <c r="A82" t="str">
        <f>[1]HS_Forschungseinr!A22</f>
        <v>Fraunhofer-Gesellschaft</v>
      </c>
      <c r="B82" s="3">
        <f>[1]HS_Forschungseinr!B22</f>
        <v>0.38793009809976314</v>
      </c>
      <c r="C82" s="3">
        <f>[1]HS_Forschungseinr!C22</f>
        <v>0.61359668903226605</v>
      </c>
      <c r="D82" s="3">
        <f>[1]HS_Forschungseinr!D22</f>
        <v>2.2007887137685986</v>
      </c>
      <c r="E82" s="3">
        <f>[1]HS_Forschungseinr!E22</f>
        <v>0.91633999145971123</v>
      </c>
      <c r="F82" s="3">
        <f>[1]HS_Forschungseinr!F22</f>
        <v>0.94098428838533676</v>
      </c>
      <c r="G82" s="3">
        <f>[1]HS_Forschungseinr!G22</f>
        <v>1.060124426803974</v>
      </c>
      <c r="H82" s="14">
        <f>[1]HS_Forschungseinr!H22</f>
        <v>1.160083315962612</v>
      </c>
      <c r="I82" s="3">
        <f>[1]HS_Forschungseinr!I22</f>
        <v>1.1900047219387366</v>
      </c>
      <c r="J82" s="3">
        <f>[1]HS_Forschungseinr!J22</f>
        <v>0.84802303864504935</v>
      </c>
      <c r="K82" s="3">
        <f>[1]HS_Forschungseinr!K22</f>
        <v>0.83628151912034465</v>
      </c>
      <c r="L82" s="3">
        <f>[1]HS_Forschungseinr!L22</f>
        <v>1.1485043513737747</v>
      </c>
      <c r="M82" s="3">
        <f>[1]HS_Forschungseinr!M22</f>
        <v>0.74620339176304873</v>
      </c>
      <c r="N82" s="3">
        <f>[1]HS_Forschungseinr!N22</f>
        <v>4.3549644417153326</v>
      </c>
      <c r="O82" s="3">
        <f>[1]HS_Forschungseinr!O22</f>
        <v>0.5258270470709856</v>
      </c>
      <c r="P82" s="3">
        <f>[1]HS_Forschungseinr!P22</f>
        <v>0.93648391495227679</v>
      </c>
      <c r="Q82" s="3">
        <f>[1]HS_Forschungseinr!Q22</f>
        <v>0.3679167291614111</v>
      </c>
      <c r="R82" s="3">
        <f>[1]HS_Forschungseinr!R22</f>
        <v>0.8257997457637849</v>
      </c>
      <c r="S82" s="3">
        <f>[1]HS_Forschungseinr!S22</f>
        <v>0.71961514981787744</v>
      </c>
      <c r="T82" s="3">
        <f>[1]HS_Forschungseinr!T22</f>
        <v>1.0064959246980008</v>
      </c>
      <c r="U82" s="3">
        <f>[1]HS_Forschungseinr!U22</f>
        <v>0.67558985750458722</v>
      </c>
      <c r="V82" s="3">
        <f>[1]HS_Forschungseinr!V22</f>
        <v>0.89901463264606019</v>
      </c>
      <c r="W82" s="11"/>
      <c r="X82" s="18" t="str">
        <f t="shared" ref="X82:X88" si="44">HLOOKUP(Y82,$L82:$U179,ROW(L$100)-ROW(X82)+1,0)</f>
        <v>NI</v>
      </c>
      <c r="Y82" s="19">
        <f t="shared" ref="Y82:Y88" si="45">MIN(L82:U82)</f>
        <v>0.3679167291614111</v>
      </c>
      <c r="Z82" s="18" t="str">
        <f t="shared" ref="Z82:Z88" si="46">HLOOKUP(AA82,$L82:$U179,ROW(N$100)-ROW(Z82)+1,0)</f>
        <v>HB</v>
      </c>
      <c r="AA82" s="19">
        <f t="shared" ref="AA82:AA88" si="47">MAX(L82:U82)</f>
        <v>4.3549644417153326</v>
      </c>
    </row>
    <row r="83" spans="1:27" x14ac:dyDescent="0.35">
      <c r="A83" t="str">
        <f>[1]HS_Forschungseinr!A23</f>
        <v>Leibniz-Gemeinschaft</v>
      </c>
      <c r="B83" s="3">
        <f>[1]HS_Forschungseinr!B23</f>
        <v>3.4913708828978685</v>
      </c>
      <c r="C83" s="3">
        <f>[1]HS_Forschungseinr!C23</f>
        <v>2.4543867561290642</v>
      </c>
      <c r="D83" s="3">
        <f>[1]HS_Forschungseinr!D23</f>
        <v>1.9562566344609766</v>
      </c>
      <c r="E83" s="3">
        <f>[1]HS_Forschungseinr!E23</f>
        <v>2.2908499786492782</v>
      </c>
      <c r="F83" s="3">
        <f>[1]HS_Forschungseinr!F23</f>
        <v>1.4114764325780051</v>
      </c>
      <c r="G83" s="3">
        <f>[1]HS_Forschungseinr!G23</f>
        <v>3.9754666005149026</v>
      </c>
      <c r="H83" s="14">
        <f>[1]HS_Forschungseinr!H23</f>
        <v>2.6865087317028915</v>
      </c>
      <c r="I83" s="3">
        <f>[1]HS_Forschungseinr!I23</f>
        <v>2.3006757957482242</v>
      </c>
      <c r="J83" s="3">
        <f>[1]HS_Forschungseinr!J23</f>
        <v>0.95923917486079358</v>
      </c>
      <c r="K83" s="3">
        <f>[1]HS_Forschungseinr!K23</f>
        <v>0.792266702324537</v>
      </c>
      <c r="L83" s="3">
        <f>[1]HS_Forschungseinr!L23</f>
        <v>0.61842541997049405</v>
      </c>
      <c r="M83" s="3">
        <f>[1]HS_Forschungseinr!M23</f>
        <v>0.59696271341043894</v>
      </c>
      <c r="N83" s="3">
        <f>[1]HS_Forschungseinr!N23</f>
        <v>5.8066192556204443</v>
      </c>
      <c r="O83" s="3">
        <f>[1]HS_Forschungseinr!O23</f>
        <v>2.1033081882839424</v>
      </c>
      <c r="P83" s="3">
        <f>[1]HS_Forschungseinr!P23</f>
        <v>0.78040326246023062</v>
      </c>
      <c r="Q83" s="3">
        <f>[1]HS_Forschungseinr!Q23</f>
        <v>0.73583345832282221</v>
      </c>
      <c r="R83" s="3">
        <f>[1]HS_Forschungseinr!R23</f>
        <v>0.49547984745827095</v>
      </c>
      <c r="S83" s="3">
        <f>[1]HS_Forschungseinr!S23</f>
        <v>1.1993585830297957</v>
      </c>
      <c r="T83" s="3">
        <f>[1]HS_Forschungseinr!T23</f>
        <v>2.0129918493960015</v>
      </c>
      <c r="U83" s="3">
        <f>[1]HS_Forschungseinr!U23</f>
        <v>1.3511797150091744</v>
      </c>
      <c r="V83" s="3">
        <f>[1]HS_Forschungseinr!V23</f>
        <v>1.1592557105172883</v>
      </c>
      <c r="W83" s="11"/>
      <c r="X83" s="18" t="str">
        <f t="shared" si="44"/>
        <v>NW</v>
      </c>
      <c r="Y83" s="19">
        <f t="shared" si="45"/>
        <v>0.49547984745827095</v>
      </c>
      <c r="Z83" s="18" t="str">
        <f t="shared" si="46"/>
        <v>HB</v>
      </c>
      <c r="AA83" s="19">
        <f t="shared" si="47"/>
        <v>5.8066192556204443</v>
      </c>
    </row>
    <row r="84" spans="1:27" x14ac:dyDescent="0.35">
      <c r="A84" t="str">
        <f>[1]HS_Forschungseinr!A24</f>
        <v>Max-Planck-Gesellschaft</v>
      </c>
      <c r="B84" s="3">
        <f>[1]HS_Forschungseinr!B24</f>
        <v>1.1637902942992895</v>
      </c>
      <c r="C84" s="3">
        <f>[1]HS_Forschungseinr!C24</f>
        <v>0.61359668903226605</v>
      </c>
      <c r="D84" s="3">
        <f>[1]HS_Forschungseinr!D24</f>
        <v>1.4671924758457324</v>
      </c>
      <c r="E84" s="3">
        <f>[1]HS_Forschungseinr!E24</f>
        <v>1.3745099871895667</v>
      </c>
      <c r="F84" s="3">
        <f>[1]HS_Forschungseinr!F24</f>
        <v>1.4114764325780051</v>
      </c>
      <c r="G84" s="3">
        <f>[1]HS_Forschungseinr!G24</f>
        <v>1.590186640205961</v>
      </c>
      <c r="H84" s="14">
        <f>[1]HS_Forschungseinr!H24</f>
        <v>1.3432543658514458</v>
      </c>
      <c r="I84" s="3">
        <f>[1]HS_Forschungseinr!I24</f>
        <v>1.2693383700679859</v>
      </c>
      <c r="J84" s="3">
        <f>[1]HS_Forschungseinr!J24</f>
        <v>0.90363110675292146</v>
      </c>
      <c r="K84" s="3">
        <f>[1]HS_Forschungseinr!K24</f>
        <v>0.86562473031754972</v>
      </c>
      <c r="L84" s="3">
        <f>[1]HS_Forschungseinr!L24</f>
        <v>1.0601578628065613</v>
      </c>
      <c r="M84" s="3">
        <f>[1]HS_Forschungseinr!M24</f>
        <v>0.89544407011565852</v>
      </c>
      <c r="N84" s="3">
        <f>[1]HS_Forschungseinr!N24</f>
        <v>1.4516548139051111</v>
      </c>
      <c r="O84" s="3">
        <f>[1]HS_Forschungseinr!O24</f>
        <v>1.5774811412129568</v>
      </c>
      <c r="P84" s="3">
        <f>[1]HS_Forschungseinr!P24</f>
        <v>1.2486452199363689</v>
      </c>
      <c r="Q84" s="3">
        <f>[1]HS_Forschungseinr!Q24</f>
        <v>0.49055563888188142</v>
      </c>
      <c r="R84" s="3">
        <f>[1]HS_Forschungseinr!R24</f>
        <v>0.77074642937953253</v>
      </c>
      <c r="S84" s="3">
        <f>[1]HS_Forschungseinr!S24</f>
        <v>0.47974343321191826</v>
      </c>
      <c r="T84" s="3">
        <f>[1]HS_Forschungseinr!T24</f>
        <v>2.0129918493960015</v>
      </c>
      <c r="U84" s="3">
        <f>[1]HS_Forschungseinr!U24</f>
        <v>0.33779492875229361</v>
      </c>
      <c r="V84" s="3">
        <f>[1]HS_Forschungseinr!V24</f>
        <v>0.95816033216224838</v>
      </c>
      <c r="W84" s="11"/>
      <c r="X84" s="18" t="str">
        <f t="shared" si="44"/>
        <v>SH</v>
      </c>
      <c r="Y84" s="19">
        <f t="shared" si="45"/>
        <v>0.33779492875229361</v>
      </c>
      <c r="Z84" s="18" t="str">
        <f t="shared" si="46"/>
        <v>SL</v>
      </c>
      <c r="AA84" s="19">
        <f t="shared" si="47"/>
        <v>2.0129918493960015</v>
      </c>
    </row>
    <row r="85" spans="1:27" x14ac:dyDescent="0.35">
      <c r="A85" t="str">
        <f>[1]HS_Forschungseinr!A25</f>
        <v>Helmholtz-Gemeinschaft</v>
      </c>
      <c r="B85" s="3">
        <f>[1]HS_Forschungseinr!B25</f>
        <v>0.38793009809976314</v>
      </c>
      <c r="C85" s="3">
        <f>[1]HS_Forschungseinr!C25</f>
        <v>0</v>
      </c>
      <c r="D85" s="3">
        <f>[1]HS_Forschungseinr!D25</f>
        <v>0.48906415861524416</v>
      </c>
      <c r="E85" s="3">
        <f>[1]HS_Forschungseinr!E25</f>
        <v>0</v>
      </c>
      <c r="F85" s="3">
        <f>[1]HS_Forschungseinr!F25</f>
        <v>0</v>
      </c>
      <c r="G85" s="3">
        <f>[1]HS_Forschungseinr!G25</f>
        <v>0.530062213401987</v>
      </c>
      <c r="H85" s="14">
        <f>[1]HS_Forschungseinr!H25</f>
        <v>0.3052850831480558</v>
      </c>
      <c r="I85" s="3">
        <f>[1]HS_Forschungseinr!I25</f>
        <v>0.23800094438774735</v>
      </c>
      <c r="J85" s="3">
        <f>[1]HS_Forschungseinr!J25</f>
        <v>0.20853025540452036</v>
      </c>
      <c r="K85" s="3">
        <f>[1]HS_Forschungseinr!K25</f>
        <v>0.19073087278183298</v>
      </c>
      <c r="L85" s="3">
        <f>[1]HS_Forschungseinr!L25</f>
        <v>0.17669297713442689</v>
      </c>
      <c r="M85" s="3">
        <f>[1]HS_Forschungseinr!M25</f>
        <v>7.4620339176304867E-2</v>
      </c>
      <c r="N85" s="3">
        <f>[1]HS_Forschungseinr!N25</f>
        <v>1.4516548139051111</v>
      </c>
      <c r="O85" s="3">
        <f>[1]HS_Forschungseinr!O25</f>
        <v>0.5258270470709856</v>
      </c>
      <c r="P85" s="3">
        <f>[1]HS_Forschungseinr!P25</f>
        <v>0.15608065249204611</v>
      </c>
      <c r="Q85" s="3">
        <f>[1]HS_Forschungseinr!Q25</f>
        <v>0.12263890972047035</v>
      </c>
      <c r="R85" s="3">
        <f>[1]HS_Forschungseinr!R25</f>
        <v>0.16515994915275697</v>
      </c>
      <c r="S85" s="3">
        <f>[1]HS_Forschungseinr!S25</f>
        <v>0</v>
      </c>
      <c r="T85" s="3">
        <f>[1]HS_Forschungseinr!T25</f>
        <v>1.0064959246980008</v>
      </c>
      <c r="U85" s="3">
        <f>[1]HS_Forschungseinr!U25</f>
        <v>0.67558985750458722</v>
      </c>
      <c r="V85" s="3">
        <f>[1]HS_Forschungseinr!V25</f>
        <v>0.21292451825827743</v>
      </c>
      <c r="W85" s="11"/>
      <c r="X85" s="18" t="str">
        <f t="shared" si="44"/>
        <v>RP</v>
      </c>
      <c r="Y85" s="19">
        <f t="shared" si="45"/>
        <v>0</v>
      </c>
      <c r="Z85" s="18" t="str">
        <f t="shared" si="46"/>
        <v>HB</v>
      </c>
      <c r="AA85" s="19">
        <f t="shared" si="47"/>
        <v>1.4516548139051111</v>
      </c>
    </row>
    <row r="86" spans="1:27" x14ac:dyDescent="0.35">
      <c r="A86" t="str">
        <f>[1]HS_Forschungseinr!A26</f>
        <v>Bundeseinrichtungen mit FuE-Aufgaben</v>
      </c>
      <c r="B86" s="3">
        <f>[1]HS_Forschungseinr!B26</f>
        <v>0.38793009809976314</v>
      </c>
      <c r="C86" s="3">
        <f>[1]HS_Forschungseinr!C26</f>
        <v>0.61359668903226605</v>
      </c>
      <c r="D86" s="3">
        <f>[1]HS_Forschungseinr!D26</f>
        <v>0.48906415861524416</v>
      </c>
      <c r="E86" s="3">
        <f>[1]HS_Forschungseinr!E26</f>
        <v>0.91633999145971123</v>
      </c>
      <c r="F86" s="3">
        <f>[1]HS_Forschungseinr!F26</f>
        <v>0</v>
      </c>
      <c r="G86" s="3">
        <f>[1]HS_Forschungseinr!G26</f>
        <v>1.3251555335049674</v>
      </c>
      <c r="H86" s="14">
        <f>[1]HS_Forschungseinr!H26</f>
        <v>0.67162718292572288</v>
      </c>
      <c r="I86" s="3">
        <f>[1]HS_Forschungseinr!I26</f>
        <v>0.47600188877549471</v>
      </c>
      <c r="J86" s="3">
        <f>[1]HS_Forschungseinr!J26</f>
        <v>0.5143746299978168</v>
      </c>
      <c r="K86" s="3">
        <f>[1]HS_Forschungseinr!K26</f>
        <v>0.46949137915528122</v>
      </c>
      <c r="L86" s="3">
        <f>[1]HS_Forschungseinr!L26</f>
        <v>0.17669297713442689</v>
      </c>
      <c r="M86" s="3">
        <f>[1]HS_Forschungseinr!M26</f>
        <v>0.37310169588152436</v>
      </c>
      <c r="N86" s="3">
        <f>[1]HS_Forschungseinr!N26</f>
        <v>0</v>
      </c>
      <c r="O86" s="3">
        <f>[1]HS_Forschungseinr!O26</f>
        <v>0.5258270470709856</v>
      </c>
      <c r="P86" s="3">
        <f>[1]HS_Forschungseinr!P26</f>
        <v>0.62432260996818445</v>
      </c>
      <c r="Q86" s="3">
        <f>[1]HS_Forschungseinr!Q26</f>
        <v>0.73583345832282221</v>
      </c>
      <c r="R86" s="3">
        <f>[1]HS_Forschungseinr!R26</f>
        <v>0.55053316384252327</v>
      </c>
      <c r="S86" s="3">
        <f>[1]HS_Forschungseinr!S26</f>
        <v>0.47974343321191826</v>
      </c>
      <c r="T86" s="3">
        <f>[1]HS_Forschungseinr!T26</f>
        <v>0</v>
      </c>
      <c r="U86" s="3">
        <f>[1]HS_Forschungseinr!U26</f>
        <v>0.67558985750458722</v>
      </c>
      <c r="V86" s="3">
        <f>[1]HS_Forschungseinr!V26</f>
        <v>0.50865301583921829</v>
      </c>
      <c r="W86" s="11"/>
      <c r="X86" s="18" t="str">
        <f t="shared" si="44"/>
        <v>HB</v>
      </c>
      <c r="Y86" s="19">
        <f t="shared" si="45"/>
        <v>0</v>
      </c>
      <c r="Z86" s="18" t="str">
        <f t="shared" si="46"/>
        <v>NI</v>
      </c>
      <c r="AA86" s="19">
        <f t="shared" si="47"/>
        <v>0.73583345832282221</v>
      </c>
    </row>
    <row r="87" spans="1:27" x14ac:dyDescent="0.35">
      <c r="A87" t="str">
        <f>[1]HS_Forschungseinr!A27</f>
        <v>Landeseinrichtungen mit FuE-Aufgaben</v>
      </c>
      <c r="B87" s="3">
        <f>[1]HS_Forschungseinr!B27</f>
        <v>0.77586019619952629</v>
      </c>
      <c r="C87" s="3">
        <f>[1]HS_Forschungseinr!C27</f>
        <v>0.61359668903226605</v>
      </c>
      <c r="D87" s="3">
        <f>[1]HS_Forschungseinr!D27</f>
        <v>1.7117245551533546</v>
      </c>
      <c r="E87" s="3">
        <f>[1]HS_Forschungseinr!E27</f>
        <v>1.3745099871895667</v>
      </c>
      <c r="F87" s="3">
        <f>[1]HS_Forschungseinr!F27</f>
        <v>1.8819685767706735</v>
      </c>
      <c r="G87" s="3">
        <f>[1]HS_Forschungseinr!G27</f>
        <v>0.79509332010298051</v>
      </c>
      <c r="H87" s="14">
        <f>[1]HS_Forschungseinr!H27</f>
        <v>1.2211403325922232</v>
      </c>
      <c r="I87" s="3">
        <f>[1]HS_Forschungseinr!I27</f>
        <v>1.3486720181972349</v>
      </c>
      <c r="J87" s="3">
        <f>[1]HS_Forschungseinr!J27</f>
        <v>1.6821440602631308</v>
      </c>
      <c r="K87" s="3">
        <f>[1]HS_Forschungseinr!K27</f>
        <v>1.7312494606350994</v>
      </c>
      <c r="L87" s="3">
        <f>[1]HS_Forschungseinr!L27</f>
        <v>1.5902367942098419</v>
      </c>
      <c r="M87" s="3">
        <f>[1]HS_Forschungseinr!M27</f>
        <v>1.8655084794076218</v>
      </c>
      <c r="N87" s="3">
        <f>[1]HS_Forschungseinr!N27</f>
        <v>8.7099288834306652</v>
      </c>
      <c r="O87" s="3">
        <f>[1]HS_Forschungseinr!O27</f>
        <v>2.6291352353549278</v>
      </c>
      <c r="P87" s="3">
        <f>[1]HS_Forschungseinr!P27</f>
        <v>2.1851291348886459</v>
      </c>
      <c r="Q87" s="3">
        <f>[1]HS_Forschungseinr!Q27</f>
        <v>1.8395836458070554</v>
      </c>
      <c r="R87" s="3">
        <f>[1]HS_Forschungseinr!R27</f>
        <v>0.88085306214803727</v>
      </c>
      <c r="S87" s="3">
        <f>[1]HS_Forschungseinr!S27</f>
        <v>3.1183323158774687</v>
      </c>
      <c r="T87" s="3">
        <f>[1]HS_Forschungseinr!T27</f>
        <v>2.0129918493960015</v>
      </c>
      <c r="U87" s="3">
        <f>[1]HS_Forschungseinr!U27</f>
        <v>1.3511797150091744</v>
      </c>
      <c r="V87" s="3">
        <f>[1]HS_Forschungseinr!V27</f>
        <v>1.6324213066467936</v>
      </c>
      <c r="W87" s="11"/>
      <c r="X87" s="18" t="str">
        <f t="shared" si="44"/>
        <v>NW</v>
      </c>
      <c r="Y87" s="19">
        <f t="shared" si="45"/>
        <v>0.88085306214803727</v>
      </c>
      <c r="Z87" s="18" t="str">
        <f t="shared" si="46"/>
        <v>HB</v>
      </c>
      <c r="AA87" s="19">
        <f t="shared" si="47"/>
        <v>8.7099288834306652</v>
      </c>
    </row>
    <row r="88" spans="1:27" x14ac:dyDescent="0.35">
      <c r="A88" t="str">
        <f>[1]HS_Forschungseinr!A28</f>
        <v>insg</v>
      </c>
      <c r="B88" s="3">
        <f>[1]HS_Forschungseinr!B28</f>
        <v>6.594811667695974</v>
      </c>
      <c r="C88" s="3">
        <f>[1]HS_Forschungseinr!C28</f>
        <v>4.9087735122581284</v>
      </c>
      <c r="D88" s="3">
        <f>[1]HS_Forschungseinr!D28</f>
        <v>8.3140906964591501</v>
      </c>
      <c r="E88" s="3">
        <f>[1]HS_Forschungseinr!E28</f>
        <v>6.8725499359478341</v>
      </c>
      <c r="F88" s="3">
        <f>[1]HS_Forschungseinr!F28</f>
        <v>5.6459057303120206</v>
      </c>
      <c r="G88" s="3">
        <f>[1]HS_Forschungseinr!G28</f>
        <v>9.2760887345347722</v>
      </c>
      <c r="H88" s="14">
        <f>[1]HS_Forschungseinr!H28</f>
        <v>7.3878990121829506</v>
      </c>
      <c r="I88" s="3">
        <f>[1]HS_Forschungseinr!I28</f>
        <v>6.8226937391154241</v>
      </c>
      <c r="J88" s="3">
        <f>[1]HS_Forschungseinr!J28</f>
        <v>5.1159422659242324</v>
      </c>
      <c r="K88" s="3">
        <f>[1]HS_Forschungseinr!K28</f>
        <v>4.8856446643346452</v>
      </c>
      <c r="L88" s="3">
        <f>[1]HS_Forschungseinr!L28</f>
        <v>4.7707103826295256</v>
      </c>
      <c r="M88" s="3">
        <f>[1]HS_Forschungseinr!M28</f>
        <v>4.5518406897545978</v>
      </c>
      <c r="N88" s="3">
        <f>[1]HS_Forschungseinr!N28</f>
        <v>21.774822208576666</v>
      </c>
      <c r="O88" s="3">
        <f>[1]HS_Forschungseinr!O28</f>
        <v>7.8874057060647838</v>
      </c>
      <c r="P88" s="3">
        <f>[1]HS_Forschungseinr!P28</f>
        <v>5.9310647946977531</v>
      </c>
      <c r="Q88" s="3">
        <f>[1]HS_Forschungseinr!Q28</f>
        <v>4.2923618402164623</v>
      </c>
      <c r="R88" s="3">
        <f>[1]HS_Forschungseinr!R28</f>
        <v>3.688572197744906</v>
      </c>
      <c r="S88" s="3">
        <f>[1]HS_Forschungseinr!S28</f>
        <v>5.9967929151489781</v>
      </c>
      <c r="T88" s="3">
        <f>[1]HS_Forschungseinr!T28</f>
        <v>8.051967397584006</v>
      </c>
      <c r="U88" s="3">
        <f>[1]HS_Forschungseinr!U28</f>
        <v>5.0669239312844043</v>
      </c>
      <c r="V88" s="3">
        <f>[1]HS_Forschungseinr!V28</f>
        <v>5.3704295160698861</v>
      </c>
      <c r="W88" s="11"/>
      <c r="X88" s="18" t="str">
        <f t="shared" si="44"/>
        <v>NW</v>
      </c>
      <c r="Y88" s="19">
        <f t="shared" si="45"/>
        <v>3.688572197744906</v>
      </c>
      <c r="Z88" s="18" t="str">
        <f t="shared" si="46"/>
        <v>HB</v>
      </c>
      <c r="AA88" s="19">
        <f t="shared" si="47"/>
        <v>21.774822208576666</v>
      </c>
    </row>
    <row r="89" spans="1:27" x14ac:dyDescent="0.35">
      <c r="W89" s="11"/>
      <c r="X89" s="11"/>
      <c r="Y89" s="11"/>
      <c r="Z89" s="11"/>
      <c r="AA89" s="11"/>
    </row>
    <row r="90" spans="1:27" x14ac:dyDescent="0.35">
      <c r="W90" s="11"/>
      <c r="X90" s="11"/>
      <c r="Y90" s="11"/>
      <c r="Z90" s="11"/>
      <c r="AA90" s="11"/>
    </row>
    <row r="91" spans="1:27" x14ac:dyDescent="0.35">
      <c r="W91" s="11"/>
      <c r="X91" s="11"/>
      <c r="Y91" s="11"/>
      <c r="Z91" s="11"/>
      <c r="AA91" s="11"/>
    </row>
    <row r="92" spans="1:27" x14ac:dyDescent="0.35">
      <c r="W92" s="11"/>
      <c r="X92" s="11"/>
      <c r="Y92" s="11"/>
      <c r="Z92" s="11"/>
      <c r="AA92" s="11"/>
    </row>
    <row r="93" spans="1:27" x14ac:dyDescent="0.35">
      <c r="W93" s="11"/>
      <c r="X93" s="11"/>
      <c r="Y93" s="11"/>
      <c r="Z93" s="11"/>
      <c r="AA93" s="11"/>
    </row>
    <row r="94" spans="1:27" x14ac:dyDescent="0.35">
      <c r="W94" s="11"/>
      <c r="X94" s="11"/>
      <c r="Y94" s="11"/>
      <c r="Z94" s="11"/>
      <c r="AA94" s="11"/>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3D45-A21F-4F7D-817A-ADB9FD49AE30}">
  <dimension ref="A1:AA10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284</v>
      </c>
    </row>
    <row r="2" spans="1:27" s="25" customFormat="1" ht="26" x14ac:dyDescent="0.3">
      <c r="A2" s="30" t="str">
        <f>Wirtschaftswachstum!A2</f>
        <v>Jahr</v>
      </c>
      <c r="B2" s="30" t="str">
        <f>Wirtschaftswachstum!B2</f>
        <v>Branden-
burg</v>
      </c>
      <c r="C2" s="30" t="str">
        <f>Wirtschaftswachstum!C2</f>
        <v>Mecklenburg-
Vorpommern</v>
      </c>
      <c r="D2" s="30" t="str">
        <f>Wirtschaftswachstum!D2</f>
        <v>Sachsen</v>
      </c>
      <c r="E2" s="30" t="str">
        <f>Wirtschaftswachstum!E2</f>
        <v>Sachsen-Anhalt</v>
      </c>
      <c r="F2" s="30" t="str">
        <f>Wirtschaftswachstum!F2</f>
        <v>Thüringen</v>
      </c>
      <c r="G2" s="30" t="str">
        <f>Wirtschaftswachstum!G2</f>
        <v>Berlin</v>
      </c>
      <c r="H2" s="31" t="str">
        <f>Wirtschaftswachstum!H2</f>
        <v>NBL m B</v>
      </c>
      <c r="I2" s="30" t="str">
        <f>Wirtschaftswachstum!I2</f>
        <v>NBL o B</v>
      </c>
      <c r="J2" s="30" t="str">
        <f>Wirtschaftswachstum!J2</f>
        <v>ABL m B</v>
      </c>
      <c r="K2" s="30" t="str">
        <f>Wirtschaftswachstum!K2</f>
        <v>ABL o B</v>
      </c>
      <c r="L2" s="30" t="str">
        <f>Wirtschaftswachstum!L2</f>
        <v>Baden-
Württemberg</v>
      </c>
      <c r="M2" s="30" t="str">
        <f>Wirtschaftswachstum!M2</f>
        <v>Bayern</v>
      </c>
      <c r="N2" s="30" t="str">
        <f>Wirtschaftswachstum!N2</f>
        <v>Bremen</v>
      </c>
      <c r="O2" s="30" t="str">
        <f>Wirtschaftswachstum!O2</f>
        <v>Hamburg</v>
      </c>
      <c r="P2" s="30" t="str">
        <f>Wirtschaftswachstum!P2</f>
        <v>Hessen</v>
      </c>
      <c r="Q2" s="30" t="str">
        <f>Wirtschaftswachstum!Q2</f>
        <v>Nieder-
sachsen</v>
      </c>
      <c r="R2" s="30" t="str">
        <f>Wirtschaftswachstum!R2</f>
        <v>Nordrhein-
Westfalen</v>
      </c>
      <c r="S2" s="30" t="str">
        <f>Wirtschaftswachstum!S2</f>
        <v>Rheinland-Pfalz</v>
      </c>
      <c r="T2" s="30" t="str">
        <f>Wirtschaftswachstum!T2</f>
        <v>Saarland</v>
      </c>
      <c r="U2" s="30" t="str">
        <f>Wirtschaftswachstum!U2</f>
        <v>Schleswig-
Holstein</v>
      </c>
      <c r="V2" s="30" t="str">
        <f>Wirtschaftswachstum!V2</f>
        <v>Deutschland</v>
      </c>
      <c r="X2" s="30" t="str">
        <f>Wirtschaftswachstum!X2</f>
        <v>Min ABLoB</v>
      </c>
      <c r="Y2" s="30"/>
      <c r="Z2" s="30" t="str">
        <f>Wirtschaftswachstum!Z2</f>
        <v>Max ABLoB</v>
      </c>
      <c r="AA2" s="30"/>
    </row>
    <row r="3" spans="1:27" x14ac:dyDescent="0.35">
      <c r="A3" s="4" t="s">
        <v>285</v>
      </c>
    </row>
    <row r="4" spans="1:27" x14ac:dyDescent="0.35">
      <c r="A4" t="str">
        <f>[1]Bildung!A42</f>
        <v>2019</v>
      </c>
      <c r="B4" s="3">
        <f>[1]Bildung!B42</f>
        <v>4.9709726834729766</v>
      </c>
      <c r="C4" s="3">
        <f>[1]Bildung!C42</f>
        <v>5.2037502109772005</v>
      </c>
      <c r="D4" s="3">
        <f>[1]Bildung!D42</f>
        <v>5.3076188745407498</v>
      </c>
      <c r="E4" s="3">
        <f>[1]Bildung!E42</f>
        <v>5.2346289321942363</v>
      </c>
      <c r="F4" s="3">
        <f>[1]Bildung!F42</f>
        <v>4.9519471622149513</v>
      </c>
      <c r="G4" s="3">
        <f>[1]Bildung!G42</f>
        <v>5.457597886073124</v>
      </c>
      <c r="H4" s="14">
        <f>[1]Bildung!H42</f>
        <v>5.2438374776456165</v>
      </c>
      <c r="I4" s="3">
        <f>[1]Bildung!I42</f>
        <v>5.1560908447685874</v>
      </c>
      <c r="J4" s="3">
        <f>[1]Bildung!J42</f>
        <v>3.9112928124678175</v>
      </c>
      <c r="K4" s="3">
        <f>[1]Bildung!K42</f>
        <v>3.8285242892988967</v>
      </c>
      <c r="L4" s="3">
        <f>[1]Bildung!L42</f>
        <v>3.5462896851626722</v>
      </c>
      <c r="M4" s="3">
        <f>[1]Bildung!M42</f>
        <v>3.5089317193668346</v>
      </c>
      <c r="N4" s="3">
        <f>[1]Bildung!N42</f>
        <v>3.9602542150475042</v>
      </c>
      <c r="O4" s="3">
        <f>[1]Bildung!O42</f>
        <v>3.131992349490202</v>
      </c>
      <c r="P4" s="3">
        <f>[1]Bildung!P42</f>
        <v>3.6986740945930427</v>
      </c>
      <c r="Q4" s="3">
        <f>[1]Bildung!Q42</f>
        <v>4.2322946312048551</v>
      </c>
      <c r="R4" s="3">
        <f>[1]Bildung!R42</f>
        <v>4.2193356675141311</v>
      </c>
      <c r="S4" s="3">
        <f>[1]Bildung!S42</f>
        <v>4.0655574011098707</v>
      </c>
      <c r="T4" s="3">
        <f>[1]Bildung!T42</f>
        <v>3.7054934427607136</v>
      </c>
      <c r="U4" s="3">
        <f>[1]Bildung!U42</f>
        <v>4.2212562720761104</v>
      </c>
      <c r="V4" s="3">
        <f>[1]Bildung!V42</f>
        <v>4.0483942906240733</v>
      </c>
      <c r="X4" s="18" t="str">
        <f>HLOOKUP(Y4,$L4:$U109,ROW(L$108)-ROW(X4)+1,0)</f>
        <v>HH</v>
      </c>
      <c r="Y4" s="19">
        <f t="shared" ref="Y4" si="0">MIN(L4:U4)</f>
        <v>3.131992349490202</v>
      </c>
      <c r="Z4" s="18" t="str">
        <f>HLOOKUP(AA4,$L4:$U109,ROW(N$108)-ROW(Z4)+1,0)</f>
        <v>NI</v>
      </c>
      <c r="AA4" s="19">
        <f t="shared" ref="AA4" si="1">MAX(L4:U4)</f>
        <v>4.2322946312048551</v>
      </c>
    </row>
    <row r="5" spans="1:27" x14ac:dyDescent="0.35">
      <c r="A5" t="str">
        <f>[1]Bildung!A43</f>
        <v>2020</v>
      </c>
      <c r="B5" s="3">
        <f>[1]Bildung!B43</f>
        <v>5.3084701777574708</v>
      </c>
      <c r="C5" s="3">
        <f>[1]Bildung!C43</f>
        <v>5.6932762049390755</v>
      </c>
      <c r="D5" s="3">
        <f>[1]Bildung!D43</f>
        <v>5.7348489759700811</v>
      </c>
      <c r="E5" s="3">
        <f>[1]Bildung!E43</f>
        <v>5.725050530240865</v>
      </c>
      <c r="F5" s="3">
        <f>[1]Bildung!F43</f>
        <v>5.2963910290027343</v>
      </c>
      <c r="G5" s="3">
        <f>[1]Bildung!G43</f>
        <v>5.4677656972934985</v>
      </c>
      <c r="H5" s="14">
        <f>[1]Bildung!H43</f>
        <v>5.5398069654186148</v>
      </c>
      <c r="I5" s="3">
        <f>[1]Bildung!I43</f>
        <v>5.5695453974973894</v>
      </c>
      <c r="J5" s="3">
        <f>[1]Bildung!J43</f>
        <v>4.2538519806818558</v>
      </c>
      <c r="K5" s="3">
        <f>[1]Bildung!K43</f>
        <v>4.1876072184889281</v>
      </c>
      <c r="L5" s="3">
        <f>[1]Bildung!L43</f>
        <v>3.9363697582181509</v>
      </c>
      <c r="M5" s="3">
        <f>[1]Bildung!M43</f>
        <v>3.8665586751668464</v>
      </c>
      <c r="N5" s="3">
        <f>[1]Bildung!N43</f>
        <v>4.7445817137744486</v>
      </c>
      <c r="O5" s="3">
        <f>[1]Bildung!O43</f>
        <v>3.5405781682770079</v>
      </c>
      <c r="P5" s="3">
        <f>[1]Bildung!P43</f>
        <v>4.0063471873421799</v>
      </c>
      <c r="Q5" s="3">
        <f>[1]Bildung!Q43</f>
        <v>4.6001682086212741</v>
      </c>
      <c r="R5" s="3">
        <f>[1]Bildung!R43</f>
        <v>4.5503721003209483</v>
      </c>
      <c r="S5" s="3">
        <f>[1]Bildung!S43</f>
        <v>4.3196070934893482</v>
      </c>
      <c r="T5" s="3">
        <f>[1]Bildung!T43</f>
        <v>4.0510789424308662</v>
      </c>
      <c r="U5" s="3">
        <f>[1]Bildung!U43</f>
        <v>4.6502272996293792</v>
      </c>
      <c r="V5" s="3">
        <f>[1]Bildung!V43</f>
        <v>4.400411903411845</v>
      </c>
      <c r="X5" s="18" t="str">
        <f>HLOOKUP(Y5,$L5:$U110,ROW(L$108)-ROW(X5)+1,0)</f>
        <v>HH</v>
      </c>
      <c r="Y5" s="19">
        <f t="shared" ref="Y5:Y8" si="2">MIN(L5:U5)</f>
        <v>3.5405781682770079</v>
      </c>
      <c r="Z5" s="18" t="str">
        <f>HLOOKUP(AA5,$L5:$U110,ROW(N$108)-ROW(Z5)+1,0)</f>
        <v>HB</v>
      </c>
      <c r="AA5" s="19">
        <f t="shared" ref="AA5:AA8" si="3">MAX(L5:U5)</f>
        <v>4.7445817137744486</v>
      </c>
    </row>
    <row r="6" spans="1:27" x14ac:dyDescent="0.35">
      <c r="A6" t="str">
        <f>[1]Bildung!A44</f>
        <v>2021</v>
      </c>
      <c r="B6" s="3">
        <f>[1]Bildung!B44</f>
        <v>5.2368628822260668</v>
      </c>
      <c r="C6" s="3">
        <f>[1]Bildung!C44</f>
        <v>5.5824339557356648</v>
      </c>
      <c r="D6" s="3">
        <f>[1]Bildung!D44</f>
        <v>5.5226470446466793</v>
      </c>
      <c r="E6" s="3">
        <f>[1]Bildung!E44</f>
        <v>5.6746130401718542</v>
      </c>
      <c r="F6" s="3">
        <f>[1]Bildung!F44</f>
        <v>5.3434964510822391</v>
      </c>
      <c r="G6" s="3">
        <f>[1]Bildung!G44</f>
        <v>5.654258759555181</v>
      </c>
      <c r="H6" s="14">
        <f>[1]Bildung!H44</f>
        <v>5.5229433347552561</v>
      </c>
      <c r="I6" s="3">
        <f>[1]Bildung!I44</f>
        <v>5.4684740943979122</v>
      </c>
      <c r="J6" s="3">
        <f>[1]Bildung!J44</f>
        <v>4.1522106696291576</v>
      </c>
      <c r="K6" s="3">
        <f>[1]Bildung!K44</f>
        <v>4.0705351408126553</v>
      </c>
      <c r="L6" s="3">
        <f>[1]Bildung!L44</f>
        <v>3.6481764434170545</v>
      </c>
      <c r="M6" s="3">
        <f>[1]Bildung!M44</f>
        <v>3.7257924254307087</v>
      </c>
      <c r="N6" s="3">
        <f>[1]Bildung!N44</f>
        <v>4.3768774418750152</v>
      </c>
      <c r="O6" s="3">
        <f>[1]Bildung!O44</f>
        <v>3.3972751166953681</v>
      </c>
      <c r="P6" s="3">
        <f>[1]Bildung!P44</f>
        <v>3.847504137293007</v>
      </c>
      <c r="Q6" s="3">
        <f>[1]Bildung!Q44</f>
        <v>4.5803477121975886</v>
      </c>
      <c r="R6" s="3">
        <f>[1]Bildung!R44</f>
        <v>4.5856662970151065</v>
      </c>
      <c r="S6" s="3">
        <f>[1]Bildung!S44</f>
        <v>4.1105527453614688</v>
      </c>
      <c r="T6" s="3">
        <f>[1]Bildung!T44</f>
        <v>4.0367938673446906</v>
      </c>
      <c r="U6" s="3">
        <f>[1]Bildung!U44</f>
        <v>4.5849117337926062</v>
      </c>
      <c r="V6" s="3">
        <f>[1]Bildung!V44</f>
        <v>4.2977652288214072</v>
      </c>
      <c r="X6" s="18" t="str">
        <f>HLOOKUP(Y6,$L6:$U111,ROW(L$108)-ROW(X6)+1,0)</f>
        <v>HH</v>
      </c>
      <c r="Y6" s="19">
        <f t="shared" si="2"/>
        <v>3.3972751166953681</v>
      </c>
      <c r="Z6" s="18" t="str">
        <f>HLOOKUP(AA6,$L6:$U111,ROW(N$108)-ROW(Z6)+1,0)</f>
        <v>NW</v>
      </c>
      <c r="AA6" s="19">
        <f t="shared" si="3"/>
        <v>4.5856662970151065</v>
      </c>
    </row>
    <row r="7" spans="1:27" x14ac:dyDescent="0.35">
      <c r="A7" t="str">
        <f>[1]Bildung!A45</f>
        <v>2022</v>
      </c>
      <c r="B7" s="3">
        <f>[1]Bildung!B45</f>
        <v>5.0523608010399945</v>
      </c>
      <c r="C7" s="3">
        <f>[1]Bildung!C45</f>
        <v>5.4553277818425512</v>
      </c>
      <c r="D7" s="3">
        <f>[1]Bildung!D45</f>
        <v>5.3978876782241709</v>
      </c>
      <c r="E7" s="3">
        <f>[1]Bildung!E45</f>
        <v>5.171894006941093</v>
      </c>
      <c r="F7" s="3">
        <f>[1]Bildung!F45</f>
        <v>5.0784960006759396</v>
      </c>
      <c r="G7" s="3">
        <f>[1]Bildung!G45</f>
        <v>5.5751215012335864</v>
      </c>
      <c r="H7" s="14">
        <f>[1]Bildung!H45</f>
        <v>5.3403683722927529</v>
      </c>
      <c r="I7" s="3">
        <f>[1]Bildung!I45</f>
        <v>5.2438854550710197</v>
      </c>
      <c r="J7" s="3">
        <f>[1]Bildung!J45</f>
        <v>4.1108486749782136</v>
      </c>
      <c r="K7" s="3">
        <f>[1]Bildung!K45</f>
        <v>4.0305459557840102</v>
      </c>
      <c r="L7" s="3">
        <f>[1]Bildung!L45</f>
        <v>3.6070922450915894</v>
      </c>
      <c r="M7" s="3">
        <f>[1]Bildung!M45</f>
        <v>3.664999490948829</v>
      </c>
      <c r="N7" s="3">
        <f>[1]Bildung!N45</f>
        <v>4.5024860900040489</v>
      </c>
      <c r="O7" s="3">
        <f>[1]Bildung!O45</f>
        <v>3.3121890964536398</v>
      </c>
      <c r="P7" s="3">
        <f>[1]Bildung!P45</f>
        <v>3.958729503839336</v>
      </c>
      <c r="Q7" s="3">
        <f>[1]Bildung!Q45</f>
        <v>4.3846858232529904</v>
      </c>
      <c r="R7" s="3">
        <f>[1]Bildung!R45</f>
        <v>4.5221722658637837</v>
      </c>
      <c r="S7" s="3">
        <f>[1]Bildung!S45</f>
        <v>4.1656533900713093</v>
      </c>
      <c r="T7" s="3">
        <f>[1]Bildung!T45</f>
        <v>4.3280586112545594</v>
      </c>
      <c r="U7" s="3">
        <f>[1]Bildung!U45</f>
        <v>4.6714946688718966</v>
      </c>
      <c r="V7" s="3">
        <f>[1]Bildung!V45</f>
        <v>4.2380805138761</v>
      </c>
      <c r="X7" s="18" t="str">
        <f>HLOOKUP(Y7,$L7:$U112,ROW(L$108)-ROW(X7)+1,0)</f>
        <v>HH</v>
      </c>
      <c r="Y7" s="19">
        <f t="shared" si="2"/>
        <v>3.3121890964536398</v>
      </c>
      <c r="Z7" s="18" t="str">
        <f>HLOOKUP(AA7,$L7:$U112,ROW(N$108)-ROW(Z7)+1,0)</f>
        <v>SH</v>
      </c>
      <c r="AA7" s="19">
        <f t="shared" si="3"/>
        <v>4.6714946688718966</v>
      </c>
    </row>
    <row r="8" spans="1:27" x14ac:dyDescent="0.35">
      <c r="A8" t="str">
        <f>[1]Bildung!A46</f>
        <v>2023</v>
      </c>
      <c r="B8" s="3">
        <f>[1]Bildung!B46</f>
        <v>5.0178970648475927</v>
      </c>
      <c r="C8" s="3">
        <f>[1]Bildung!C46</f>
        <v>5.3809384910023592</v>
      </c>
      <c r="D8" s="3">
        <f>[1]Bildung!D46</f>
        <v>5.3914136729911784</v>
      </c>
      <c r="E8" s="3">
        <f>[1]Bildung!E46</f>
        <v>5.2340920256773265</v>
      </c>
      <c r="F8" s="3">
        <f>[1]Bildung!F46</f>
        <v>5.0096908867324252</v>
      </c>
      <c r="G8" s="3">
        <f>[1]Bildung!G46</f>
        <v>5.2489923510565877</v>
      </c>
      <c r="H8" s="14">
        <f>[1]Bildung!H46</f>
        <v>5.2310718312853393</v>
      </c>
      <c r="I8" s="3">
        <f>[1]Bildung!I46</f>
        <v>5.2236567725483178</v>
      </c>
      <c r="J8" s="3">
        <f>[1]Bildung!J46</f>
        <v>4.0641104913189334</v>
      </c>
      <c r="K8" s="3">
        <f>[1]Bildung!K46</f>
        <v>3.9979611727007986</v>
      </c>
      <c r="L8" s="3">
        <f>[1]Bildung!L46</f>
        <v>3.507927512076324</v>
      </c>
      <c r="M8" s="3">
        <f>[1]Bildung!M46</f>
        <v>3.652261763923379</v>
      </c>
      <c r="N8" s="3">
        <f>[1]Bildung!N46</f>
        <v>4.5185066325083278</v>
      </c>
      <c r="O8" s="3">
        <f>[1]Bildung!O46</f>
        <v>3.2698114958444422</v>
      </c>
      <c r="P8" s="3">
        <f>[1]Bildung!P46</f>
        <v>3.9158911230496738</v>
      </c>
      <c r="Q8" s="3">
        <f>[1]Bildung!Q46</f>
        <v>4.2982242966668718</v>
      </c>
      <c r="R8" s="3">
        <f>[1]Bildung!R46</f>
        <v>4.5067748371887717</v>
      </c>
      <c r="S8" s="3">
        <f>[1]Bildung!S46</f>
        <v>4.2592780988871031</v>
      </c>
      <c r="T8" s="3">
        <f>[1]Bildung!T46</f>
        <v>4.2342311695255539</v>
      </c>
      <c r="U8" s="3">
        <f>[1]Bildung!U46</f>
        <v>4.7885106243967339</v>
      </c>
      <c r="V8" s="3">
        <f>[1]Bildung!V46</f>
        <v>4.1954978464801167</v>
      </c>
      <c r="X8" s="18" t="str">
        <f>HLOOKUP(Y8,$L8:$U113,ROW(L$108)-ROW(X8)+1,0)</f>
        <v>HH</v>
      </c>
      <c r="Y8" s="19">
        <f t="shared" si="2"/>
        <v>3.2698114958444422</v>
      </c>
      <c r="Z8" s="18" t="str">
        <f>HLOOKUP(AA8,$L8:$U113,ROW(N$108)-ROW(Z8)+1,0)</f>
        <v>SH</v>
      </c>
      <c r="AA8" s="19">
        <f t="shared" si="3"/>
        <v>4.7885106243967339</v>
      </c>
    </row>
    <row r="9" spans="1:27" x14ac:dyDescent="0.35">
      <c r="A9" t="s">
        <v>297</v>
      </c>
      <c r="X9" s="11"/>
      <c r="Y9" s="11"/>
      <c r="Z9" s="11"/>
      <c r="AA9" s="11"/>
    </row>
    <row r="10" spans="1:27" x14ac:dyDescent="0.35">
      <c r="X10" s="11"/>
      <c r="Y10" s="11"/>
      <c r="Z10" s="11"/>
      <c r="AA10" s="11"/>
    </row>
    <row r="11" spans="1:27" x14ac:dyDescent="0.35">
      <c r="A11" s="4" t="s">
        <v>619</v>
      </c>
      <c r="X11" s="11"/>
      <c r="Y11" s="11"/>
      <c r="Z11" s="11"/>
      <c r="AA11" s="11"/>
    </row>
    <row r="12" spans="1:27" x14ac:dyDescent="0.35">
      <c r="A12" t="str">
        <f>A4</f>
        <v>2019</v>
      </c>
      <c r="B12" s="3">
        <f>[1]Bildung!B31</f>
        <v>104.42717458254644</v>
      </c>
      <c r="C12" s="3">
        <f>[1]Bildung!C31</f>
        <v>108.06542694154896</v>
      </c>
      <c r="D12" s="3">
        <f>[1]Bildung!D31</f>
        <v>114.62446638089243</v>
      </c>
      <c r="E12" s="3">
        <f>[1]Bildung!E31</f>
        <v>111.11750483298472</v>
      </c>
      <c r="F12" s="3">
        <f>[1]Bildung!F31</f>
        <v>103.61456569260683</v>
      </c>
      <c r="G12" s="3">
        <f>[1]Bildung!G31</f>
        <v>144.0974954308044</v>
      </c>
      <c r="H12" s="14">
        <f>[1]Bildung!H31</f>
        <v>117.91978150053342</v>
      </c>
      <c r="I12" s="3">
        <f>[1]Bildung!I31</f>
        <v>109.29294482817173</v>
      </c>
      <c r="J12" s="3">
        <f>[1]Bildung!J31</f>
        <v>102.21762956116483</v>
      </c>
      <c r="K12" s="3">
        <f>[1]Bildung!K31</f>
        <v>100</v>
      </c>
      <c r="L12" s="3">
        <f>[1]Bildung!L31</f>
        <v>97.840929102793169</v>
      </c>
      <c r="M12" s="3">
        <f>[1]Bildung!M31</f>
        <v>103.53469687294489</v>
      </c>
      <c r="N12" s="3">
        <f>[1]Bildung!N31</f>
        <v>112.89336981644529</v>
      </c>
      <c r="O12" s="3">
        <f>[1]Bildung!O31</f>
        <v>125.6082861621922</v>
      </c>
      <c r="P12" s="3">
        <f>[1]Bildung!P31</f>
        <v>103.32915513077513</v>
      </c>
      <c r="Q12" s="3">
        <f>[1]Bildung!Q31</f>
        <v>97.978865106743967</v>
      </c>
      <c r="R12" s="3">
        <f>[1]Bildung!R31</f>
        <v>99.93654661544052</v>
      </c>
      <c r="S12" s="3">
        <f>[1]Bildung!S31</f>
        <v>89.453717143700231</v>
      </c>
      <c r="T12" s="3">
        <f>[1]Bildung!T31</f>
        <v>89.841530352215841</v>
      </c>
      <c r="U12" s="3">
        <f>[1]Bildung!U31</f>
        <v>89.04064014901877</v>
      </c>
      <c r="V12" s="3">
        <f>[1]Bildung!V31</f>
        <v>103.15437655916276</v>
      </c>
      <c r="X12" s="11"/>
      <c r="Y12" s="11"/>
      <c r="Z12" s="11"/>
      <c r="AA12" s="11"/>
    </row>
    <row r="13" spans="1:27" x14ac:dyDescent="0.35">
      <c r="A13" t="str">
        <f t="shared" ref="A13:A16" si="4">A5</f>
        <v>2020</v>
      </c>
      <c r="B13" s="3">
        <f>[1]Bildung!B32</f>
        <v>102.06305272458303</v>
      </c>
      <c r="C13" s="3">
        <f>[1]Bildung!C32</f>
        <v>107.77168660221</v>
      </c>
      <c r="D13" s="3">
        <f>[1]Bildung!D32</f>
        <v>112.92439638388025</v>
      </c>
      <c r="E13" s="3">
        <f>[1]Bildung!E32</f>
        <v>111.95184665648905</v>
      </c>
      <c r="F13" s="3">
        <f>[1]Bildung!F32</f>
        <v>102.11480960546702</v>
      </c>
      <c r="G13" s="3">
        <f>[1]Bildung!G32</f>
        <v>134.37071708189822</v>
      </c>
      <c r="H13" s="14">
        <f>[1]Bildung!H32</f>
        <v>114.55570334330216</v>
      </c>
      <c r="I13" s="3">
        <f>[1]Bildung!I32</f>
        <v>108.09580829388972</v>
      </c>
      <c r="J13" s="3">
        <f>[1]Bildung!J32</f>
        <v>101.73081971194607</v>
      </c>
      <c r="K13" s="3">
        <f>[1]Bildung!K32</f>
        <v>100</v>
      </c>
      <c r="L13" s="3">
        <f>[1]Bildung!L32</f>
        <v>98.634226119531846</v>
      </c>
      <c r="M13" s="3">
        <f>[1]Bildung!M32</f>
        <v>104.25568507720851</v>
      </c>
      <c r="N13" s="3">
        <f>[1]Bildung!N32</f>
        <v>122.42753580608792</v>
      </c>
      <c r="O13" s="3">
        <f>[1]Bildung!O32</f>
        <v>126.74495148525781</v>
      </c>
      <c r="P13" s="3">
        <f>[1]Bildung!P32</f>
        <v>101.84382773518925</v>
      </c>
      <c r="Q13" s="3">
        <f>[1]Bildung!Q32</f>
        <v>97.249561038401154</v>
      </c>
      <c r="R13" s="3">
        <f>[1]Bildung!R32</f>
        <v>99.347830474763924</v>
      </c>
      <c r="S13" s="3">
        <f>[1]Bildung!S32</f>
        <v>87.197683837812207</v>
      </c>
      <c r="T13" s="3">
        <f>[1]Bildung!T32</f>
        <v>88.737757934331043</v>
      </c>
      <c r="U13" s="3">
        <f>[1]Bildung!U32</f>
        <v>91.999981066796153</v>
      </c>
      <c r="V13" s="3">
        <f>[1]Bildung!V32</f>
        <v>102.5824453683138</v>
      </c>
      <c r="X13" s="11"/>
      <c r="Y13" s="11"/>
      <c r="Z13" s="11"/>
      <c r="AA13" s="11"/>
    </row>
    <row r="14" spans="1:27" x14ac:dyDescent="0.35">
      <c r="A14" t="str">
        <f t="shared" si="4"/>
        <v>2021</v>
      </c>
      <c r="B14" s="3">
        <f>[1]Bildung!B33</f>
        <v>102.24216001318163</v>
      </c>
      <c r="C14" s="3">
        <f>[1]Bildung!C33</f>
        <v>107.33152702218656</v>
      </c>
      <c r="D14" s="3">
        <f>[1]Bildung!D33</f>
        <v>109.79666406606816</v>
      </c>
      <c r="E14" s="3">
        <f>[1]Bildung!E33</f>
        <v>112.43512682915929</v>
      </c>
      <c r="F14" s="3">
        <f>[1]Bildung!F33</f>
        <v>103.76387379550198</v>
      </c>
      <c r="G14" s="3">
        <f>[1]Bildung!G33</f>
        <v>141.19559829522225</v>
      </c>
      <c r="H14" s="14">
        <f>[1]Bildung!H33</f>
        <v>115.6989526954997</v>
      </c>
      <c r="I14" s="3">
        <f>[1]Bildung!I33</f>
        <v>107.38245779873539</v>
      </c>
      <c r="J14" s="3">
        <f>[1]Bildung!J33</f>
        <v>102.09184533724471</v>
      </c>
      <c r="K14" s="3">
        <f>[1]Bildung!K33</f>
        <v>100</v>
      </c>
      <c r="L14" s="3">
        <f>[1]Bildung!L33</f>
        <v>93.723191567778557</v>
      </c>
      <c r="M14" s="3">
        <f>[1]Bildung!M33</f>
        <v>102.84934815367694</v>
      </c>
      <c r="N14" s="3">
        <f>[1]Bildung!N33</f>
        <v>118.33675738594613</v>
      </c>
      <c r="O14" s="3">
        <f>[1]Bildung!O33</f>
        <v>130.76471425995828</v>
      </c>
      <c r="P14" s="3">
        <f>[1]Bildung!P33</f>
        <v>100.60869163557142</v>
      </c>
      <c r="Q14" s="3">
        <f>[1]Bildung!Q33</f>
        <v>97.732703717014189</v>
      </c>
      <c r="R14" s="3">
        <f>[1]Bildung!R33</f>
        <v>102.48279508516269</v>
      </c>
      <c r="S14" s="3">
        <f>[1]Bildung!S33</f>
        <v>90.309944908622228</v>
      </c>
      <c r="T14" s="3">
        <f>[1]Bildung!T33</f>
        <v>91.001308832231942</v>
      </c>
      <c r="U14" s="3">
        <f>[1]Bildung!U33</f>
        <v>92.702318798166203</v>
      </c>
      <c r="V14" s="3">
        <f>[1]Bildung!V33</f>
        <v>102.80452006730508</v>
      </c>
      <c r="X14" s="11"/>
      <c r="Y14" s="11"/>
      <c r="Z14" s="11"/>
      <c r="AA14" s="11"/>
    </row>
    <row r="15" spans="1:27" x14ac:dyDescent="0.35">
      <c r="A15" t="str">
        <f t="shared" si="4"/>
        <v>2022</v>
      </c>
      <c r="B15" s="3">
        <f>[1]Bildung!B34</f>
        <v>100.82488022300574</v>
      </c>
      <c r="C15" s="3">
        <f>[1]Bildung!C34</f>
        <v>110.96509827933862</v>
      </c>
      <c r="D15" s="3">
        <f>[1]Bildung!D34</f>
        <v>107.55421891810109</v>
      </c>
      <c r="E15" s="3">
        <f>[1]Bildung!E34</f>
        <v>106.24222837935378</v>
      </c>
      <c r="F15" s="3">
        <f>[1]Bildung!F34</f>
        <v>97.723025408095936</v>
      </c>
      <c r="G15" s="3">
        <f>[1]Bildung!G34</f>
        <v>143.61622142351163</v>
      </c>
      <c r="H15" s="14">
        <f>[1]Bildung!H34</f>
        <v>114.11810716281232</v>
      </c>
      <c r="I15" s="3">
        <f>[1]Bildung!I34</f>
        <v>104.7195993660235</v>
      </c>
      <c r="J15" s="3">
        <f>[1]Bildung!J34</f>
        <v>102.18821143920462</v>
      </c>
      <c r="K15" s="3">
        <f>[1]Bildung!K34</f>
        <v>100</v>
      </c>
      <c r="L15" s="3">
        <f>[1]Bildung!L34</f>
        <v>92.166598221419179</v>
      </c>
      <c r="M15" s="3">
        <f>[1]Bildung!M34</f>
        <v>102.9914966015353</v>
      </c>
      <c r="N15" s="3">
        <f>[1]Bildung!N34</f>
        <v>116.54052013313594</v>
      </c>
      <c r="O15" s="3">
        <f>[1]Bildung!O34</f>
        <v>133.91245322103197</v>
      </c>
      <c r="P15" s="3">
        <f>[1]Bildung!P34</f>
        <v>105.26189207906197</v>
      </c>
      <c r="Q15" s="3">
        <f>[1]Bildung!Q34</f>
        <v>95.847706205829937</v>
      </c>
      <c r="R15" s="3">
        <f>[1]Bildung!R34</f>
        <v>101.62188694375168</v>
      </c>
      <c r="S15" s="3">
        <f>[1]Bildung!S34</f>
        <v>91.051245477039089</v>
      </c>
      <c r="T15" s="3">
        <f>[1]Bildung!T34</f>
        <v>93.824601295494119</v>
      </c>
      <c r="U15" s="3">
        <f>[1]Bildung!U34</f>
        <v>95.747140025361219</v>
      </c>
      <c r="V15" s="3">
        <f>[1]Bildung!V34</f>
        <v>102.53258392254969</v>
      </c>
      <c r="X15" s="11"/>
      <c r="Y15" s="11"/>
      <c r="Z15" s="11"/>
      <c r="AA15" s="11"/>
    </row>
    <row r="16" spans="1:27" x14ac:dyDescent="0.35">
      <c r="A16" t="str">
        <f t="shared" si="4"/>
        <v>2023</v>
      </c>
      <c r="B16" s="3">
        <f>[1]Bildung!B35</f>
        <v>103.83530899085025</v>
      </c>
      <c r="C16" s="3">
        <f>[1]Bildung!C35</f>
        <v>111.9466146718717</v>
      </c>
      <c r="D16" s="3">
        <f>[1]Bildung!D35</f>
        <v>108.48515313507757</v>
      </c>
      <c r="E16" s="3">
        <f>[1]Bildung!E35</f>
        <v>107.26002430705239</v>
      </c>
      <c r="F16" s="3">
        <f>[1]Bildung!F35</f>
        <v>97.910490776622538</v>
      </c>
      <c r="G16" s="3">
        <f>[1]Bildung!G35</f>
        <v>137.69866696406575</v>
      </c>
      <c r="H16" s="14">
        <f>[1]Bildung!H35</f>
        <v>113.66435478454461</v>
      </c>
      <c r="I16" s="3">
        <f>[1]Bildung!I35</f>
        <v>105.97366627655498</v>
      </c>
      <c r="J16" s="3">
        <f>[1]Bildung!J35</f>
        <v>101.90528809481118</v>
      </c>
      <c r="K16" s="3">
        <f>[1]Bildung!K35</f>
        <v>100</v>
      </c>
      <c r="L16" s="3">
        <f>[1]Bildung!L35</f>
        <v>90.94009316475794</v>
      </c>
      <c r="M16" s="3">
        <f>[1]Bildung!M35</f>
        <v>104.39730272049674</v>
      </c>
      <c r="N16" s="3">
        <f>[1]Bildung!N35</f>
        <v>116.61444088251807</v>
      </c>
      <c r="O16" s="3">
        <f>[1]Bildung!O35</f>
        <v>126.79462090062088</v>
      </c>
      <c r="P16" s="3">
        <f>[1]Bildung!P35</f>
        <v>106.32508821304899</v>
      </c>
      <c r="Q16" s="3">
        <f>[1]Bildung!Q35</f>
        <v>95.628294085280714</v>
      </c>
      <c r="R16" s="3">
        <f>[1]Bildung!R35</f>
        <v>101.8882783523182</v>
      </c>
      <c r="S16" s="3">
        <f>[1]Bildung!S35</f>
        <v>89.813469580214019</v>
      </c>
      <c r="T16" s="3">
        <f>[1]Bildung!T35</f>
        <v>92.659872805872453</v>
      </c>
      <c r="U16" s="3">
        <f>[1]Bildung!U35</f>
        <v>97.417470407279893</v>
      </c>
      <c r="V16" s="3">
        <f>[1]Bildung!V35</f>
        <v>102.46021421627734</v>
      </c>
      <c r="X16" s="11"/>
      <c r="Y16" s="11"/>
      <c r="Z16" s="11"/>
      <c r="AA16" s="11"/>
    </row>
    <row r="17" spans="1:27" x14ac:dyDescent="0.35">
      <c r="A17" t="s">
        <v>618</v>
      </c>
      <c r="X17" s="11"/>
      <c r="Y17" s="11"/>
      <c r="Z17" s="11"/>
      <c r="AA17" s="11"/>
    </row>
    <row r="18" spans="1:27" x14ac:dyDescent="0.35">
      <c r="X18" s="11"/>
      <c r="Y18" s="11"/>
      <c r="Z18" s="11"/>
      <c r="AA18" s="11"/>
    </row>
    <row r="19" spans="1:27" x14ac:dyDescent="0.35">
      <c r="A19" s="4" t="s">
        <v>287</v>
      </c>
      <c r="X19" s="11"/>
      <c r="Y19" s="11"/>
      <c r="Z19" s="11"/>
      <c r="AA19" s="11"/>
    </row>
    <row r="20" spans="1:27" x14ac:dyDescent="0.35">
      <c r="A20" t="s">
        <v>286</v>
      </c>
      <c r="B20" s="3">
        <f>'[1]Ranking Schulen'!B15</f>
        <v>83.119473683872897</v>
      </c>
      <c r="C20" s="3">
        <f>'[1]Ranking Schulen'!C15</f>
        <v>89.863129095960687</v>
      </c>
      <c r="D20" s="3">
        <f>'[1]Ranking Schulen'!D15</f>
        <v>140.04847169754433</v>
      </c>
      <c r="E20" s="3">
        <f>'[1]Ranking Schulen'!E15</f>
        <v>106.56543843055024</v>
      </c>
      <c r="F20" s="3">
        <f>'[1]Ranking Schulen'!F15</f>
        <v>106.33019463710531</v>
      </c>
      <c r="G20" s="3">
        <f>'[1]Ranking Schulen'!G15</f>
        <v>69.867406653142211</v>
      </c>
      <c r="H20" s="14">
        <f>'[1]Ranking Schulen'!H15</f>
        <v>100.59288272458575</v>
      </c>
      <c r="I20" s="3">
        <f>'[1]Ranking Schulen'!I15</f>
        <v>110.25592755356099</v>
      </c>
      <c r="J20" s="3">
        <f>'[1]Ranking Schulen'!J15</f>
        <v>98.403859433992181</v>
      </c>
      <c r="K20" s="3">
        <f>'[1]Ranking Schulen'!K15</f>
        <v>100</v>
      </c>
      <c r="L20" s="3">
        <f>'[1]Ranking Schulen'!L15</f>
        <v>105.31080486551065</v>
      </c>
      <c r="M20" s="3">
        <f>'[1]Ranking Schulen'!M15</f>
        <v>136.91188778494535</v>
      </c>
      <c r="N20" s="3">
        <f>'[1]Ranking Schulen'!N15</f>
        <v>57.164241807116355</v>
      </c>
      <c r="O20" s="3">
        <f>'[1]Ranking Schulen'!O15</f>
        <v>89.706299900330748</v>
      </c>
      <c r="P20" s="3">
        <f>'[1]Ranking Schulen'!P15</f>
        <v>86.491301389916785</v>
      </c>
      <c r="Q20" s="3">
        <f>'[1]Ranking Schulen'!Q15</f>
        <v>89.549470704700795</v>
      </c>
      <c r="R20" s="3">
        <f>'[1]Ranking Schulen'!R15</f>
        <v>85.393497020507155</v>
      </c>
      <c r="S20" s="3">
        <f>'[1]Ranking Schulen'!S15</f>
        <v>97.155686692753321</v>
      </c>
      <c r="T20" s="3">
        <f>'[1]Ranking Schulen'!T15</f>
        <v>94.17593197578428</v>
      </c>
      <c r="U20" s="3">
        <f>'[1]Ranking Schulen'!U15</f>
        <v>100.05702681190736</v>
      </c>
      <c r="V20" s="3">
        <f>'[1]Ranking Schulen'!V15</f>
        <v>100.11234266049114</v>
      </c>
      <c r="X20" s="18" t="str">
        <f>HLOOKUP(Y20,$L20:$U116,ROW(L$108)-ROW(X20)+1,0)</f>
        <v>HB</v>
      </c>
      <c r="Y20" s="19">
        <f t="shared" ref="Y20:Y23" si="5">MIN(L20:U20)</f>
        <v>57.164241807116355</v>
      </c>
      <c r="Z20" s="18" t="str">
        <f>HLOOKUP(AA20,$L20:$U116,ROW(N$108)-ROW(Z20)+1,0)</f>
        <v>BY</v>
      </c>
      <c r="AA20" s="19">
        <f t="shared" ref="AA20:AA23" si="6">MAX(L20:U20)</f>
        <v>136.91188778494535</v>
      </c>
    </row>
    <row r="21" spans="1:27" x14ac:dyDescent="0.35">
      <c r="A21" t="str">
        <f>'[1]Ranking Schulen'!A16</f>
        <v>Lesen 4. Klasse</v>
      </c>
      <c r="B21" s="3">
        <f>'[1]Ranking Schulen'!B16</f>
        <v>96.6003970949522</v>
      </c>
      <c r="C21" s="3">
        <f>'[1]Ranking Schulen'!C16</f>
        <v>99.142512807977269</v>
      </c>
      <c r="D21" s="3">
        <f>'[1]Ranking Schulen'!D16</f>
        <v>105.07411613836905</v>
      </c>
      <c r="E21" s="3">
        <f>'[1]Ranking Schulen'!E16</f>
        <v>100.83725661666062</v>
      </c>
      <c r="F21" s="3">
        <f>'[1]Ranking Schulen'!F16</f>
        <v>98.506983879721005</v>
      </c>
      <c r="G21" s="3">
        <f>'[1]Ranking Schulen'!G16</f>
        <v>94.90565328626883</v>
      </c>
      <c r="H21" s="14">
        <f>'[1]Ranking Schulen'!H16</f>
        <v>99.442753545408905</v>
      </c>
      <c r="I21" s="3">
        <f>'[1]Ranking Schulen'!I16</f>
        <v>100.75638516605837</v>
      </c>
      <c r="J21" s="3">
        <f>'[1]Ranking Schulen'!J16</f>
        <v>99.735530381177426</v>
      </c>
      <c r="K21" s="3">
        <f>'[1]Ranking Schulen'!K16</f>
        <v>100</v>
      </c>
      <c r="L21" s="3">
        <f>'[1]Ranking Schulen'!L16</f>
        <v>99.142512807977269</v>
      </c>
      <c r="M21" s="3">
        <f>'[1]Ranking Schulen'!M16</f>
        <v>105.07411613836905</v>
      </c>
      <c r="N21" s="3">
        <f>'[1]Ranking Schulen'!N16</f>
        <v>91.51616566890209</v>
      </c>
      <c r="O21" s="3">
        <f>'[1]Ranking Schulen'!O16</f>
        <v>101.4727855449169</v>
      </c>
      <c r="P21" s="3">
        <f>'[1]Ranking Schulen'!P16</f>
        <v>100.83725661666062</v>
      </c>
      <c r="Q21" s="3">
        <f>'[1]Ranking Schulen'!Q16</f>
        <v>97.871454951464727</v>
      </c>
      <c r="R21" s="3">
        <f>'[1]Ranking Schulen'!R16</f>
        <v>97.447768999293899</v>
      </c>
      <c r="S21" s="3">
        <f>'[1]Ranking Schulen'!S16</f>
        <v>100.4135706644898</v>
      </c>
      <c r="T21" s="3">
        <f>'[1]Ranking Schulen'!T16</f>
        <v>100.20172768840436</v>
      </c>
      <c r="U21" s="3">
        <f>'[1]Ranking Schulen'!U16</f>
        <v>101.4727855449169</v>
      </c>
      <c r="V21" s="3">
        <f>'[1]Ranking Schulen'!V16</f>
        <v>99.890744045244816</v>
      </c>
      <c r="X21" s="18" t="str">
        <f>HLOOKUP(Y21,$L21:$U117,ROW(L$108)-ROW(X21)+1,0)</f>
        <v>HB</v>
      </c>
      <c r="Y21" s="19">
        <f t="shared" si="5"/>
        <v>91.51616566890209</v>
      </c>
      <c r="Z21" s="18" t="str">
        <f>HLOOKUP(AA21,$L21:$U117,ROW(N$108)-ROW(Z21)+1,0)</f>
        <v>BY</v>
      </c>
      <c r="AA21" s="19">
        <f t="shared" si="6"/>
        <v>105.07411613836905</v>
      </c>
    </row>
    <row r="22" spans="1:27" x14ac:dyDescent="0.35">
      <c r="A22" t="str">
        <f>'[1]Ranking Schulen'!A17</f>
        <v>Mathematik 4. Klasse</v>
      </c>
      <c r="B22" s="3">
        <f>'[1]Ranking Schulen'!B17</f>
        <v>94.588360968674621</v>
      </c>
      <c r="C22" s="3">
        <f>'[1]Ranking Schulen'!C17</f>
        <v>98.475553885195495</v>
      </c>
      <c r="D22" s="3">
        <f>'[1]Ranking Schulen'!D17</f>
        <v>106.03398455620831</v>
      </c>
      <c r="E22" s="3">
        <f>'[1]Ranking Schulen'!E17</f>
        <v>102.79465712577425</v>
      </c>
      <c r="F22" s="3">
        <f>'[1]Ranking Schulen'!F17</f>
        <v>101.9308364776585</v>
      </c>
      <c r="G22" s="3">
        <f>'[1]Ranking Schulen'!G17</f>
        <v>92.21285418635631</v>
      </c>
      <c r="H22" s="14">
        <f>'[1]Ranking Schulen'!H17</f>
        <v>99.392545879488253</v>
      </c>
      <c r="I22" s="3">
        <f>'[1]Ranking Schulen'!I17</f>
        <v>101.47128990010195</v>
      </c>
      <c r="J22" s="3">
        <f>'[1]Ranking Schulen'!J17</f>
        <v>99.595735508245014</v>
      </c>
      <c r="K22" s="3">
        <f>'[1]Ranking Schulen'!K17</f>
        <v>100</v>
      </c>
      <c r="L22" s="3">
        <f>'[1]Ranking Schulen'!L17</f>
        <v>101.06701582954274</v>
      </c>
      <c r="M22" s="3">
        <f>'[1]Ranking Schulen'!M17</f>
        <v>105.81802939417938</v>
      </c>
      <c r="N22" s="3">
        <f>'[1]Ranking Schulen'!N17</f>
        <v>91.349033538240562</v>
      </c>
      <c r="O22" s="3">
        <f>'[1]Ranking Schulen'!O17</f>
        <v>99.771284857369125</v>
      </c>
      <c r="P22" s="3">
        <f>'[1]Ranking Schulen'!P17</f>
        <v>100.41915034345594</v>
      </c>
      <c r="Q22" s="3">
        <f>'[1]Ranking Schulen'!Q17</f>
        <v>98.259598723166562</v>
      </c>
      <c r="R22" s="3">
        <f>'[1]Ranking Schulen'!R17</f>
        <v>96.100047102877184</v>
      </c>
      <c r="S22" s="3">
        <f>'[1]Ranking Schulen'!S17</f>
        <v>101.49892615360064</v>
      </c>
      <c r="T22" s="3">
        <f>'[1]Ranking Schulen'!T17</f>
        <v>99.339374533311258</v>
      </c>
      <c r="U22" s="3">
        <f>'[1]Ranking Schulen'!U17</f>
        <v>99.555329695340191</v>
      </c>
      <c r="V22" s="3">
        <f>'[1]Ranking Schulen'!V17</f>
        <v>99.88090013070574</v>
      </c>
      <c r="X22" s="18" t="str">
        <f>HLOOKUP(Y22,$L22:$U118,ROW(L$108)-ROW(X22)+1,0)</f>
        <v>HB</v>
      </c>
      <c r="Y22" s="19">
        <f t="shared" si="5"/>
        <v>91.349033538240562</v>
      </c>
      <c r="Z22" s="18" t="str">
        <f>HLOOKUP(AA22,$L22:$U118,ROW(N$108)-ROW(Z22)+1,0)</f>
        <v>BY</v>
      </c>
      <c r="AA22" s="19">
        <f t="shared" si="6"/>
        <v>105.81802939417938</v>
      </c>
    </row>
    <row r="23" spans="1:27" x14ac:dyDescent="0.35">
      <c r="A23" t="str">
        <f>'[1]Ranking Schulen'!A18</f>
        <v>Lesen 9. Klasse</v>
      </c>
      <c r="B23" s="3">
        <f>'[1]Ranking Schulen'!B18</f>
        <v>99.653576634495224</v>
      </c>
      <c r="C23" s="3">
        <f>'[1]Ranking Schulen'!C18</f>
        <v>100.70922892935216</v>
      </c>
      <c r="D23" s="3">
        <f>'[1]Ranking Schulen'!D18</f>
        <v>106.19862086260825</v>
      </c>
      <c r="E23" s="3">
        <f>'[1]Ranking Schulen'!E18</f>
        <v>101.97601168318049</v>
      </c>
      <c r="F23" s="3">
        <f>'[1]Ranking Schulen'!F18</f>
        <v>101.76488122420911</v>
      </c>
      <c r="G23" s="3">
        <f>'[1]Ranking Schulen'!G18</f>
        <v>95.219836996096078</v>
      </c>
      <c r="H23" s="14">
        <f>'[1]Ranking Schulen'!H18</f>
        <v>100.96014458492033</v>
      </c>
      <c r="I23" s="3">
        <f>'[1]Ranking Schulen'!I18</f>
        <v>102.61418560060866</v>
      </c>
      <c r="J23" s="3">
        <f>'[1]Ranking Schulen'!J18</f>
        <v>99.762730869819976</v>
      </c>
      <c r="K23" s="3">
        <f>'[1]Ranking Schulen'!K18</f>
        <v>100</v>
      </c>
      <c r="L23" s="3">
        <f>'[1]Ranking Schulen'!L18</f>
        <v>102.60940306009468</v>
      </c>
      <c r="M23" s="3">
        <f>'[1]Ranking Schulen'!M18</f>
        <v>104.72070764980855</v>
      </c>
      <c r="N23" s="3">
        <f>'[1]Ranking Schulen'!N18</f>
        <v>92.052880111525255</v>
      </c>
      <c r="O23" s="3">
        <f>'[1]Ranking Schulen'!O18</f>
        <v>99.653576634495224</v>
      </c>
      <c r="P23" s="3">
        <f>'[1]Ranking Schulen'!P18</f>
        <v>97.120011126838563</v>
      </c>
      <c r="Q23" s="3">
        <f>'[1]Ranking Schulen'!Q18</f>
        <v>100.075837552438</v>
      </c>
      <c r="R23" s="3">
        <f>'[1]Ranking Schulen'!R18</f>
        <v>96.697750208895798</v>
      </c>
      <c r="S23" s="3">
        <f>'[1]Ranking Schulen'!S18</f>
        <v>98.3867938806669</v>
      </c>
      <c r="T23" s="3">
        <f>'[1]Ranking Schulen'!T18</f>
        <v>100.92035938832356</v>
      </c>
      <c r="U23" s="3">
        <f>'[1]Ranking Schulen'!U18</f>
        <v>100.49809847038078</v>
      </c>
      <c r="V23" s="3">
        <f>'[1]Ranking Schulen'!V18</f>
        <v>100.18174582014503</v>
      </c>
      <c r="X23" s="18" t="str">
        <f>HLOOKUP(Y23,$L23:$U119,ROW(L$108)-ROW(X23)+1,0)</f>
        <v>HB</v>
      </c>
      <c r="Y23" s="19">
        <f t="shared" si="5"/>
        <v>92.052880111525255</v>
      </c>
      <c r="Z23" s="18" t="str">
        <f>HLOOKUP(AA23,$L23:$U119,ROW(N$108)-ROW(Z23)+1,0)</f>
        <v>BY</v>
      </c>
      <c r="AA23" s="19">
        <f t="shared" si="6"/>
        <v>104.72070764980855</v>
      </c>
    </row>
    <row r="24" spans="1:27" x14ac:dyDescent="0.35">
      <c r="A24" t="s">
        <v>288</v>
      </c>
      <c r="X24" s="11"/>
      <c r="Y24" s="11"/>
      <c r="Z24" s="11"/>
      <c r="AA24" s="11"/>
    </row>
    <row r="25" spans="1:27" x14ac:dyDescent="0.35">
      <c r="X25" s="11"/>
      <c r="Y25" s="11"/>
      <c r="Z25" s="11"/>
      <c r="AA25" s="11"/>
    </row>
    <row r="26" spans="1:27" x14ac:dyDescent="0.35">
      <c r="A26" s="4" t="s">
        <v>289</v>
      </c>
      <c r="X26" s="11"/>
      <c r="Y26" s="11"/>
      <c r="Z26" s="11"/>
      <c r="AA26" s="11"/>
    </row>
    <row r="27" spans="1:27" x14ac:dyDescent="0.35">
      <c r="A27" t="str">
        <f>[1]Schulabgänger!A48</f>
        <v>Ohne Hauptschulabschluss</v>
      </c>
      <c r="X27" s="11"/>
      <c r="Y27" s="11"/>
      <c r="Z27" s="11"/>
      <c r="AA27" s="11"/>
    </row>
    <row r="28" spans="1:27" x14ac:dyDescent="0.35">
      <c r="A28" t="str">
        <f>[1]Schulabgänger!A49</f>
        <v>2017/18</v>
      </c>
      <c r="B28" s="3">
        <f>[1]Schulabgänger!B49</f>
        <v>7.5002303510550083</v>
      </c>
      <c r="C28" s="3">
        <f>[1]Schulabgänger!C49</f>
        <v>8.818967427431863</v>
      </c>
      <c r="D28" s="3">
        <f>[1]Schulabgänger!D49</f>
        <v>8.5789576420066371</v>
      </c>
      <c r="E28" s="3">
        <f>[1]Schulabgänger!E49</f>
        <v>11.077943615257048</v>
      </c>
      <c r="F28" s="3">
        <f>[1]Schulabgänger!F49</f>
        <v>9.2281401310168043</v>
      </c>
      <c r="G28" s="3">
        <f>[1]Schulabgänger!G49</f>
        <v>9.564964070693339</v>
      </c>
      <c r="H28" s="14">
        <f>[1]Schulabgänger!H49</f>
        <v>9.0837747694722388</v>
      </c>
      <c r="I28" s="3">
        <f>[1]Schulabgänger!I49</f>
        <v>8.9374975400480192</v>
      </c>
      <c r="J28" s="3">
        <f>[1]Schulabgänger!J49</f>
        <v>6.2648126776817641</v>
      </c>
      <c r="K28" s="3">
        <f>[1]Schulabgänger!K49</f>
        <v>6.1148009404896078</v>
      </c>
      <c r="L28" s="3">
        <f>[1]Schulabgänger!L49</f>
        <v>6.4061563983226586</v>
      </c>
      <c r="M28" s="3">
        <f>[1]Schulabgänger!M49</f>
        <v>5.5248783468586291</v>
      </c>
      <c r="N28" s="3">
        <f>[1]Schulabgänger!N49</f>
        <v>7.8925272879932828</v>
      </c>
      <c r="O28" s="3">
        <f>[1]Schulabgänger!O49</f>
        <v>6.282237032744133</v>
      </c>
      <c r="P28" s="3">
        <f>[1]Schulabgänger!P49</f>
        <v>4.8577835858219194</v>
      </c>
      <c r="Q28" s="3">
        <f>[1]Schulabgänger!Q49</f>
        <v>6.282302729773404</v>
      </c>
      <c r="R28" s="3">
        <f>[1]Schulabgänger!R49</f>
        <v>6.0899163838941215</v>
      </c>
      <c r="S28" s="3">
        <f>[1]Schulabgänger!S49</f>
        <v>6.7293881068658425</v>
      </c>
      <c r="T28" s="3">
        <f>[1]Schulabgänger!T49</f>
        <v>7.0834683079581042</v>
      </c>
      <c r="U28" s="3">
        <f>[1]Schulabgänger!U49</f>
        <v>8.3823127392017494</v>
      </c>
      <c r="V28" s="3">
        <f>[1]Schulabgänger!V49</f>
        <v>6.5992504013947855</v>
      </c>
      <c r="X28" s="18" t="str">
        <f t="shared" ref="X28" si="7">HLOOKUP(Y28,$L28:$U125,ROW(L$108)-ROW(X28)+1,0)</f>
        <v>HE</v>
      </c>
      <c r="Y28" s="19">
        <f t="shared" ref="Y28" si="8">MIN(L28:U28)</f>
        <v>4.8577835858219194</v>
      </c>
      <c r="Z28" s="18" t="str">
        <f t="shared" ref="Z28" si="9">HLOOKUP(AA28,$L28:$U125,ROW(N$108)-ROW(Z28)+1,0)</f>
        <v>SH</v>
      </c>
      <c r="AA28" s="19">
        <f t="shared" ref="AA28" si="10">MAX(L28:U28)</f>
        <v>8.3823127392017494</v>
      </c>
    </row>
    <row r="29" spans="1:27" x14ac:dyDescent="0.35">
      <c r="A29" t="str">
        <f>[1]Schulabgänger!A50</f>
        <v>2018/19</v>
      </c>
      <c r="B29" s="3">
        <f>[1]Schulabgänger!B50</f>
        <v>7.4674864034050605</v>
      </c>
      <c r="C29" s="3">
        <f>[1]Schulabgänger!C50</f>
        <v>9.1712210825784233</v>
      </c>
      <c r="D29" s="3">
        <f>[1]Schulabgänger!D50</f>
        <v>8.5355859547374386</v>
      </c>
      <c r="E29" s="3">
        <f>[1]Schulabgänger!E50</f>
        <v>11.00446797948039</v>
      </c>
      <c r="F29" s="3">
        <f>[1]Schulabgänger!F50</f>
        <v>8.9077470572132498</v>
      </c>
      <c r="G29" s="3">
        <f>[1]Schulabgänger!G50</f>
        <v>8.6185975220334647</v>
      </c>
      <c r="H29" s="14">
        <f>[1]Schulabgänger!H50</f>
        <v>8.8346847048634434</v>
      </c>
      <c r="I29" s="3">
        <f>[1]Schulabgänger!I50</f>
        <v>8.9006255968505776</v>
      </c>
      <c r="J29" s="3">
        <f>[1]Schulabgänger!J50</f>
        <v>6.2584593614068362</v>
      </c>
      <c r="K29" s="3">
        <f>[1]Schulabgänger!K50</f>
        <v>6.1476288659793816</v>
      </c>
      <c r="L29" s="3">
        <f>[1]Schulabgänger!L50</f>
        <v>5.9043053205489757</v>
      </c>
      <c r="M29" s="3">
        <f>[1]Schulabgänger!M50</f>
        <v>5.3730883315998303</v>
      </c>
      <c r="N29" s="3">
        <f>[1]Schulabgänger!N50</f>
        <v>9.2841847659834809</v>
      </c>
      <c r="O29" s="3">
        <f>[1]Schulabgänger!O50</f>
        <v>5.9004524886877832</v>
      </c>
      <c r="P29" s="3">
        <f>[1]Schulabgänger!P50</f>
        <v>5.0702067058647167</v>
      </c>
      <c r="Q29" s="3">
        <f>[1]Schulabgänger!Q50</f>
        <v>6.7648636176554966</v>
      </c>
      <c r="R29" s="3">
        <f>[1]Schulabgänger!R50</f>
        <v>6.0378735012370743</v>
      </c>
      <c r="S29" s="3">
        <f>[1]Schulabgänger!S50</f>
        <v>7.3426833809110095</v>
      </c>
      <c r="T29" s="3">
        <f>[1]Schulabgänger!T50</f>
        <v>7.1928635953026188</v>
      </c>
      <c r="U29" s="3">
        <f>[1]Schulabgänger!U50</f>
        <v>9.193781385430281</v>
      </c>
      <c r="V29" s="3">
        <f>[1]Schulabgänger!V50</f>
        <v>6.5970457522542709</v>
      </c>
      <c r="X29" s="18" t="str">
        <f t="shared" ref="X29:X33" si="11">HLOOKUP(Y29,$L29:$U126,ROW(L$108)-ROW(X29)+1,0)</f>
        <v>HE</v>
      </c>
      <c r="Y29" s="19">
        <f t="shared" ref="Y29:Y33" si="12">MIN(L29:U29)</f>
        <v>5.0702067058647167</v>
      </c>
      <c r="Z29" s="18" t="str">
        <f t="shared" ref="Z29:Z33" si="13">HLOOKUP(AA29,$L29:$U126,ROW(N$108)-ROW(Z29)+1,0)</f>
        <v>HB</v>
      </c>
      <c r="AA29" s="19">
        <f t="shared" ref="AA29:AA33" si="14">MAX(L29:U29)</f>
        <v>9.2841847659834809</v>
      </c>
    </row>
    <row r="30" spans="1:27" x14ac:dyDescent="0.35">
      <c r="A30" t="str">
        <f>[1]Schulabgänger!A51</f>
        <v>2019/20</v>
      </c>
      <c r="B30" s="3">
        <f>[1]Schulabgänger!B51</f>
        <v>5.4698051321628398</v>
      </c>
      <c r="C30" s="3">
        <f>[1]Schulabgänger!C51</f>
        <v>7.1640162145307134</v>
      </c>
      <c r="D30" s="3">
        <f>[1]Schulabgänger!D51</f>
        <v>7.7756310771862029</v>
      </c>
      <c r="E30" s="3">
        <f>[1]Schulabgänger!E51</f>
        <v>9.8516419403233879</v>
      </c>
      <c r="F30" s="3">
        <f>[1]Schulabgänger!F51</f>
        <v>7.4421263218062306</v>
      </c>
      <c r="G30" s="3">
        <f>[1]Schulabgänger!G51</f>
        <v>6.6271919836028248</v>
      </c>
      <c r="H30" s="14">
        <f>[1]Schulabgänger!H51</f>
        <v>7.3232746151855181</v>
      </c>
      <c r="I30" s="3">
        <f>[1]Schulabgänger!I51</f>
        <v>7.535900621118012</v>
      </c>
      <c r="J30" s="3">
        <f>[1]Schulabgänger!J51</f>
        <v>5.7735874046501028</v>
      </c>
      <c r="K30" s="3">
        <f>[1]Schulabgänger!K51</f>
        <v>5.7311722617211629</v>
      </c>
      <c r="L30" s="3">
        <f>[1]Schulabgänger!L51</f>
        <v>5.4138529808990938</v>
      </c>
      <c r="M30" s="3">
        <f>[1]Schulabgänger!M51</f>
        <v>4.946873367009232</v>
      </c>
      <c r="N30" s="3">
        <f>[1]Schulabgänger!N51</f>
        <v>8.3018339633207336</v>
      </c>
      <c r="O30" s="3">
        <f>[1]Schulabgänger!O51</f>
        <v>6.6563559574088398</v>
      </c>
      <c r="P30" s="3">
        <f>[1]Schulabgänger!P51</f>
        <v>4.3046803922229335</v>
      </c>
      <c r="Q30" s="3">
        <f>[1]Schulabgänger!Q51</f>
        <v>8.0449344125034887</v>
      </c>
      <c r="R30" s="3">
        <f>[1]Schulabgänger!R51</f>
        <v>5.39954280756203</v>
      </c>
      <c r="S30" s="3">
        <f>[1]Schulabgänger!S51</f>
        <v>6.5437714468119061</v>
      </c>
      <c r="T30" s="3">
        <f>[1]Schulabgänger!T51</f>
        <v>6.2371487320082251</v>
      </c>
      <c r="U30" s="3">
        <f>[1]Schulabgänger!U51</f>
        <v>8.276237085372486</v>
      </c>
      <c r="V30" s="3">
        <f>[1]Schulabgänger!V51</f>
        <v>6.0100487503066891</v>
      </c>
      <c r="X30" s="18" t="str">
        <f t="shared" si="11"/>
        <v>HE</v>
      </c>
      <c r="Y30" s="19">
        <f t="shared" si="12"/>
        <v>4.3046803922229335</v>
      </c>
      <c r="Z30" s="18" t="str">
        <f t="shared" si="13"/>
        <v>HB</v>
      </c>
      <c r="AA30" s="19">
        <f t="shared" si="14"/>
        <v>8.3018339633207336</v>
      </c>
    </row>
    <row r="31" spans="1:27" x14ac:dyDescent="0.35">
      <c r="A31" t="str">
        <f>[1]Schulabgänger!A52</f>
        <v>2020/21</v>
      </c>
      <c r="B31" s="3">
        <f>[1]Schulabgänger!B52</f>
        <v>6.3592277427029016</v>
      </c>
      <c r="C31" s="3">
        <f>[1]Schulabgänger!C52</f>
        <v>8.0566589222813452</v>
      </c>
      <c r="D31" s="3">
        <f>[1]Schulabgänger!D52</f>
        <v>8.6782252050708433</v>
      </c>
      <c r="E31" s="3">
        <f>[1]Schulabgänger!E52</f>
        <v>9.4040182340030398</v>
      </c>
      <c r="F31" s="3">
        <f>[1]Schulabgänger!F52</f>
        <v>8.2919591394167664</v>
      </c>
      <c r="G31" s="3">
        <f>[1]Schulabgänger!G52</f>
        <v>6.3365332826410672</v>
      </c>
      <c r="H31" s="14">
        <f>[1]Schulabgänger!H52</f>
        <v>7.7339094159713948</v>
      </c>
      <c r="I31" s="3">
        <f>[1]Schulabgänger!I52</f>
        <v>8.1634640669283289</v>
      </c>
      <c r="J31" s="3">
        <f>[1]Schulabgänger!J52</f>
        <v>5.8763602268321922</v>
      </c>
      <c r="K31" s="3">
        <f>[1]Schulabgänger!K52</f>
        <v>5.8534492413451513</v>
      </c>
      <c r="L31" s="3">
        <f>[1]Schulabgänger!L52</f>
        <v>6.2279329160648373</v>
      </c>
      <c r="M31" s="3">
        <f>[1]Schulabgänger!M52</f>
        <v>5.1096829904183068</v>
      </c>
      <c r="N31" s="3">
        <f>[1]Schulabgänger!N52</f>
        <v>8.6993603411513849</v>
      </c>
      <c r="O31" s="3">
        <f>[1]Schulabgänger!O52</f>
        <v>5.7685264314491516</v>
      </c>
      <c r="P31" s="3">
        <f>[1]Schulabgänger!P52</f>
        <v>5.5305037460740794</v>
      </c>
      <c r="Q31" s="3">
        <f>[1]Schulabgänger!Q52</f>
        <v>6.0135993816080813</v>
      </c>
      <c r="R31" s="3">
        <f>[1]Schulabgänger!R52</f>
        <v>5.5147058823529411</v>
      </c>
      <c r="S31" s="3">
        <f>[1]Schulabgänger!S52</f>
        <v>7.1802076016545699</v>
      </c>
      <c r="T31" s="3">
        <f>[1]Schulabgänger!T52</f>
        <v>6.1067853170189101</v>
      </c>
      <c r="U31" s="3">
        <f>[1]Schulabgänger!U52</f>
        <v>7.7233119649917468</v>
      </c>
      <c r="V31" s="3">
        <f>[1]Schulabgänger!V52</f>
        <v>6.1820562854810852</v>
      </c>
      <c r="X31" s="18" t="str">
        <f t="shared" si="11"/>
        <v>BY</v>
      </c>
      <c r="Y31" s="19">
        <f t="shared" si="12"/>
        <v>5.1096829904183068</v>
      </c>
      <c r="Z31" s="18" t="str">
        <f t="shared" si="13"/>
        <v>HB</v>
      </c>
      <c r="AA31" s="19">
        <f t="shared" si="14"/>
        <v>8.6993603411513849</v>
      </c>
    </row>
    <row r="32" spans="1:27" x14ac:dyDescent="0.35">
      <c r="A32" t="str">
        <f>[1]Schulabgänger!A53</f>
        <v>2021/22</v>
      </c>
      <c r="B32" s="3">
        <f>[1]Schulabgänger!B53</f>
        <v>7.2805038541079155</v>
      </c>
      <c r="C32" s="3">
        <f>[1]Schulabgänger!C53</f>
        <v>10.117934704444124</v>
      </c>
      <c r="D32" s="3">
        <f>[1]Schulabgänger!D53</f>
        <v>8.4444038707321525</v>
      </c>
      <c r="E32" s="3">
        <f>[1]Schulabgänger!E53</f>
        <v>11.283728536385937</v>
      </c>
      <c r="F32" s="3">
        <f>[1]Schulabgänger!F53</f>
        <v>9.3200830947167486</v>
      </c>
      <c r="G32" s="3">
        <f>[1]Schulabgänger!G53</f>
        <v>6.7474994371723538</v>
      </c>
      <c r="H32" s="14">
        <f>[1]Schulabgänger!H53</f>
        <v>8.5436792738722627</v>
      </c>
      <c r="I32" s="3">
        <f>[1]Schulabgänger!I53</f>
        <v>9.0796545105566207</v>
      </c>
      <c r="J32" s="3">
        <f>[1]Schulabgänger!J53</f>
        <v>6.434199073677374</v>
      </c>
      <c r="K32" s="3">
        <f>[1]Schulabgänger!K53</f>
        <v>6.4188368726325384</v>
      </c>
      <c r="L32" s="3">
        <f>[1]Schulabgänger!L53</f>
        <v>6.90615455253229</v>
      </c>
      <c r="M32" s="3">
        <f>[1]Schulabgänger!M53</f>
        <v>5.0937897631654554</v>
      </c>
      <c r="N32" s="3">
        <f>[1]Schulabgänger!N53</f>
        <v>9.1673919350159565</v>
      </c>
      <c r="O32" s="3">
        <f>[1]Schulabgänger!O53</f>
        <v>6.2631357713324922</v>
      </c>
      <c r="P32" s="3">
        <f>[1]Schulabgänger!P53</f>
        <v>6.3155094440010648</v>
      </c>
      <c r="Q32" s="3">
        <f>[1]Schulabgänger!Q53</f>
        <v>6.66981404254203</v>
      </c>
      <c r="R32" s="3">
        <f>[1]Schulabgänger!R53</f>
        <v>6.256181998021761</v>
      </c>
      <c r="S32" s="3">
        <f>[1]Schulabgänger!S53</f>
        <v>7.4829225214929478</v>
      </c>
      <c r="T32" s="3">
        <f>[1]Schulabgänger!T53</f>
        <v>7.4552458644912765</v>
      </c>
      <c r="U32" s="3">
        <f>[1]Schulabgänger!U53</f>
        <v>8.7627704326923066</v>
      </c>
      <c r="V32" s="3">
        <f>[1]Schulabgänger!V53</f>
        <v>6.7924685246246801</v>
      </c>
      <c r="X32" s="18" t="str">
        <f t="shared" si="11"/>
        <v>BY</v>
      </c>
      <c r="Y32" s="19">
        <f t="shared" si="12"/>
        <v>5.0937897631654554</v>
      </c>
      <c r="Z32" s="18" t="str">
        <f t="shared" si="13"/>
        <v>HB</v>
      </c>
      <c r="AA32" s="19">
        <f t="shared" si="14"/>
        <v>9.1673919350159565</v>
      </c>
    </row>
    <row r="33" spans="1:27" x14ac:dyDescent="0.35">
      <c r="A33" t="str">
        <f>[1]Schulabgänger!A54</f>
        <v>2022/23</v>
      </c>
      <c r="B33" s="3">
        <f>[1]Schulabgänger!B54</f>
        <v>7.6850478630173926</v>
      </c>
      <c r="C33" s="3">
        <f>[1]Schulabgänger!C54</f>
        <v>9.8766302432146631</v>
      </c>
      <c r="D33" s="3">
        <f>[1]Schulabgänger!D54</f>
        <v>8.4585777126099693</v>
      </c>
      <c r="E33" s="3">
        <f>[1]Schulabgänger!E54</f>
        <v>12.466124661246612</v>
      </c>
      <c r="F33" s="3">
        <f>[1]Schulabgänger!F54</f>
        <v>10.002694691457828</v>
      </c>
      <c r="G33" s="3">
        <f>[1]Schulabgänger!G54</f>
        <v>7.7537162782161868</v>
      </c>
      <c r="H33" s="14">
        <f>[1]Schulabgänger!H54</f>
        <v>9.0613329503016367</v>
      </c>
      <c r="I33" s="3">
        <f>[1]Schulabgänger!I54</f>
        <v>9.4625795431081414</v>
      </c>
      <c r="J33" s="3">
        <f>[1]Schulabgänger!J54</f>
        <v>6.7506365803245263</v>
      </c>
      <c r="K33" s="3">
        <f>[1]Schulabgänger!K54</f>
        <v>6.6996484670770213</v>
      </c>
      <c r="L33" s="3">
        <f>[1]Schulabgänger!L54</f>
        <v>6.8879709351515457</v>
      </c>
      <c r="M33" s="3">
        <f>[1]Schulabgänger!M54</f>
        <v>5.2908150339563429</v>
      </c>
      <c r="N33" s="3">
        <f>[1]Schulabgänger!N54</f>
        <v>9.3360711841204669</v>
      </c>
      <c r="O33" s="3">
        <f>[1]Schulabgänger!O54</f>
        <v>6.2755071863725087</v>
      </c>
      <c r="P33" s="3">
        <f>[1]Schulabgänger!P54</f>
        <v>5.8895603940723573</v>
      </c>
      <c r="Q33" s="3">
        <f>[1]Schulabgänger!Q54</f>
        <v>7.6698890175516201</v>
      </c>
      <c r="R33" s="3">
        <f>[1]Schulabgänger!R54</f>
        <v>6.4380133819289558</v>
      </c>
      <c r="S33" s="3">
        <f>[1]Schulabgänger!S54</f>
        <v>8.4750957854406135</v>
      </c>
      <c r="T33" s="3">
        <f>[1]Schulabgänger!T54</f>
        <v>8.8717252896357373</v>
      </c>
      <c r="U33" s="3">
        <f>[1]Schulabgänger!U54</f>
        <v>9.4917958067456709</v>
      </c>
      <c r="V33" s="3">
        <f>[1]Schulabgänger!V54</f>
        <v>7.1199338465254725</v>
      </c>
      <c r="X33" s="18" t="str">
        <f t="shared" si="11"/>
        <v>BY</v>
      </c>
      <c r="Y33" s="19">
        <f t="shared" si="12"/>
        <v>5.2908150339563429</v>
      </c>
      <c r="Z33" s="18" t="str">
        <f t="shared" si="13"/>
        <v>SH</v>
      </c>
      <c r="AA33" s="19">
        <f t="shared" si="14"/>
        <v>9.4917958067456709</v>
      </c>
    </row>
    <row r="34" spans="1:27" x14ac:dyDescent="0.35">
      <c r="A34" t="str">
        <f>[1]Schulabgänger!A55</f>
        <v>Hauptschulabschluss</v>
      </c>
      <c r="B34" s="3"/>
      <c r="C34" s="3"/>
      <c r="D34" s="3"/>
      <c r="E34" s="3"/>
      <c r="F34" s="3"/>
      <c r="G34" s="3"/>
      <c r="H34" s="14"/>
      <c r="I34" s="3"/>
      <c r="J34" s="3"/>
      <c r="K34" s="3"/>
      <c r="L34" s="3"/>
      <c r="M34" s="3"/>
      <c r="N34" s="3"/>
      <c r="O34" s="3"/>
      <c r="P34" s="3"/>
      <c r="Q34" s="3"/>
      <c r="R34" s="3"/>
      <c r="S34" s="3"/>
      <c r="T34" s="3"/>
      <c r="U34" s="3"/>
      <c r="V34" s="3"/>
      <c r="X34" s="11"/>
      <c r="Y34" s="11"/>
      <c r="Z34" s="11"/>
      <c r="AA34" s="11"/>
    </row>
    <row r="35" spans="1:27" x14ac:dyDescent="0.35">
      <c r="A35" t="str">
        <f>[1]Schulabgänger!A56</f>
        <v>2017/18</v>
      </c>
      <c r="B35" s="3">
        <f>[1]Schulabgänger!B56</f>
        <v>12.996406523541879</v>
      </c>
      <c r="C35" s="3">
        <f>[1]Schulabgänger!C56</f>
        <v>14.01137454760322</v>
      </c>
      <c r="D35" s="3">
        <f>[1]Schulabgänger!D56</f>
        <v>9.5126553451753519</v>
      </c>
      <c r="E35" s="3">
        <f>[1]Schulabgänger!E56</f>
        <v>11.177446102819237</v>
      </c>
      <c r="F35" s="3">
        <f>[1]Schulabgänger!F56</f>
        <v>14.867559099971517</v>
      </c>
      <c r="G35" s="3">
        <f>[1]Schulabgänger!G56</f>
        <v>14.67598886515181</v>
      </c>
      <c r="H35" s="14">
        <f>[1]Schulabgänger!H56</f>
        <v>12.683177132853412</v>
      </c>
      <c r="I35" s="3">
        <f>[1]Schulabgänger!I56</f>
        <v>12.07738024953753</v>
      </c>
      <c r="J35" s="3">
        <f>[1]Schulabgänger!J56</f>
        <v>17.063219523179555</v>
      </c>
      <c r="K35" s="3">
        <f>[1]Schulabgänger!K56</f>
        <v>17.171733520097227</v>
      </c>
      <c r="L35" s="3">
        <f>[1]Schulabgänger!L56</f>
        <v>16.121837703331643</v>
      </c>
      <c r="M35" s="3">
        <f>[1]Schulabgänger!M56</f>
        <v>20.778282026633281</v>
      </c>
      <c r="N35" s="3">
        <f>[1]Schulabgänger!N56</f>
        <v>19.143576826196472</v>
      </c>
      <c r="O35" s="3">
        <f>[1]Schulabgänger!O56</f>
        <v>18.186033033903218</v>
      </c>
      <c r="P35" s="3">
        <f>[1]Schulabgänger!P56</f>
        <v>18.367939596340932</v>
      </c>
      <c r="Q35" s="3">
        <f>[1]Schulabgänger!Q56</f>
        <v>14.205183238969274</v>
      </c>
      <c r="R35" s="3">
        <f>[1]Schulabgänger!R56</f>
        <v>14.951003710398631</v>
      </c>
      <c r="S35" s="3">
        <f>[1]Schulabgänger!S56</f>
        <v>18.431006415780907</v>
      </c>
      <c r="T35" s="3">
        <f>[1]Schulabgänger!T56</f>
        <v>27.912752402548318</v>
      </c>
      <c r="U35" s="3">
        <f>[1]Schulabgänger!U56</f>
        <v>18.29209950792783</v>
      </c>
      <c r="V35" s="3">
        <f>[1]Schulabgänger!V56</f>
        <v>16.439332748889392</v>
      </c>
      <c r="X35" s="18" t="str">
        <f t="shared" ref="X35:X40" si="15">HLOOKUP(Y35,$L35:$U132,ROW(L$108)-ROW(X35)+1,0)</f>
        <v>NI</v>
      </c>
      <c r="Y35" s="19">
        <f t="shared" ref="Y35:Y40" si="16">MIN(L35:U35)</f>
        <v>14.205183238969274</v>
      </c>
      <c r="Z35" s="18" t="str">
        <f t="shared" ref="Z35:Z40" si="17">HLOOKUP(AA35,$L35:$U132,ROW(N$108)-ROW(Z35)+1,0)</f>
        <v>SL</v>
      </c>
      <c r="AA35" s="19">
        <f t="shared" ref="AA35:AA40" si="18">MAX(L35:U35)</f>
        <v>27.912752402548318</v>
      </c>
    </row>
    <row r="36" spans="1:27" x14ac:dyDescent="0.35">
      <c r="A36" t="str">
        <f>[1]Schulabgänger!A57</f>
        <v>2018/19</v>
      </c>
      <c r="B36" s="3">
        <f>[1]Schulabgänger!B57</f>
        <v>13.610782690943484</v>
      </c>
      <c r="C36" s="3">
        <f>[1]Schulabgänger!C57</f>
        <v>13.446133113723141</v>
      </c>
      <c r="D36" s="3">
        <f>[1]Schulabgänger!D57</f>
        <v>9.8468133392170465</v>
      </c>
      <c r="E36" s="3">
        <f>[1]Schulabgänger!E57</f>
        <v>11.98080423630647</v>
      </c>
      <c r="F36" s="3">
        <f>[1]Schulabgänger!F57</f>
        <v>14.426498768135779</v>
      </c>
      <c r="G36" s="3">
        <f>[1]Schulabgänger!G57</f>
        <v>15.538382935240772</v>
      </c>
      <c r="H36" s="14">
        <f>[1]Schulabgänger!H57</f>
        <v>13.044095029043291</v>
      </c>
      <c r="I36" s="3">
        <f>[1]Schulabgänger!I57</f>
        <v>12.282941279647638</v>
      </c>
      <c r="J36" s="3">
        <f>[1]Schulabgänger!J57</f>
        <v>17.16750860437903</v>
      </c>
      <c r="K36" s="3">
        <f>[1]Schulabgänger!K57</f>
        <v>17.244011246485474</v>
      </c>
      <c r="L36" s="3">
        <f>[1]Schulabgänger!L57</f>
        <v>16.065989847715738</v>
      </c>
      <c r="M36" s="3">
        <f>[1]Schulabgänger!M57</f>
        <v>20.654108401710388</v>
      </c>
      <c r="N36" s="3">
        <f>[1]Schulabgänger!N57</f>
        <v>20.969715509330069</v>
      </c>
      <c r="O36" s="3">
        <f>[1]Schulabgänger!O57</f>
        <v>18.099547511312217</v>
      </c>
      <c r="P36" s="3">
        <f>[1]Schulabgänger!P57</f>
        <v>17.43091760081283</v>
      </c>
      <c r="Q36" s="3">
        <f>[1]Schulabgänger!Q57</f>
        <v>13.974980980057122</v>
      </c>
      <c r="R36" s="3">
        <f>[1]Schulabgänger!R57</f>
        <v>15.991562519824907</v>
      </c>
      <c r="S36" s="3">
        <f>[1]Schulabgänger!S57</f>
        <v>18.150676430433162</v>
      </c>
      <c r="T36" s="3">
        <f>[1]Schulabgänger!T57</f>
        <v>27.292231255645888</v>
      </c>
      <c r="U36" s="3">
        <f>[1]Schulabgänger!U57</f>
        <v>17.465776982871294</v>
      </c>
      <c r="V36" s="3">
        <f>[1]Schulabgänger!V57</f>
        <v>16.541564634939743</v>
      </c>
      <c r="X36" s="18" t="str">
        <f t="shared" si="15"/>
        <v>NI</v>
      </c>
      <c r="Y36" s="19">
        <f t="shared" si="16"/>
        <v>13.974980980057122</v>
      </c>
      <c r="Z36" s="18" t="str">
        <f t="shared" si="17"/>
        <v>SL</v>
      </c>
      <c r="AA36" s="19">
        <f t="shared" si="18"/>
        <v>27.292231255645888</v>
      </c>
    </row>
    <row r="37" spans="1:27" x14ac:dyDescent="0.35">
      <c r="A37" t="str">
        <f>[1]Schulabgänger!A58</f>
        <v>2019/20</v>
      </c>
      <c r="B37" s="3">
        <f>[1]Schulabgänger!B58</f>
        <v>14.745321242523634</v>
      </c>
      <c r="C37" s="3">
        <f>[1]Schulabgänger!C58</f>
        <v>10.82008107265357</v>
      </c>
      <c r="D37" s="3">
        <f>[1]Schulabgänger!D58</f>
        <v>9.2294048712507522</v>
      </c>
      <c r="E37" s="3">
        <f>[1]Schulabgänger!E58</f>
        <v>11.468578096349392</v>
      </c>
      <c r="F37" s="3">
        <f>[1]Schulabgänger!F58</f>
        <v>14.558445270077163</v>
      </c>
      <c r="G37" s="3">
        <f>[1]Schulabgänger!G58</f>
        <v>13.996160978625111</v>
      </c>
      <c r="H37" s="14">
        <f>[1]Schulabgänger!H58</f>
        <v>12.387143922900078</v>
      </c>
      <c r="I37" s="3">
        <f>[1]Schulabgänger!I58</f>
        <v>11.895652173913044</v>
      </c>
      <c r="J37" s="3">
        <f>[1]Schulabgänger!J58</f>
        <v>17.205256584205912</v>
      </c>
      <c r="K37" s="3">
        <f>[1]Schulabgänger!K58</f>
        <v>17.364714783165368</v>
      </c>
      <c r="L37" s="3">
        <f>[1]Schulabgänger!L58</f>
        <v>16.832915300019295</v>
      </c>
      <c r="M37" s="3">
        <f>[1]Schulabgänger!M58</f>
        <v>20.088585861099361</v>
      </c>
      <c r="N37" s="3">
        <f>[1]Schulabgänger!N58</f>
        <v>21.167576648467033</v>
      </c>
      <c r="O37" s="3">
        <f>[1]Schulabgänger!O58</f>
        <v>17.76217952531081</v>
      </c>
      <c r="P37" s="3">
        <f>[1]Schulabgänger!P58</f>
        <v>17.410789500286416</v>
      </c>
      <c r="Q37" s="3">
        <f>[1]Schulabgänger!Q58</f>
        <v>18.430784259000838</v>
      </c>
      <c r="R37" s="3">
        <f>[1]Schulabgänger!R58</f>
        <v>14.728604561912867</v>
      </c>
      <c r="S37" s="3">
        <f>[1]Schulabgänger!S58</f>
        <v>16.830260952836966</v>
      </c>
      <c r="T37" s="3">
        <f>[1]Schulabgänger!T58</f>
        <v>28.923920493488691</v>
      </c>
      <c r="U37" s="3">
        <f>[1]Schulabgänger!U58</f>
        <v>18.158419430850099</v>
      </c>
      <c r="V37" s="3">
        <f>[1]Schulabgänger!V58</f>
        <v>16.492831464749369</v>
      </c>
      <c r="X37" s="18" t="str">
        <f t="shared" si="15"/>
        <v>NW</v>
      </c>
      <c r="Y37" s="19">
        <f t="shared" si="16"/>
        <v>14.728604561912867</v>
      </c>
      <c r="Z37" s="18" t="str">
        <f t="shared" si="17"/>
        <v>SL</v>
      </c>
      <c r="AA37" s="19">
        <f t="shared" si="18"/>
        <v>28.923920493488691</v>
      </c>
    </row>
    <row r="38" spans="1:27" x14ac:dyDescent="0.35">
      <c r="A38" t="str">
        <f>[1]Schulabgänger!A59</f>
        <v>2020/21</v>
      </c>
      <c r="B38" s="3">
        <f>[1]Schulabgänger!B59</f>
        <v>15.390246134138529</v>
      </c>
      <c r="C38" s="3">
        <f>[1]Schulabgänger!C59</f>
        <v>12.366034624896951</v>
      </c>
      <c r="D38" s="3">
        <f>[1]Schulabgänger!D59</f>
        <v>8.8988317176236631</v>
      </c>
      <c r="E38" s="3">
        <f>[1]Schulabgänger!E59</f>
        <v>12.966402161067025</v>
      </c>
      <c r="F38" s="3">
        <f>[1]Schulabgänger!F59</f>
        <v>14.421046624436453</v>
      </c>
      <c r="G38" s="3">
        <f>[1]Schulabgänger!G59</f>
        <v>13.313056426828881</v>
      </c>
      <c r="H38" s="14">
        <f>[1]Schulabgänger!H59</f>
        <v>12.597586412395708</v>
      </c>
      <c r="I38" s="3">
        <f>[1]Schulabgänger!I59</f>
        <v>12.3776503014307</v>
      </c>
      <c r="J38" s="3">
        <f>[1]Schulabgänger!J59</f>
        <v>16.464416976953153</v>
      </c>
      <c r="K38" s="3">
        <f>[1]Schulabgänger!K59</f>
        <v>16.621316158504364</v>
      </c>
      <c r="L38" s="3">
        <f>[1]Schulabgänger!L59</f>
        <v>16.244382924089233</v>
      </c>
      <c r="M38" s="3">
        <f>[1]Schulabgänger!M59</f>
        <v>19.028047626164497</v>
      </c>
      <c r="N38" s="3">
        <f>[1]Schulabgänger!N59</f>
        <v>20.92395167022033</v>
      </c>
      <c r="O38" s="3">
        <f>[1]Schulabgänger!O59</f>
        <v>16.280063484312048</v>
      </c>
      <c r="P38" s="3">
        <f>[1]Schulabgänger!P59</f>
        <v>17.3424806555191</v>
      </c>
      <c r="Q38" s="3">
        <f>[1]Schulabgänger!Q59</f>
        <v>13.518152161096337</v>
      </c>
      <c r="R38" s="3">
        <f>[1]Schulabgänger!R59</f>
        <v>15.50925925925926</v>
      </c>
      <c r="S38" s="3">
        <f>[1]Schulabgänger!S59</f>
        <v>16.852675667941412</v>
      </c>
      <c r="T38" s="3">
        <f>[1]Schulabgänger!T59</f>
        <v>26.529477196885427</v>
      </c>
      <c r="U38" s="3">
        <f>[1]Schulabgänger!U59</f>
        <v>17.580899005796322</v>
      </c>
      <c r="V38" s="3">
        <f>[1]Schulabgänger!V59</f>
        <v>15.918176599309286</v>
      </c>
      <c r="X38" s="18" t="str">
        <f t="shared" si="15"/>
        <v>NI</v>
      </c>
      <c r="Y38" s="19">
        <f t="shared" si="16"/>
        <v>13.518152161096337</v>
      </c>
      <c r="Z38" s="18" t="str">
        <f t="shared" si="17"/>
        <v>SL</v>
      </c>
      <c r="AA38" s="19">
        <f t="shared" si="18"/>
        <v>26.529477196885427</v>
      </c>
    </row>
    <row r="39" spans="1:27" x14ac:dyDescent="0.35">
      <c r="A39" t="str">
        <f>[1]Schulabgänger!A60</f>
        <v>2021/22</v>
      </c>
      <c r="B39" s="3">
        <f>[1]Schulabgänger!B60</f>
        <v>13.315472833239332</v>
      </c>
      <c r="C39" s="3">
        <f>[1]Schulabgänger!C60</f>
        <v>13.123831439666331</v>
      </c>
      <c r="D39" s="3">
        <f>[1]Schulabgänger!D60</f>
        <v>9.0651816687967859</v>
      </c>
      <c r="E39" s="3">
        <f>[1]Schulabgänger!E60</f>
        <v>12.085036794766966</v>
      </c>
      <c r="F39" s="3">
        <f>[1]Schulabgänger!F60</f>
        <v>14.524731907248329</v>
      </c>
      <c r="G39" s="3">
        <f>[1]Schulabgänger!G60</f>
        <v>13.260219341974079</v>
      </c>
      <c r="H39" s="14">
        <f>[1]Schulabgänger!H60</f>
        <v>12.24305766004154</v>
      </c>
      <c r="I39" s="3">
        <f>[1]Schulabgänger!I60</f>
        <v>11.939539347408829</v>
      </c>
      <c r="J39" s="3">
        <f>[1]Schulabgänger!J60</f>
        <v>16.954470085431538</v>
      </c>
      <c r="K39" s="3">
        <f>[1]Schulabgänger!K60</f>
        <v>17.135611983889433</v>
      </c>
      <c r="L39" s="3">
        <f>[1]Schulabgänger!L60</f>
        <v>16.146966642045797</v>
      </c>
      <c r="M39" s="3">
        <f>[1]Schulabgänger!M60</f>
        <v>20.811886877642326</v>
      </c>
      <c r="N39" s="3">
        <f>[1]Schulabgänger!N60</f>
        <v>22.338265158108499</v>
      </c>
      <c r="O39" s="3">
        <f>[1]Schulabgänger!O60</f>
        <v>16.759742989251187</v>
      </c>
      <c r="P39" s="3">
        <f>[1]Schulabgänger!P60</f>
        <v>17.290059412964439</v>
      </c>
      <c r="Q39" s="3">
        <f>[1]Schulabgänger!Q60</f>
        <v>13.961234820468436</v>
      </c>
      <c r="R39" s="3">
        <f>[1]Schulabgänger!R60</f>
        <v>15.334102648642709</v>
      </c>
      <c r="S39" s="3">
        <f>[1]Schulabgänger!S60</f>
        <v>18.435884782213449</v>
      </c>
      <c r="T39" s="3">
        <f>[1]Schulabgänger!T60</f>
        <v>28.019487876727851</v>
      </c>
      <c r="U39" s="3">
        <f>[1]Schulabgänger!U60</f>
        <v>18.513371394230766</v>
      </c>
      <c r="V39" s="3">
        <f>[1]Schulabgänger!V60</f>
        <v>16.275306695641213</v>
      </c>
      <c r="X39" s="18" t="str">
        <f t="shared" si="15"/>
        <v>NI</v>
      </c>
      <c r="Y39" s="19">
        <f t="shared" si="16"/>
        <v>13.961234820468436</v>
      </c>
      <c r="Z39" s="18" t="str">
        <f t="shared" si="17"/>
        <v>SL</v>
      </c>
      <c r="AA39" s="19">
        <f t="shared" si="18"/>
        <v>28.019487876727851</v>
      </c>
    </row>
    <row r="40" spans="1:27" x14ac:dyDescent="0.35">
      <c r="A40" t="str">
        <f>[1]Schulabgänger!A61</f>
        <v>2022/23</v>
      </c>
      <c r="B40" s="3">
        <f>[1]Schulabgänger!B61</f>
        <v>13.675789852141476</v>
      </c>
      <c r="C40" s="3">
        <f>[1]Schulabgänger!C61</f>
        <v>14.035953471977441</v>
      </c>
      <c r="D40" s="3">
        <f>[1]Schulabgänger!D61</f>
        <v>10.04398826979472</v>
      </c>
      <c r="E40" s="3">
        <f>[1]Schulabgänger!E61</f>
        <v>12.832775386577394</v>
      </c>
      <c r="F40" s="3">
        <f>[1]Schulabgänger!F61</f>
        <v>14.76690918889787</v>
      </c>
      <c r="G40" s="3">
        <f>[1]Schulabgänger!G61</f>
        <v>16.079402948553252</v>
      </c>
      <c r="H40" s="14">
        <f>[1]Schulabgänger!H61</f>
        <v>13.454467107153118</v>
      </c>
      <c r="I40" s="3">
        <f>[1]Schulabgänger!I61</f>
        <v>12.648996677491411</v>
      </c>
      <c r="J40" s="3">
        <f>[1]Schulabgänger!J61</f>
        <v>17.287908894665748</v>
      </c>
      <c r="K40" s="3">
        <f>[1]Schulabgänger!K61</f>
        <v>17.349339146090614</v>
      </c>
      <c r="L40" s="3">
        <f>[1]Schulabgänger!L61</f>
        <v>16.020504653361868</v>
      </c>
      <c r="M40" s="3">
        <f>[1]Schulabgänger!M61</f>
        <v>21.822773223932071</v>
      </c>
      <c r="N40" s="3">
        <f>[1]Schulabgänger!N61</f>
        <v>26.543463381245726</v>
      </c>
      <c r="O40" s="3">
        <f>[1]Schulabgänger!O61</f>
        <v>16.525699414443721</v>
      </c>
      <c r="P40" s="3">
        <f>[1]Schulabgänger!P61</f>
        <v>16.532825565030219</v>
      </c>
      <c r="Q40" s="3">
        <f>[1]Schulabgänger!Q61</f>
        <v>13.86825225412769</v>
      </c>
      <c r="R40" s="3">
        <f>[1]Schulabgänger!R61</f>
        <v>15.579611597671761</v>
      </c>
      <c r="S40" s="3">
        <f>[1]Schulabgänger!S61</f>
        <v>18.424010217113665</v>
      </c>
      <c r="T40" s="3">
        <f>[1]Schulabgänger!T61</f>
        <v>27.324913892078072</v>
      </c>
      <c r="U40" s="3">
        <f>[1]Schulabgänger!U61</f>
        <v>18.770890306897599</v>
      </c>
      <c r="V40" s="3">
        <f>[1]Schulabgänger!V61</f>
        <v>16.65620770350565</v>
      </c>
      <c r="X40" s="18" t="str">
        <f t="shared" si="15"/>
        <v>NI</v>
      </c>
      <c r="Y40" s="19">
        <f t="shared" si="16"/>
        <v>13.86825225412769</v>
      </c>
      <c r="Z40" s="18" t="str">
        <f t="shared" si="17"/>
        <v>SL</v>
      </c>
      <c r="AA40" s="19">
        <f t="shared" si="18"/>
        <v>27.324913892078072</v>
      </c>
    </row>
    <row r="41" spans="1:27" x14ac:dyDescent="0.35">
      <c r="A41" t="str">
        <f>[1]Schulabgänger!A62</f>
        <v>Mittlerer Schulabschluss</v>
      </c>
      <c r="B41" s="3"/>
      <c r="C41" s="3"/>
      <c r="D41" s="3"/>
      <c r="E41" s="3"/>
      <c r="F41" s="3"/>
      <c r="G41" s="3"/>
      <c r="H41" s="14"/>
      <c r="I41" s="3"/>
      <c r="J41" s="3"/>
      <c r="K41" s="3"/>
      <c r="L41" s="3"/>
      <c r="M41" s="3"/>
      <c r="N41" s="3"/>
      <c r="O41" s="3"/>
      <c r="P41" s="3"/>
      <c r="Q41" s="3"/>
      <c r="R41" s="3"/>
      <c r="S41" s="3"/>
      <c r="T41" s="3"/>
      <c r="U41" s="3"/>
      <c r="V41" s="3"/>
      <c r="X41" s="11"/>
      <c r="Y41" s="11"/>
      <c r="Z41" s="11"/>
      <c r="AA41" s="11"/>
    </row>
    <row r="42" spans="1:27" x14ac:dyDescent="0.35">
      <c r="A42" t="str">
        <f>[1]Schulabgänger!A63</f>
        <v>2017/18</v>
      </c>
      <c r="B42" s="3">
        <f>[1]Schulabgänger!B63</f>
        <v>38.69897724131576</v>
      </c>
      <c r="C42" s="3">
        <f>[1]Schulabgänger!C63</f>
        <v>41.199497747248685</v>
      </c>
      <c r="D42" s="3">
        <f>[1]Schulabgänger!D63</f>
        <v>48.988223046392086</v>
      </c>
      <c r="E42" s="3">
        <f>[1]Schulabgänger!E63</f>
        <v>47.379767827529022</v>
      </c>
      <c r="F42" s="3">
        <f>[1]Schulabgänger!F63</f>
        <v>43.343776701794361</v>
      </c>
      <c r="G42" s="3">
        <f>[1]Schulabgänger!G63</f>
        <v>30.491357545154401</v>
      </c>
      <c r="H42" s="14">
        <f>[1]Schulabgänger!H63</f>
        <v>41.227871598677957</v>
      </c>
      <c r="I42" s="3">
        <f>[1]Schulabgänger!I63</f>
        <v>44.4916755224938</v>
      </c>
      <c r="J42" s="3">
        <f>[1]Schulabgänger!J63</f>
        <v>41.712781827905538</v>
      </c>
      <c r="K42" s="3">
        <f>[1]Schulabgänger!K63</f>
        <v>42.222863078720394</v>
      </c>
      <c r="L42" s="3">
        <f>[1]Schulabgänger!L63</f>
        <v>46.635638910649277</v>
      </c>
      <c r="M42" s="3">
        <f>[1]Schulabgänger!M63</f>
        <v>45.058237016833964</v>
      </c>
      <c r="N42" s="3">
        <f>[1]Schulabgänger!N63</f>
        <v>33.557234816680662</v>
      </c>
      <c r="O42" s="3">
        <f>[1]Schulabgänger!O63</f>
        <v>23.187481889307445</v>
      </c>
      <c r="P42" s="3">
        <f>[1]Schulabgänger!P63</f>
        <v>43.106980946388525</v>
      </c>
      <c r="Q42" s="3">
        <f>[1]Schulabgänger!Q63</f>
        <v>46.789771675979722</v>
      </c>
      <c r="R42" s="3">
        <f>[1]Schulabgänger!R63</f>
        <v>39.30062685652068</v>
      </c>
      <c r="S42" s="3">
        <f>[1]Schulabgänger!S63</f>
        <v>39.425931245810588</v>
      </c>
      <c r="T42" s="3">
        <f>[1]Schulabgänger!T63</f>
        <v>30.126336248785229</v>
      </c>
      <c r="U42" s="3">
        <f>[1]Schulabgänger!U63</f>
        <v>38.388463641334063</v>
      </c>
      <c r="V42" s="3">
        <f>[1]Schulabgänger!V63</f>
        <v>42.060509648250118</v>
      </c>
      <c r="X42" s="18" t="str">
        <f t="shared" ref="X42" si="19">HLOOKUP(Y42,$L42:$U139,ROW(L$108)-ROW(X42)+1,0)</f>
        <v>HH</v>
      </c>
      <c r="Y42" s="19">
        <f t="shared" ref="Y42" si="20">MIN(L42:U42)</f>
        <v>23.187481889307445</v>
      </c>
      <c r="Z42" s="18" t="str">
        <f t="shared" ref="Z42" si="21">HLOOKUP(AA42,$L42:$U139,ROW(N$108)-ROW(Z42)+1,0)</f>
        <v>NI</v>
      </c>
      <c r="AA42" s="19">
        <f t="shared" ref="AA42" si="22">MAX(L42:U42)</f>
        <v>46.789771675979722</v>
      </c>
    </row>
    <row r="43" spans="1:27" x14ac:dyDescent="0.35">
      <c r="A43" t="str">
        <f>[1]Schulabgänger!A64</f>
        <v>2018/19</v>
      </c>
      <c r="B43" s="3">
        <f>[1]Schulabgänger!B64</f>
        <v>38.841333648616697</v>
      </c>
      <c r="C43" s="3">
        <f>[1]Schulabgänger!C64</f>
        <v>42.135210002246012</v>
      </c>
      <c r="D43" s="3">
        <f>[1]Schulabgänger!D64</f>
        <v>48.836916094055347</v>
      </c>
      <c r="E43" s="3">
        <f>[1]Schulabgänger!E64</f>
        <v>48.055601522422634</v>
      </c>
      <c r="F43" s="3">
        <f>[1]Schulabgänger!F64</f>
        <v>43.974815220366821</v>
      </c>
      <c r="G43" s="3">
        <f>[1]Schulabgänger!G64</f>
        <v>32.207178439136541</v>
      </c>
      <c r="H43" s="14">
        <f>[1]Schulabgänger!H64</f>
        <v>41.9335812092162</v>
      </c>
      <c r="I43" s="3">
        <f>[1]Schulabgänger!I64</f>
        <v>44.90167800276744</v>
      </c>
      <c r="J43" s="3">
        <f>[1]Schulabgänger!J64</f>
        <v>41.750753017440786</v>
      </c>
      <c r="K43" s="3">
        <f>[1]Schulabgänger!K64</f>
        <v>42.198912839737588</v>
      </c>
      <c r="L43" s="3">
        <f>[1]Schulabgänger!L64</f>
        <v>47.722316224854296</v>
      </c>
      <c r="M43" s="3">
        <f>[1]Schulabgänger!M64</f>
        <v>45.514850340922223</v>
      </c>
      <c r="N43" s="3">
        <f>[1]Schulabgänger!N64</f>
        <v>33.710614866931785</v>
      </c>
      <c r="O43" s="3">
        <f>[1]Schulabgänger!O64</f>
        <v>22.576168929110104</v>
      </c>
      <c r="P43" s="3">
        <f>[1]Schulabgänger!P64</f>
        <v>45.586888085680499</v>
      </c>
      <c r="Q43" s="3">
        <f>[1]Schulabgänger!Q64</f>
        <v>45.476995223188119</v>
      </c>
      <c r="R43" s="3">
        <f>[1]Schulabgänger!R64</f>
        <v>38.547548055573181</v>
      </c>
      <c r="S43" s="3">
        <f>[1]Schulabgänger!S64</f>
        <v>37.92975052749162</v>
      </c>
      <c r="T43" s="3">
        <f>[1]Schulabgänger!T64</f>
        <v>31.458897922312556</v>
      </c>
      <c r="U43" s="3">
        <f>[1]Schulabgänger!U64</f>
        <v>37.187865446790944</v>
      </c>
      <c r="V43" s="3">
        <f>[1]Schulabgänger!V64</f>
        <v>42.154535453345538</v>
      </c>
      <c r="X43" s="18" t="str">
        <f t="shared" ref="X43:X47" si="23">HLOOKUP(Y43,$L43:$U140,ROW(L$108)-ROW(X43)+1,0)</f>
        <v>HH</v>
      </c>
      <c r="Y43" s="19">
        <f t="shared" ref="Y43:Y47" si="24">MIN(L43:U43)</f>
        <v>22.576168929110104</v>
      </c>
      <c r="Z43" s="18" t="str">
        <f t="shared" ref="Z43:Z47" si="25">HLOOKUP(AA43,$L43:$U140,ROW(N$108)-ROW(Z43)+1,0)</f>
        <v>BW</v>
      </c>
      <c r="AA43" s="19">
        <f t="shared" ref="AA43:AA47" si="26">MAX(L43:U43)</f>
        <v>47.722316224854296</v>
      </c>
    </row>
    <row r="44" spans="1:27" x14ac:dyDescent="0.35">
      <c r="A44" t="str">
        <f>[1]Schulabgänger!A65</f>
        <v>2019/20</v>
      </c>
      <c r="B44" s="3">
        <f>[1]Schulabgänger!B65</f>
        <v>40.155315454370054</v>
      </c>
      <c r="C44" s="3">
        <f>[1]Schulabgänger!C65</f>
        <v>44.870595572185849</v>
      </c>
      <c r="D44" s="3">
        <f>[1]Schulabgänger!D65</f>
        <v>50.799733949893898</v>
      </c>
      <c r="E44" s="3">
        <f>[1]Schulabgänger!E65</f>
        <v>49.224870811801971</v>
      </c>
      <c r="F44" s="3">
        <f>[1]Schulabgänger!F65</f>
        <v>45.224349814232639</v>
      </c>
      <c r="G44" s="3">
        <f>[1]Schulabgänger!G65</f>
        <v>34.795197969873442</v>
      </c>
      <c r="H44" s="14">
        <f>[1]Schulabgänger!H65</f>
        <v>43.837639500007612</v>
      </c>
      <c r="I44" s="3">
        <f>[1]Schulabgänger!I65</f>
        <v>46.599751552795034</v>
      </c>
      <c r="J44" s="3">
        <f>[1]Schulabgänger!J65</f>
        <v>44.068939920131704</v>
      </c>
      <c r="K44" s="3">
        <f>[1]Schulabgänger!K65</f>
        <v>44.529747066678304</v>
      </c>
      <c r="L44" s="3">
        <f>[1]Schulabgänger!L65</f>
        <v>48.878062897935557</v>
      </c>
      <c r="M44" s="3">
        <f>[1]Schulabgänger!M65</f>
        <v>47.068289081875562</v>
      </c>
      <c r="N44" s="3">
        <f>[1]Schulabgänger!N65</f>
        <v>30.183396332073357</v>
      </c>
      <c r="O44" s="3">
        <f>[1]Schulabgänger!O65</f>
        <v>22.87787758015585</v>
      </c>
      <c r="P44" s="3">
        <f>[1]Schulabgänger!P65</f>
        <v>46.008693601105236</v>
      </c>
      <c r="Q44" s="3">
        <f>[1]Schulabgänger!Q65</f>
        <v>64.439715322355568</v>
      </c>
      <c r="R44" s="3">
        <f>[1]Schulabgänger!R65</f>
        <v>39.1016335452437</v>
      </c>
      <c r="S44" s="3">
        <f>[1]Schulabgänger!S65</f>
        <v>38.927459899449367</v>
      </c>
      <c r="T44" s="3">
        <f>[1]Schulabgänger!T65</f>
        <v>29.483664610463791</v>
      </c>
      <c r="U44" s="3">
        <f>[1]Schulabgänger!U65</f>
        <v>37.234003987674463</v>
      </c>
      <c r="V44" s="3">
        <f>[1]Schulabgänger!V65</f>
        <v>44.40851583584908</v>
      </c>
      <c r="X44" s="18" t="str">
        <f t="shared" si="23"/>
        <v>HH</v>
      </c>
      <c r="Y44" s="19">
        <f t="shared" si="24"/>
        <v>22.87787758015585</v>
      </c>
      <c r="Z44" s="18" t="str">
        <f t="shared" si="25"/>
        <v>NI</v>
      </c>
      <c r="AA44" s="19">
        <f t="shared" si="26"/>
        <v>64.439715322355568</v>
      </c>
    </row>
    <row r="45" spans="1:27" x14ac:dyDescent="0.35">
      <c r="A45" t="str">
        <f>[1]Schulabgänger!A66</f>
        <v>2020/21</v>
      </c>
      <c r="B45" s="3">
        <f>[1]Schulabgänger!B66</f>
        <v>38.791289230487692</v>
      </c>
      <c r="C45" s="3">
        <f>[1]Schulabgänger!C66</f>
        <v>45.686877014164729</v>
      </c>
      <c r="D45" s="3">
        <f>[1]Schulabgänger!D66</f>
        <v>50.779890628883919</v>
      </c>
      <c r="E45" s="3">
        <f>[1]Schulabgänger!E66</f>
        <v>49.451291575215265</v>
      </c>
      <c r="F45" s="3">
        <f>[1]Schulabgänger!F66</f>
        <v>46.10511898647492</v>
      </c>
      <c r="G45" s="3">
        <f>[1]Schulabgänger!G66</f>
        <v>37.00218610398251</v>
      </c>
      <c r="H45" s="14">
        <f>[1]Schulabgänger!H66</f>
        <v>44.296036948748515</v>
      </c>
      <c r="I45" s="3">
        <f>[1]Schulabgänger!I66</f>
        <v>46.538173105953625</v>
      </c>
      <c r="J45" s="3">
        <f>[1]Schulabgänger!J66</f>
        <v>43.027344278257104</v>
      </c>
      <c r="K45" s="3">
        <f>[1]Schulabgänger!K66</f>
        <v>43.327323405121213</v>
      </c>
      <c r="L45" s="3">
        <f>[1]Schulabgänger!L66</f>
        <v>48.606764564275394</v>
      </c>
      <c r="M45" s="3">
        <f>[1]Schulabgänger!M66</f>
        <v>46.933692024111991</v>
      </c>
      <c r="N45" s="3">
        <f>[1]Schulabgänger!N66</f>
        <v>30.746268656716421</v>
      </c>
      <c r="O45" s="3">
        <f>[1]Schulabgänger!O66</f>
        <v>22.396532779880356</v>
      </c>
      <c r="P45" s="3">
        <f>[1]Schulabgänger!P66</f>
        <v>49.048128717561809</v>
      </c>
      <c r="Q45" s="3">
        <f>[1]Schulabgänger!Q66</f>
        <v>47.06984422288312</v>
      </c>
      <c r="R45" s="3">
        <f>[1]Schulabgänger!R66</f>
        <v>39.488017429193903</v>
      </c>
      <c r="S45" s="3">
        <f>[1]Schulabgänger!S66</f>
        <v>38.877182028668798</v>
      </c>
      <c r="T45" s="3">
        <f>[1]Schulabgänger!T66</f>
        <v>30.389321468298107</v>
      </c>
      <c r="U45" s="3">
        <f>[1]Schulabgänger!U66</f>
        <v>37.618517523319646</v>
      </c>
      <c r="V45" s="3">
        <f>[1]Schulabgänger!V66</f>
        <v>43.496604360113565</v>
      </c>
      <c r="X45" s="18" t="str">
        <f t="shared" si="23"/>
        <v>HH</v>
      </c>
      <c r="Y45" s="19">
        <f t="shared" si="24"/>
        <v>22.396532779880356</v>
      </c>
      <c r="Z45" s="18" t="str">
        <f t="shared" si="25"/>
        <v>HE</v>
      </c>
      <c r="AA45" s="19">
        <f t="shared" si="26"/>
        <v>49.048128717561809</v>
      </c>
    </row>
    <row r="46" spans="1:27" x14ac:dyDescent="0.35">
      <c r="A46" t="str">
        <f>[1]Schulabgänger!A67</f>
        <v>2021/22</v>
      </c>
      <c r="B46" s="3">
        <f>[1]Schulabgänger!B67</f>
        <v>39.60330889264899</v>
      </c>
      <c r="C46" s="3">
        <f>[1]Schulabgänger!C67</f>
        <v>44.016971091615133</v>
      </c>
      <c r="D46" s="3">
        <f>[1]Schulabgänger!D67</f>
        <v>50.556874201205041</v>
      </c>
      <c r="E46" s="3">
        <f>[1]Schulabgänger!E67</f>
        <v>49.468520032706458</v>
      </c>
      <c r="F46" s="3">
        <f>[1]Schulabgänger!F67</f>
        <v>45.168715962045923</v>
      </c>
      <c r="G46" s="3">
        <f>[1]Schulabgänger!G67</f>
        <v>35.233010645482906</v>
      </c>
      <c r="H46" s="14">
        <f>[1]Schulabgänger!H67</f>
        <v>43.783492124500157</v>
      </c>
      <c r="I46" s="3">
        <f>[1]Schulabgänger!I67</f>
        <v>46.334932821497119</v>
      </c>
      <c r="J46" s="3">
        <f>[1]Schulabgänger!J67</f>
        <v>42.621814732468344</v>
      </c>
      <c r="K46" s="3">
        <f>[1]Schulabgänger!K67</f>
        <v>42.984113366912787</v>
      </c>
      <c r="L46" s="3">
        <f>[1]Schulabgänger!L67</f>
        <v>47.24412592577805</v>
      </c>
      <c r="M46" s="3">
        <f>[1]Schulabgänger!M67</f>
        <v>46.640397323810696</v>
      </c>
      <c r="N46" s="3">
        <f>[1]Schulabgänger!N67</f>
        <v>30.301711633304322</v>
      </c>
      <c r="O46" s="3">
        <f>[1]Schulabgänger!O67</f>
        <v>22.878760583678616</v>
      </c>
      <c r="P46" s="3">
        <f>[1]Schulabgänger!P67</f>
        <v>48.285891637846944</v>
      </c>
      <c r="Q46" s="3">
        <f>[1]Schulabgänger!Q67</f>
        <v>46.815904739423509</v>
      </c>
      <c r="R46" s="3">
        <f>[1]Schulabgänger!R67</f>
        <v>39.608748214089459</v>
      </c>
      <c r="S46" s="3">
        <f>[1]Schulabgänger!S67</f>
        <v>38.721072179943377</v>
      </c>
      <c r="T46" s="3">
        <f>[1]Schulabgänger!T67</f>
        <v>29.99093587128937</v>
      </c>
      <c r="U46" s="3">
        <f>[1]Schulabgänger!U67</f>
        <v>37.424879807692307</v>
      </c>
      <c r="V46" s="3">
        <f>[1]Schulabgänger!V67</f>
        <v>43.124675888439342</v>
      </c>
      <c r="X46" s="18" t="str">
        <f t="shared" si="23"/>
        <v>HH</v>
      </c>
      <c r="Y46" s="19">
        <f t="shared" si="24"/>
        <v>22.878760583678616</v>
      </c>
      <c r="Z46" s="18" t="str">
        <f t="shared" si="25"/>
        <v>HE</v>
      </c>
      <c r="AA46" s="19">
        <f t="shared" si="26"/>
        <v>48.285891637846944</v>
      </c>
    </row>
    <row r="47" spans="1:27" x14ac:dyDescent="0.35">
      <c r="A47" t="str">
        <f>[1]Schulabgänger!A68</f>
        <v>2022/23</v>
      </c>
      <c r="B47" s="3">
        <f>[1]Schulabgänger!B68</f>
        <v>40.10606264886971</v>
      </c>
      <c r="C47" s="3">
        <f>[1]Schulabgänger!C68</f>
        <v>44.984138174127594</v>
      </c>
      <c r="D47" s="3">
        <f>[1]Schulabgänger!D68</f>
        <v>51.612903225806448</v>
      </c>
      <c r="E47" s="3">
        <f>[1]Schulabgänger!E68</f>
        <v>48.11095169775227</v>
      </c>
      <c r="F47" s="3">
        <f>[1]Schulabgänger!F68</f>
        <v>46.650498517919701</v>
      </c>
      <c r="G47" s="3">
        <f>[1]Schulabgänger!G68</f>
        <v>32.55031504251545</v>
      </c>
      <c r="H47" s="14">
        <f>[1]Schulabgänger!H68</f>
        <v>43.48822177535191</v>
      </c>
      <c r="I47" s="3">
        <f>[1]Schulabgänger!I68</f>
        <v>46.844555403299978</v>
      </c>
      <c r="J47" s="3">
        <f>[1]Schulabgänger!J68</f>
        <v>42.381971867662308</v>
      </c>
      <c r="K47" s="3">
        <f>[1]Schulabgänger!K68</f>
        <v>42.881730393993621</v>
      </c>
      <c r="L47" s="3">
        <f>[1]Schulabgänger!L68</f>
        <v>48.240680834121335</v>
      </c>
      <c r="M47" s="3">
        <f>[1]Schulabgänger!M68</f>
        <v>46.130774825723464</v>
      </c>
      <c r="N47" s="3">
        <f>[1]Schulabgänger!N68</f>
        <v>29.171800136892539</v>
      </c>
      <c r="O47" s="3">
        <f>[1]Schulabgänger!O68</f>
        <v>23.599692435086059</v>
      </c>
      <c r="P47" s="3">
        <f>[1]Schulabgänger!P68</f>
        <v>46.785329911416504</v>
      </c>
      <c r="Q47" s="3">
        <f>[1]Schulabgänger!Q68</f>
        <v>46.204088005308428</v>
      </c>
      <c r="R47" s="3">
        <f>[1]Schulabgänger!R68</f>
        <v>39.520208888647119</v>
      </c>
      <c r="S47" s="3">
        <f>[1]Schulabgänger!S68</f>
        <v>39.805874840357596</v>
      </c>
      <c r="T47" s="3">
        <f>[1]Schulabgänger!T68</f>
        <v>32.136520196221689</v>
      </c>
      <c r="U47" s="3">
        <f>[1]Schulabgänger!U68</f>
        <v>36.82011546642358</v>
      </c>
      <c r="V47" s="3">
        <f>[1]Schulabgänger!V68</f>
        <v>42.989661602483572</v>
      </c>
      <c r="X47" s="18" t="str">
        <f t="shared" si="23"/>
        <v>HH</v>
      </c>
      <c r="Y47" s="19">
        <f t="shared" si="24"/>
        <v>23.599692435086059</v>
      </c>
      <c r="Z47" s="18" t="str">
        <f t="shared" si="25"/>
        <v>BW</v>
      </c>
      <c r="AA47" s="19">
        <f t="shared" si="26"/>
        <v>48.240680834121335</v>
      </c>
    </row>
    <row r="48" spans="1:27" x14ac:dyDescent="0.35">
      <c r="A48" t="s">
        <v>290</v>
      </c>
      <c r="B48" s="3"/>
      <c r="C48" s="3"/>
      <c r="D48" s="3"/>
      <c r="E48" s="3"/>
      <c r="F48" s="3"/>
      <c r="G48" s="3"/>
      <c r="H48" s="14"/>
      <c r="I48" s="3"/>
      <c r="J48" s="3"/>
      <c r="K48" s="3"/>
      <c r="L48" s="3"/>
      <c r="M48" s="3"/>
      <c r="N48" s="3"/>
      <c r="O48" s="3"/>
      <c r="P48" s="3"/>
      <c r="Q48" s="3"/>
      <c r="R48" s="3"/>
      <c r="S48" s="3"/>
      <c r="T48" s="3"/>
      <c r="U48" s="3"/>
      <c r="V48" s="3"/>
      <c r="X48" s="11"/>
      <c r="Y48" s="11"/>
      <c r="Z48" s="11"/>
      <c r="AA48" s="11"/>
    </row>
    <row r="49" spans="1:27" x14ac:dyDescent="0.35">
      <c r="A49" t="str">
        <f>[1]Schulabgänger!A70</f>
        <v>2017/18</v>
      </c>
      <c r="B49" s="3">
        <f>[1]Schulabgänger!B85</f>
        <v>40.804385884087345</v>
      </c>
      <c r="C49" s="3">
        <f>[1]Schulabgänger!C85</f>
        <v>35.970160277716232</v>
      </c>
      <c r="D49" s="3">
        <f>[1]Schulabgänger!D85</f>
        <v>32.920163966425925</v>
      </c>
      <c r="E49" s="3">
        <f>[1]Schulabgänger!E85</f>
        <v>30.348258706467661</v>
      </c>
      <c r="F49" s="3">
        <f>[1]Schulabgänger!F85</f>
        <v>32.560524067217315</v>
      </c>
      <c r="G49" s="3">
        <f>[1]Schulabgänger!G85</f>
        <v>45.267689519000456</v>
      </c>
      <c r="H49" s="14">
        <f>[1]Schulabgänger!H85</f>
        <v>37.002912723925085</v>
      </c>
      <c r="I49" s="3">
        <f>[1]Schulabgänger!I85</f>
        <v>34.490494745542563</v>
      </c>
      <c r="J49" s="3">
        <f>[1]Schulabgänger!J85</f>
        <v>34.959185971233147</v>
      </c>
      <c r="K49" s="3">
        <f>[1]Schulabgänger!K85</f>
        <v>34.49060246069277</v>
      </c>
      <c r="L49" s="3">
        <f>[1]Schulabgänger!L85</f>
        <v>30.836366987696419</v>
      </c>
      <c r="M49" s="3">
        <f>[1]Schulabgänger!M85</f>
        <v>28.638602609674123</v>
      </c>
      <c r="N49" s="3">
        <f>[1]Schulabgänger!N85</f>
        <v>39.406661069129584</v>
      </c>
      <c r="O49" s="3">
        <f>[1]Schulabgänger!O85</f>
        <v>52.344248044045202</v>
      </c>
      <c r="P49" s="3">
        <f>[1]Schulabgänger!P85</f>
        <v>33.667295871448623</v>
      </c>
      <c r="Q49" s="3">
        <f>[1]Schulabgänger!Q85</f>
        <v>32.722742355277603</v>
      </c>
      <c r="R49" s="3">
        <f>[1]Schulabgänger!R85</f>
        <v>39.658453049186562</v>
      </c>
      <c r="S49" s="3">
        <f>[1]Schulabgänger!S85</f>
        <v>35.413674231542657</v>
      </c>
      <c r="T49" s="3">
        <f>[1]Schulabgänger!T85</f>
        <v>34.877443040708343</v>
      </c>
      <c r="U49" s="3">
        <f>[1]Schulabgänger!U85</f>
        <v>34.937124111536363</v>
      </c>
      <c r="V49" s="3">
        <f>[1]Schulabgänger!V85</f>
        <v>34.789723308478045</v>
      </c>
      <c r="X49" s="18" t="str">
        <f t="shared" ref="X49:X54" si="27">HLOOKUP(Y49,$L49:$U146,ROW(L$108)-ROW(X49)+1,0)</f>
        <v>BY</v>
      </c>
      <c r="Y49" s="19">
        <f t="shared" ref="Y49:Y54" si="28">MIN(L49:U49)</f>
        <v>28.638602609674123</v>
      </c>
      <c r="Z49" s="18" t="str">
        <f t="shared" ref="Z49:Z54" si="29">HLOOKUP(AA49,$L49:$U146,ROW(N$108)-ROW(Z49)+1,0)</f>
        <v>HH</v>
      </c>
      <c r="AA49" s="19">
        <f t="shared" ref="AA49:AA54" si="30">MAX(L49:U49)</f>
        <v>52.344248044045202</v>
      </c>
    </row>
    <row r="50" spans="1:27" x14ac:dyDescent="0.35">
      <c r="A50" t="str">
        <f>[1]Schulabgänger!A71</f>
        <v>2018/19</v>
      </c>
      <c r="B50" s="3">
        <f>[1]Schulabgänger!B86</f>
        <v>40.080397257034761</v>
      </c>
      <c r="C50" s="3">
        <f>[1]Schulabgänger!C86</f>
        <v>35.247435801452419</v>
      </c>
      <c r="D50" s="3">
        <f>[1]Schulabgänger!D86</f>
        <v>32.780684611990168</v>
      </c>
      <c r="E50" s="3">
        <f>[1]Schulabgänger!E86</f>
        <v>28.942578189640905</v>
      </c>
      <c r="F50" s="3">
        <f>[1]Schulabgänger!F86</f>
        <v>32.69093895428415</v>
      </c>
      <c r="G50" s="3">
        <f>[1]Schulabgänger!G86</f>
        <v>43.635841103589215</v>
      </c>
      <c r="H50" s="14">
        <f>[1]Schulabgänger!H86</f>
        <v>36.185399214561961</v>
      </c>
      <c r="I50" s="3">
        <f>[1]Schulabgänger!I86</f>
        <v>33.911831770965293</v>
      </c>
      <c r="J50" s="3">
        <f>[1]Schulabgänger!J86</f>
        <v>34.822849334924108</v>
      </c>
      <c r="K50" s="3">
        <f>[1]Schulabgänger!K86</f>
        <v>34.408997188378635</v>
      </c>
      <c r="L50" s="3">
        <f>[1]Schulabgänger!L86</f>
        <v>30.307388606880991</v>
      </c>
      <c r="M50" s="3">
        <f>[1]Schulabgänger!M86</f>
        <v>28.457952925767554</v>
      </c>
      <c r="N50" s="3">
        <f>[1]Schulabgänger!N86</f>
        <v>36.03548485775466</v>
      </c>
      <c r="O50" s="3">
        <f>[1]Schulabgänger!O86</f>
        <v>53.423831070889896</v>
      </c>
      <c r="P50" s="3">
        <f>[1]Schulabgänger!P86</f>
        <v>31.911987607641954</v>
      </c>
      <c r="Q50" s="3">
        <f>[1]Schulabgänger!Q86</f>
        <v>33.783160179099262</v>
      </c>
      <c r="R50" s="3">
        <f>[1]Schulabgänger!R86</f>
        <v>39.421429930850728</v>
      </c>
      <c r="S50" s="3">
        <f>[1]Schulabgänger!S86</f>
        <v>36.576889661164202</v>
      </c>
      <c r="T50" s="3">
        <f>[1]Schulabgänger!T86</f>
        <v>34.056007226738934</v>
      </c>
      <c r="U50" s="3">
        <f>[1]Schulabgänger!U86</f>
        <v>36.152576184907474</v>
      </c>
      <c r="V50" s="3">
        <f>[1]Schulabgänger!V86</f>
        <v>34.628184107900346</v>
      </c>
      <c r="X50" s="18" t="str">
        <f t="shared" si="27"/>
        <v>BY</v>
      </c>
      <c r="Y50" s="19">
        <f t="shared" si="28"/>
        <v>28.457952925767554</v>
      </c>
      <c r="Z50" s="18" t="str">
        <f t="shared" si="29"/>
        <v>HH</v>
      </c>
      <c r="AA50" s="19">
        <f t="shared" si="30"/>
        <v>53.423831070889896</v>
      </c>
    </row>
    <row r="51" spans="1:27" x14ac:dyDescent="0.35">
      <c r="A51" t="str">
        <f>[1]Schulabgänger!A72</f>
        <v>2019/20</v>
      </c>
      <c r="B51" s="3">
        <f>[1]Schulabgänger!B87</f>
        <v>39.629558170943469</v>
      </c>
      <c r="C51" s="3">
        <f>[1]Schulabgänger!C87</f>
        <v>37.145307140629875</v>
      </c>
      <c r="D51" s="3">
        <f>[1]Schulabgänger!D87</f>
        <v>32.195230101669146</v>
      </c>
      <c r="E51" s="3">
        <f>[1]Schulabgänger!E87</f>
        <v>29.471578596432739</v>
      </c>
      <c r="F51" s="3">
        <f>[1]Schulabgänger!F87</f>
        <v>32.775078593883968</v>
      </c>
      <c r="G51" s="3">
        <f>[1]Schulabgänger!G87</f>
        <v>44.581449067898625</v>
      </c>
      <c r="H51" s="14">
        <f>[1]Schulabgänger!H87</f>
        <v>36.454225727379303</v>
      </c>
      <c r="I51" s="3">
        <f>[1]Schulabgänger!I87</f>
        <v>33.971677018633542</v>
      </c>
      <c r="J51" s="3">
        <f>[1]Schulabgänger!J87</f>
        <v>32.952216091012275</v>
      </c>
      <c r="K51" s="3">
        <f>[1]Schulabgänger!K87</f>
        <v>32.374365888435165</v>
      </c>
      <c r="L51" s="3">
        <f>[1]Schulabgänger!L87</f>
        <v>28.875168821146051</v>
      </c>
      <c r="M51" s="3">
        <f>[1]Schulabgänger!M87</f>
        <v>27.896251690015845</v>
      </c>
      <c r="N51" s="3">
        <f>[1]Schulabgänger!N87</f>
        <v>40.347193056138877</v>
      </c>
      <c r="O51" s="3">
        <f>[1]Schulabgänger!O87</f>
        <v>52.703586937124506</v>
      </c>
      <c r="P51" s="3">
        <f>[1]Schulabgänger!P87</f>
        <v>32.275836506385417</v>
      </c>
      <c r="Q51" s="3">
        <f>[1]Schulabgänger!Q87</f>
        <v>9.0845660061401059</v>
      </c>
      <c r="R51" s="3">
        <f>[1]Schulabgänger!R87</f>
        <v>40.770219085281404</v>
      </c>
      <c r="S51" s="3">
        <f>[1]Schulabgänger!S87</f>
        <v>37.698507700901764</v>
      </c>
      <c r="T51" s="3">
        <f>[1]Schulabgänger!T87</f>
        <v>35.355266164039293</v>
      </c>
      <c r="U51" s="3">
        <f>[1]Schulabgänger!U87</f>
        <v>36.331339496102956</v>
      </c>
      <c r="V51" s="3">
        <f>[1]Schulabgänger!V87</f>
        <v>32.967261555529483</v>
      </c>
      <c r="X51" s="18" t="str">
        <f t="shared" si="27"/>
        <v>NI</v>
      </c>
      <c r="Y51" s="19">
        <f t="shared" si="28"/>
        <v>9.0845660061401059</v>
      </c>
      <c r="Z51" s="18" t="str">
        <f t="shared" si="29"/>
        <v>HH</v>
      </c>
      <c r="AA51" s="19">
        <f t="shared" si="30"/>
        <v>52.703586937124506</v>
      </c>
    </row>
    <row r="52" spans="1:27" x14ac:dyDescent="0.35">
      <c r="A52" t="str">
        <f>[1]Schulabgänger!A73</f>
        <v>2020/21</v>
      </c>
      <c r="B52" s="3">
        <f>[1]Schulabgänger!B88</f>
        <v>39.459236892670873</v>
      </c>
      <c r="C52" s="3">
        <f>[1]Schulabgänger!C88</f>
        <v>33.890429438656973</v>
      </c>
      <c r="D52" s="3">
        <f>[1]Schulabgänger!D88</f>
        <v>31.643052448421578</v>
      </c>
      <c r="E52" s="3">
        <f>[1]Schulabgänger!E88</f>
        <v>28.178288029714672</v>
      </c>
      <c r="F52" s="3">
        <f>[1]Schulabgänger!F88</f>
        <v>31.181875249671858</v>
      </c>
      <c r="G52" s="3">
        <f>[1]Schulabgänger!G88</f>
        <v>43.34822418654754</v>
      </c>
      <c r="H52" s="14">
        <f>[1]Schulabgänger!H88</f>
        <v>35.372467222884381</v>
      </c>
      <c r="I52" s="3">
        <f>[1]Schulabgänger!I88</f>
        <v>32.92071252568735</v>
      </c>
      <c r="J52" s="3">
        <f>[1]Schulabgänger!J88</f>
        <v>34.631127218961581</v>
      </c>
      <c r="K52" s="3">
        <f>[1]Schulabgänger!K88</f>
        <v>34.197122490539492</v>
      </c>
      <c r="L52" s="3">
        <f>[1]Schulabgänger!L88</f>
        <v>28.920919595570531</v>
      </c>
      <c r="M52" s="3">
        <f>[1]Schulabgänger!M88</f>
        <v>28.928577359305201</v>
      </c>
      <c r="N52" s="3">
        <f>[1]Schulabgänger!N88</f>
        <v>39.630419331911867</v>
      </c>
      <c r="O52" s="3">
        <f>[1]Schulabgänger!O88</f>
        <v>55.554877304358442</v>
      </c>
      <c r="P52" s="3">
        <f>[1]Schulabgänger!P88</f>
        <v>28.078886880845015</v>
      </c>
      <c r="Q52" s="3">
        <f>[1]Schulabgänger!Q88</f>
        <v>33.39840423441246</v>
      </c>
      <c r="R52" s="3">
        <f>[1]Schulabgänger!R88</f>
        <v>39.485294117647058</v>
      </c>
      <c r="S52" s="3">
        <f>[1]Schulabgänger!S88</f>
        <v>37.089934701735217</v>
      </c>
      <c r="T52" s="3">
        <f>[1]Schulabgänger!T88</f>
        <v>36.974416017797552</v>
      </c>
      <c r="U52" s="3">
        <f>[1]Schulabgänger!U88</f>
        <v>37.077271505892291</v>
      </c>
      <c r="V52" s="3">
        <f>[1]Schulabgänger!V88</f>
        <v>34.291992486243657</v>
      </c>
      <c r="X52" s="18" t="str">
        <f t="shared" si="27"/>
        <v>HE</v>
      </c>
      <c r="Y52" s="19">
        <f t="shared" si="28"/>
        <v>28.078886880845015</v>
      </c>
      <c r="Z52" s="18" t="str">
        <f t="shared" si="29"/>
        <v>HH</v>
      </c>
      <c r="AA52" s="19">
        <f t="shared" si="30"/>
        <v>55.554877304358442</v>
      </c>
    </row>
    <row r="53" spans="1:27" x14ac:dyDescent="0.35">
      <c r="A53" t="str">
        <f>[1]Schulabgänger!A74</f>
        <v>2021/22</v>
      </c>
      <c r="B53" s="3">
        <f>[1]Schulabgänger!B89</f>
        <v>39.800714420003757</v>
      </c>
      <c r="C53" s="3">
        <f>[1]Schulabgänger!C89</f>
        <v>32.741262764274417</v>
      </c>
      <c r="D53" s="3">
        <f>[1]Schulabgänger!D89</f>
        <v>31.933540259266017</v>
      </c>
      <c r="E53" s="3">
        <f>[1]Schulabgänger!E89</f>
        <v>27.162714636140638</v>
      </c>
      <c r="F53" s="3">
        <f>[1]Schulabgänger!F89</f>
        <v>30.986469035988996</v>
      </c>
      <c r="G53" s="3">
        <f>[1]Schulabgänger!G89</f>
        <v>44.759270575370664</v>
      </c>
      <c r="H53" s="14">
        <f>[1]Schulabgänger!H89</f>
        <v>35.429770941586042</v>
      </c>
      <c r="I53" s="3">
        <f>[1]Schulabgänger!I89</f>
        <v>32.645873320537426</v>
      </c>
      <c r="J53" s="3">
        <f>[1]Schulabgänger!J89</f>
        <v>33.98876446721416</v>
      </c>
      <c r="K53" s="3">
        <f>[1]Schulabgänger!K89</f>
        <v>33.460649279787042</v>
      </c>
      <c r="L53" s="3">
        <f>[1]Schulabgänger!L89</f>
        <v>29.702752879643864</v>
      </c>
      <c r="M53" s="3">
        <f>[1]Schulabgänger!M89</f>
        <v>27.453926035381521</v>
      </c>
      <c r="N53" s="3">
        <f>[1]Schulabgänger!N89</f>
        <v>38.192631273571223</v>
      </c>
      <c r="O53" s="3">
        <f>[1]Schulabgänger!O89</f>
        <v>54.098360655737707</v>
      </c>
      <c r="P53" s="3">
        <f>[1]Schulabgänger!P89</f>
        <v>28.108539505187551</v>
      </c>
      <c r="Q53" s="3">
        <f>[1]Schulabgänger!Q89</f>
        <v>32.553046397566028</v>
      </c>
      <c r="R53" s="3">
        <f>[1]Schulabgänger!R89</f>
        <v>38.798219584569729</v>
      </c>
      <c r="S53" s="3">
        <f>[1]Schulabgänger!S89</f>
        <v>35.360120516350221</v>
      </c>
      <c r="T53" s="3">
        <f>[1]Schulabgänger!T89</f>
        <v>34.534330387491501</v>
      </c>
      <c r="U53" s="3">
        <f>[1]Schulabgänger!U89</f>
        <v>35.298978365384613</v>
      </c>
      <c r="V53" s="3">
        <f>[1]Schulabgänger!V89</f>
        <v>33.706822491490243</v>
      </c>
      <c r="X53" s="18" t="str">
        <f t="shared" si="27"/>
        <v>BY</v>
      </c>
      <c r="Y53" s="19">
        <f t="shared" si="28"/>
        <v>27.453926035381521</v>
      </c>
      <c r="Z53" s="18" t="str">
        <f t="shared" si="29"/>
        <v>HH</v>
      </c>
      <c r="AA53" s="19">
        <f t="shared" si="30"/>
        <v>54.098360655737707</v>
      </c>
    </row>
    <row r="54" spans="1:27" x14ac:dyDescent="0.35">
      <c r="A54" t="str">
        <f>[1]Schulabgänger!A75</f>
        <v>2022/23</v>
      </c>
      <c r="B54" s="3">
        <f>[1]Schulabgänger!B90</f>
        <v>38.533099635971418</v>
      </c>
      <c r="C54" s="3">
        <f>[1]Schulabgänger!C90</f>
        <v>31.103278110680293</v>
      </c>
      <c r="D54" s="3">
        <f>[1]Schulabgänger!D90</f>
        <v>29.884530791788855</v>
      </c>
      <c r="E54" s="3">
        <f>[1]Schulabgänger!E90</f>
        <v>26.590148254423724</v>
      </c>
      <c r="F54" s="3">
        <f>[1]Schulabgänger!F90</f>
        <v>28.579897601724603</v>
      </c>
      <c r="G54" s="3">
        <f>[1]Schulabgänger!G90</f>
        <v>43.616565730715116</v>
      </c>
      <c r="H54" s="14">
        <f>[1]Schulabgänger!H90</f>
        <v>33.995978167193336</v>
      </c>
      <c r="I54" s="3">
        <f>[1]Schulabgänger!I90</f>
        <v>31.043868376100463</v>
      </c>
      <c r="J54" s="3">
        <f>[1]Schulabgänger!J90</f>
        <v>33.579482657347413</v>
      </c>
      <c r="K54" s="3">
        <f>[1]Schulabgänger!K90</f>
        <v>33.069281992838739</v>
      </c>
      <c r="L54" s="3">
        <f>[1]Schulabgänger!L90</f>
        <v>28.850843577365254</v>
      </c>
      <c r="M54" s="3">
        <f>[1]Schulabgänger!M90</f>
        <v>26.755636916388127</v>
      </c>
      <c r="N54" s="3">
        <f>[1]Schulabgänger!N90</f>
        <v>34.948665297741272</v>
      </c>
      <c r="O54" s="3">
        <f>[1]Schulabgänger!O90</f>
        <v>53.599100964097715</v>
      </c>
      <c r="P54" s="3">
        <f>[1]Schulabgänger!P90</f>
        <v>30.792284129480919</v>
      </c>
      <c r="Q54" s="3">
        <f>[1]Schulabgänger!Q90</f>
        <v>32.257770723012271</v>
      </c>
      <c r="R54" s="3">
        <f>[1]Schulabgänger!R90</f>
        <v>38.462166131752163</v>
      </c>
      <c r="S54" s="3">
        <f>[1]Schulabgänger!S90</f>
        <v>33.29501915708812</v>
      </c>
      <c r="T54" s="3">
        <f>[1]Schulabgänger!T90</f>
        <v>31.666840622064502</v>
      </c>
      <c r="U54" s="3">
        <f>[1]Schulabgänger!U90</f>
        <v>34.91719841993315</v>
      </c>
      <c r="V54" s="3">
        <f>[1]Schulabgänger!V90</f>
        <v>33.131694748237209</v>
      </c>
      <c r="X54" s="18" t="str">
        <f t="shared" si="27"/>
        <v>BY</v>
      </c>
      <c r="Y54" s="19">
        <f t="shared" si="28"/>
        <v>26.755636916388127</v>
      </c>
      <c r="Z54" s="18" t="str">
        <f t="shared" si="29"/>
        <v>HH</v>
      </c>
      <c r="AA54" s="19">
        <f t="shared" si="30"/>
        <v>53.599100964097715</v>
      </c>
    </row>
    <row r="55" spans="1:27" x14ac:dyDescent="0.35">
      <c r="A55" t="s">
        <v>291</v>
      </c>
      <c r="B55" s="3"/>
      <c r="C55" s="3"/>
      <c r="D55" s="3"/>
      <c r="E55" s="3"/>
      <c r="F55" s="3"/>
      <c r="G55" s="3"/>
      <c r="H55" s="14"/>
      <c r="I55" s="3"/>
      <c r="J55" s="3"/>
      <c r="K55" s="3"/>
      <c r="L55" s="3"/>
      <c r="M55" s="3"/>
      <c r="N55" s="3"/>
      <c r="O55" s="3"/>
      <c r="P55" s="3"/>
      <c r="Q55" s="3"/>
      <c r="R55" s="3"/>
      <c r="S55" s="3"/>
      <c r="T55" s="3"/>
      <c r="U55" s="3"/>
      <c r="V55" s="3"/>
      <c r="X55" s="11"/>
      <c r="Y55" s="11"/>
      <c r="Z55" s="11"/>
      <c r="AA55" s="11"/>
    </row>
    <row r="56" spans="1:27" x14ac:dyDescent="0.35">
      <c r="B56" s="3"/>
      <c r="C56" s="3"/>
      <c r="D56" s="3"/>
      <c r="E56" s="3"/>
      <c r="F56" s="3"/>
      <c r="G56" s="3"/>
      <c r="H56" s="14"/>
      <c r="I56" s="3"/>
      <c r="J56" s="3"/>
      <c r="K56" s="3"/>
      <c r="L56" s="3"/>
      <c r="M56" s="3"/>
      <c r="N56" s="3"/>
      <c r="O56" s="3"/>
      <c r="P56" s="3"/>
      <c r="Q56" s="3"/>
      <c r="R56" s="3"/>
      <c r="S56" s="3"/>
      <c r="T56" s="3"/>
      <c r="U56" s="3"/>
      <c r="V56" s="3"/>
      <c r="X56" s="11"/>
      <c r="Y56" s="11"/>
      <c r="Z56" s="11"/>
      <c r="AA56" s="11"/>
    </row>
    <row r="57" spans="1:27" x14ac:dyDescent="0.35">
      <c r="B57" s="3"/>
      <c r="C57" s="3"/>
      <c r="D57" s="3"/>
      <c r="E57" s="3"/>
      <c r="F57" s="3"/>
      <c r="G57" s="3"/>
      <c r="H57" s="14"/>
      <c r="I57" s="3"/>
      <c r="J57" s="3"/>
      <c r="K57" s="3"/>
      <c r="L57" s="3"/>
      <c r="M57" s="3"/>
      <c r="N57" s="3"/>
      <c r="O57" s="3"/>
      <c r="P57" s="3"/>
      <c r="Q57" s="3"/>
      <c r="R57" s="3"/>
      <c r="S57" s="3"/>
      <c r="T57" s="3"/>
      <c r="U57" s="3"/>
      <c r="V57" s="3"/>
      <c r="X57" s="11"/>
      <c r="Y57" s="11"/>
      <c r="Z57" s="11"/>
      <c r="AA57" s="11"/>
    </row>
    <row r="58" spans="1:27" x14ac:dyDescent="0.35">
      <c r="B58" s="3"/>
      <c r="C58" s="3"/>
      <c r="D58" s="3"/>
      <c r="E58" s="3"/>
      <c r="F58" s="3"/>
      <c r="G58" s="3"/>
      <c r="H58" s="14"/>
      <c r="I58" s="3"/>
      <c r="J58" s="3"/>
      <c r="K58" s="3"/>
      <c r="L58" s="3"/>
      <c r="M58" s="3"/>
      <c r="N58" s="3"/>
      <c r="O58" s="3"/>
      <c r="P58" s="3"/>
      <c r="Q58" s="3"/>
      <c r="R58" s="3"/>
      <c r="S58" s="3"/>
      <c r="T58" s="3"/>
      <c r="U58" s="3"/>
      <c r="V58" s="3"/>
      <c r="X58" s="11"/>
      <c r="Y58" s="11"/>
      <c r="Z58" s="11"/>
      <c r="AA58" s="11"/>
    </row>
    <row r="59" spans="1:27" x14ac:dyDescent="0.35">
      <c r="B59" s="3"/>
      <c r="C59" s="3"/>
      <c r="D59" s="3"/>
      <c r="E59" s="3"/>
      <c r="F59" s="3"/>
      <c r="G59" s="3"/>
      <c r="H59" s="14"/>
      <c r="I59" s="3"/>
      <c r="J59" s="3"/>
      <c r="K59" s="3"/>
      <c r="L59" s="3"/>
      <c r="M59" s="3"/>
      <c r="N59" s="3"/>
      <c r="O59" s="3"/>
      <c r="P59" s="3"/>
      <c r="Q59" s="3"/>
      <c r="R59" s="3"/>
      <c r="S59" s="3"/>
      <c r="T59" s="3"/>
      <c r="U59" s="3"/>
      <c r="V59" s="3"/>
      <c r="X59" s="11"/>
      <c r="Y59" s="11"/>
      <c r="Z59" s="11"/>
      <c r="AA59" s="11"/>
    </row>
    <row r="60" spans="1:27" x14ac:dyDescent="0.35">
      <c r="B60" s="3"/>
      <c r="C60" s="3"/>
      <c r="D60" s="3"/>
      <c r="E60" s="3"/>
      <c r="F60" s="3"/>
      <c r="G60" s="3"/>
      <c r="H60" s="14"/>
      <c r="I60" s="3"/>
      <c r="J60" s="3"/>
      <c r="K60" s="3"/>
      <c r="L60" s="3"/>
      <c r="M60" s="3"/>
      <c r="N60" s="3"/>
      <c r="O60" s="3"/>
      <c r="P60" s="3"/>
      <c r="Q60" s="3"/>
      <c r="R60" s="3"/>
      <c r="S60" s="3"/>
      <c r="T60" s="3"/>
      <c r="U60" s="3"/>
      <c r="V60" s="3"/>
      <c r="X60" s="11"/>
      <c r="Y60" s="11"/>
      <c r="Z60" s="11"/>
      <c r="AA60" s="11"/>
    </row>
    <row r="61" spans="1:27" x14ac:dyDescent="0.35">
      <c r="B61" s="3"/>
      <c r="C61" s="3"/>
      <c r="D61" s="3"/>
      <c r="E61" s="3"/>
      <c r="F61" s="3"/>
      <c r="G61" s="3"/>
      <c r="H61" s="14"/>
      <c r="I61" s="3"/>
      <c r="J61" s="3"/>
      <c r="K61" s="3"/>
      <c r="L61" s="3"/>
      <c r="M61" s="3"/>
      <c r="N61" s="3"/>
      <c r="O61" s="3"/>
      <c r="P61" s="3"/>
      <c r="Q61" s="3"/>
      <c r="R61" s="3"/>
      <c r="S61" s="3"/>
      <c r="T61" s="3"/>
      <c r="U61" s="3"/>
      <c r="V61" s="3"/>
      <c r="X61" s="11"/>
      <c r="Y61" s="11"/>
      <c r="Z61" s="11"/>
      <c r="AA61" s="11"/>
    </row>
    <row r="62" spans="1:27" x14ac:dyDescent="0.35">
      <c r="X62" s="11"/>
      <c r="Y62" s="11"/>
      <c r="Z62" s="11"/>
      <c r="AA62" s="11"/>
    </row>
    <row r="63" spans="1:27" x14ac:dyDescent="0.35">
      <c r="X63" s="11"/>
      <c r="Y63" s="11"/>
      <c r="Z63" s="11"/>
      <c r="AA63" s="11"/>
    </row>
    <row r="64" spans="1:27" x14ac:dyDescent="0.35">
      <c r="X64" s="11"/>
      <c r="Y64" s="11"/>
      <c r="Z64" s="11"/>
      <c r="AA64" s="11"/>
    </row>
    <row r="65" spans="24:27" x14ac:dyDescent="0.35">
      <c r="X65" s="11"/>
      <c r="Y65" s="11"/>
      <c r="Z65" s="11"/>
      <c r="AA65" s="11"/>
    </row>
    <row r="66" spans="24:27" x14ac:dyDescent="0.35">
      <c r="X66" s="11"/>
      <c r="Y66" s="11"/>
      <c r="Z66" s="11"/>
      <c r="AA66" s="11"/>
    </row>
    <row r="108" spans="12:21" x14ac:dyDescent="0.35">
      <c r="L108" t="s">
        <v>24</v>
      </c>
      <c r="M108" t="s">
        <v>25</v>
      </c>
      <c r="N108" t="s">
        <v>26</v>
      </c>
      <c r="O108" t="s">
        <v>27</v>
      </c>
      <c r="P108" t="s">
        <v>28</v>
      </c>
      <c r="Q108" t="s">
        <v>29</v>
      </c>
      <c r="R108" t="s">
        <v>30</v>
      </c>
      <c r="S108" t="s">
        <v>31</v>
      </c>
      <c r="T108" t="s">
        <v>32</v>
      </c>
      <c r="U108" t="s">
        <v>33</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0223-ADCE-4C44-8D48-395B8A5AE90C}">
  <dimension ref="A1:AA13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229</v>
      </c>
    </row>
    <row r="2" spans="1:27" s="25" customFormat="1" ht="26" x14ac:dyDescent="0.3">
      <c r="A2" s="30" t="str">
        <f>Wirtschaftskraft!A2</f>
        <v>Jahr</v>
      </c>
      <c r="B2" s="30" t="str">
        <f>Wirtschaftskraft!B2</f>
        <v>Branden-
burg</v>
      </c>
      <c r="C2" s="30" t="str">
        <f>Wirtschaftskraft!C2</f>
        <v>Mecklenburg-
Vorpommern</v>
      </c>
      <c r="D2" s="30" t="str">
        <f>Wirtschaftskraft!D2</f>
        <v>Sachsen</v>
      </c>
      <c r="E2" s="30" t="str">
        <f>Wirtschaftskraft!E2</f>
        <v>Sachsen-Anhalt</v>
      </c>
      <c r="F2" s="30" t="str">
        <f>Wirtschaftskraft!F2</f>
        <v>Thüringen</v>
      </c>
      <c r="G2" s="30" t="str">
        <f>Wirtschaftskraft!G2</f>
        <v>Berlin</v>
      </c>
      <c r="H2" s="31" t="str">
        <f>Wirtschaftskraft!H2</f>
        <v>NBL m B</v>
      </c>
      <c r="I2" s="30" t="str">
        <f>Wirtschaftskraft!I2</f>
        <v>NBL o B</v>
      </c>
      <c r="J2" s="30" t="str">
        <f>Wirtschaftskraft!J2</f>
        <v>ABL m B</v>
      </c>
      <c r="K2" s="30" t="str">
        <f>Wirtschaftskraft!K2</f>
        <v>ABL o B</v>
      </c>
      <c r="L2" s="30" t="str">
        <f>Wirtschaftskraft!L2</f>
        <v>Baden-
Württemberg</v>
      </c>
      <c r="M2" s="30" t="str">
        <f>Wirtschaftskraft!M2</f>
        <v>Bayern</v>
      </c>
      <c r="N2" s="30" t="str">
        <f>Wirtschaftskraft!N2</f>
        <v>Bremen</v>
      </c>
      <c r="O2" s="30" t="str">
        <f>Wirtschaftskraft!O2</f>
        <v>Hamburg</v>
      </c>
      <c r="P2" s="30" t="str">
        <f>Wirtschaftskraft!P2</f>
        <v>Hessen</v>
      </c>
      <c r="Q2" s="30" t="str">
        <f>Wirtschaftskraft!Q2</f>
        <v>Nieder-
sachsen</v>
      </c>
      <c r="R2" s="30" t="str">
        <f>Wirtschaftskraft!R2</f>
        <v>Nordrhein-
Westfalen</v>
      </c>
      <c r="S2" s="30" t="str">
        <f>Wirtschaftskraft!S2</f>
        <v>Rheinland-Pfalz</v>
      </c>
      <c r="T2" s="30" t="str">
        <f>Wirtschaftskraft!T2</f>
        <v>Saarland</v>
      </c>
      <c r="U2" s="30" t="str">
        <f>Wirtschaftskraft!U2</f>
        <v>Schleswig-
Holstein</v>
      </c>
      <c r="V2" s="30" t="str">
        <f>Wirtschaftskraft!V2</f>
        <v>Deutschland</v>
      </c>
      <c r="X2" s="30" t="str">
        <f>Wirtschaftskraft!X2</f>
        <v>Min ABLoB</v>
      </c>
      <c r="Y2" s="30"/>
      <c r="Z2" s="30" t="str">
        <f>Wirtschaftskraft!Z2</f>
        <v>Max ABLoB</v>
      </c>
      <c r="AA2" s="30"/>
    </row>
    <row r="3" spans="1:27" x14ac:dyDescent="0.35">
      <c r="A3" s="4" t="s">
        <v>614</v>
      </c>
    </row>
    <row r="4" spans="1:27" x14ac:dyDescent="0.35">
      <c r="A4">
        <f>[1]Unternehmen!A47</f>
        <v>2019</v>
      </c>
      <c r="B4" s="3">
        <f>[1]Unternehmen!B54</f>
        <v>68.656702056223267</v>
      </c>
      <c r="C4" s="3">
        <f>[1]Unternehmen!C54</f>
        <v>66.560940944581148</v>
      </c>
      <c r="D4" s="3">
        <f>[1]Unternehmen!D54</f>
        <v>72.144830320781466</v>
      </c>
      <c r="E4" s="3">
        <f>[1]Unternehmen!E54</f>
        <v>59.148780907283374</v>
      </c>
      <c r="F4" s="3">
        <f>[1]Unternehmen!F54</f>
        <v>66.587955357010443</v>
      </c>
      <c r="G4" s="3">
        <f>[1]Unternehmen!G54</f>
        <v>82.83932695796166</v>
      </c>
      <c r="H4" s="14">
        <f>[1]Unternehmen!H54</f>
        <v>71.229256052020958</v>
      </c>
      <c r="I4" s="3">
        <f>[1]Unternehmen!I54</f>
        <v>67.487817547643814</v>
      </c>
      <c r="J4" s="3">
        <f>[1]Unternehmen!J54</f>
        <v>72.226824833830861</v>
      </c>
      <c r="K4" s="3">
        <f>[1]Unternehmen!K54</f>
        <v>71.622566284238587</v>
      </c>
      <c r="L4" s="3">
        <f>[1]Unternehmen!L54</f>
        <v>72.057344064386314</v>
      </c>
      <c r="M4" s="3">
        <f>[1]Unternehmen!M54</f>
        <v>78.744354710562419</v>
      </c>
      <c r="N4" s="3">
        <f>[1]Unternehmen!N54</f>
        <v>65.938039160492991</v>
      </c>
      <c r="O4" s="3">
        <f>[1]Unternehmen!O54</f>
        <v>89.867806647064683</v>
      </c>
      <c r="P4" s="3">
        <f>[1]Unternehmen!P54</f>
        <v>74.052278327165126</v>
      </c>
      <c r="Q4" s="3">
        <f>[1]Unternehmen!Q54</f>
        <v>62.539953527877984</v>
      </c>
      <c r="R4" s="3">
        <f>[1]Unternehmen!R54</f>
        <v>68.362917127691802</v>
      </c>
      <c r="S4" s="3">
        <f>[1]Unternehmen!S54</f>
        <v>66.842083742230955</v>
      </c>
      <c r="T4" s="3">
        <f>[1]Unternehmen!T54</f>
        <v>67.21076521554717</v>
      </c>
      <c r="U4" s="3">
        <f>[1]Unternehmen!U54</f>
        <v>74.063389208420887</v>
      </c>
      <c r="V4" s="3">
        <f>[1]Unternehmen!V54</f>
        <v>71.548081096819018</v>
      </c>
      <c r="X4" s="18" t="e">
        <f>HLOOKUP(Y4,$L4:$U108,ROW(L$130)-ROW(X4)+1,0)</f>
        <v>#REF!</v>
      </c>
      <c r="Y4" s="19">
        <f>MIN(L4:U4)</f>
        <v>62.539953527877984</v>
      </c>
      <c r="Z4" s="18" t="e">
        <f>HLOOKUP(AA4,$L4:$U108,ROW(N$130)-ROW(Z4)+1,0)</f>
        <v>#REF!</v>
      </c>
      <c r="AA4" s="19">
        <f>MAX(L4:U4)</f>
        <v>89.867806647064683</v>
      </c>
    </row>
    <row r="5" spans="1:27" x14ac:dyDescent="0.35">
      <c r="A5">
        <f>[1]Unternehmen!A48</f>
        <v>2020</v>
      </c>
      <c r="B5" s="3">
        <f>[1]Unternehmen!B55</f>
        <v>65.790082203089739</v>
      </c>
      <c r="C5" s="3">
        <f>[1]Unternehmen!C55</f>
        <v>63.886858186598523</v>
      </c>
      <c r="D5" s="3">
        <f>[1]Unternehmen!D55</f>
        <v>68.786807280297097</v>
      </c>
      <c r="E5" s="3">
        <f>[1]Unternehmen!E55</f>
        <v>56.828118659580774</v>
      </c>
      <c r="F5" s="3">
        <f>[1]Unternehmen!F55</f>
        <v>63.879745924172362</v>
      </c>
      <c r="G5" s="3">
        <f>[1]Unternehmen!G55</f>
        <v>77.537087059522875</v>
      </c>
      <c r="H5" s="14">
        <f>[1]Unternehmen!H55</f>
        <v>67.785864897243897</v>
      </c>
      <c r="I5" s="3">
        <f>[1]Unternehmen!I55</f>
        <v>64.622161830019863</v>
      </c>
      <c r="J5" s="3">
        <f>[1]Unternehmen!J55</f>
        <v>68.684342931516937</v>
      </c>
      <c r="K5" s="3">
        <f>[1]Unternehmen!K55</f>
        <v>68.180632340625465</v>
      </c>
      <c r="L5" s="3">
        <f>[1]Unternehmen!L55</f>
        <v>68.263337320039014</v>
      </c>
      <c r="M5" s="3">
        <f>[1]Unternehmen!M55</f>
        <v>75.009371851790263</v>
      </c>
      <c r="N5" s="3">
        <f>[1]Unternehmen!N55</f>
        <v>64.225662476446772</v>
      </c>
      <c r="O5" s="3">
        <f>[1]Unternehmen!O55</f>
        <v>84.247170411517416</v>
      </c>
      <c r="P5" s="3">
        <f>[1]Unternehmen!P55</f>
        <v>70.069694911678013</v>
      </c>
      <c r="Q5" s="3">
        <f>[1]Unternehmen!Q55</f>
        <v>59.712905828070248</v>
      </c>
      <c r="R5" s="3">
        <f>[1]Unternehmen!R55</f>
        <v>65.488637560833638</v>
      </c>
      <c r="S5" s="3">
        <f>[1]Unternehmen!S55</f>
        <v>63.343977540449352</v>
      </c>
      <c r="T5" s="3">
        <f>[1]Unternehmen!T55</f>
        <v>63.889305935931219</v>
      </c>
      <c r="U5" s="3">
        <f>[1]Unternehmen!U55</f>
        <v>70.300647537686785</v>
      </c>
      <c r="V5" s="3">
        <f>[1]Unternehmen!V55</f>
        <v>68.106221942193145</v>
      </c>
      <c r="X5" s="18" t="e">
        <f>HLOOKUP(Y5,$L5:$U109,ROW(L$130)-ROW(X5)+1,0)</f>
        <v>#REF!</v>
      </c>
      <c r="Y5" s="19">
        <f t="shared" ref="Y5:Y8" si="0">MIN(L5:U5)</f>
        <v>59.712905828070248</v>
      </c>
      <c r="Z5" s="18" t="e">
        <f>HLOOKUP(AA5,$L5:$U109,ROW(N$130)-ROW(Z5)+1,0)</f>
        <v>#REF!</v>
      </c>
      <c r="AA5" s="19">
        <f t="shared" ref="AA5:AA8" si="1">MAX(L5:U5)</f>
        <v>84.247170411517416</v>
      </c>
    </row>
    <row r="6" spans="1:27" x14ac:dyDescent="0.35">
      <c r="A6">
        <f>[1]Unternehmen!A49</f>
        <v>2021</v>
      </c>
      <c r="B6" s="3">
        <f>[1]Unternehmen!B56</f>
        <v>66.056621546819528</v>
      </c>
      <c r="C6" s="3">
        <f>[1]Unternehmen!C56</f>
        <v>64.067498435510203</v>
      </c>
      <c r="D6" s="3">
        <f>[1]Unternehmen!D56</f>
        <v>68.611187970541224</v>
      </c>
      <c r="E6" s="3">
        <f>[1]Unternehmen!E56</f>
        <v>56.927854201233501</v>
      </c>
      <c r="F6" s="3">
        <f>[1]Unternehmen!F56</f>
        <v>63.848079179071924</v>
      </c>
      <c r="G6" s="3">
        <f>[1]Unternehmen!G56</f>
        <v>78.216902145473583</v>
      </c>
      <c r="H6" s="14">
        <f>[1]Unternehmen!H56</f>
        <v>68.011149425262602</v>
      </c>
      <c r="I6" s="3">
        <f>[1]Unternehmen!I56</f>
        <v>64.663376468666399</v>
      </c>
      <c r="J6" s="3">
        <f>[1]Unternehmen!J56</f>
        <v>69.347314946694638</v>
      </c>
      <c r="K6" s="3">
        <f>[1]Unternehmen!K56</f>
        <v>68.839869944707246</v>
      </c>
      <c r="L6" s="3">
        <f>[1]Unternehmen!L56</f>
        <v>68.429740193078089</v>
      </c>
      <c r="M6" s="3">
        <f>[1]Unternehmen!M56</f>
        <v>76.423592901543458</v>
      </c>
      <c r="N6" s="3">
        <f>[1]Unternehmen!N56</f>
        <v>64.235029272750111</v>
      </c>
      <c r="O6" s="3">
        <f>[1]Unternehmen!O56</f>
        <v>84.463250000641878</v>
      </c>
      <c r="P6" s="3">
        <f>[1]Unternehmen!P56</f>
        <v>70.66768469065596</v>
      </c>
      <c r="Q6" s="3">
        <f>[1]Unternehmen!Q56</f>
        <v>60.205652392696706</v>
      </c>
      <c r="R6" s="3">
        <f>[1]Unternehmen!R56</f>
        <v>66.071125426898135</v>
      </c>
      <c r="S6" s="3">
        <f>[1]Unternehmen!S56</f>
        <v>64.086881763682328</v>
      </c>
      <c r="T6" s="3">
        <f>[1]Unternehmen!T56</f>
        <v>64.353747180215564</v>
      </c>
      <c r="U6" s="3">
        <f>[1]Unternehmen!U56</f>
        <v>70.772958770366515</v>
      </c>
      <c r="V6" s="3">
        <f>[1]Unternehmen!V56</f>
        <v>68.684018035635759</v>
      </c>
      <c r="X6" s="18" t="e">
        <f>HLOOKUP(Y6,$L6:$U110,ROW(L$130)-ROW(X6)+1,0)</f>
        <v>#REF!</v>
      </c>
      <c r="Y6" s="19">
        <f t="shared" si="0"/>
        <v>60.205652392696706</v>
      </c>
      <c r="Z6" s="18" t="e">
        <f>HLOOKUP(AA6,$L6:$U110,ROW(N$130)-ROW(Z6)+1,0)</f>
        <v>#REF!</v>
      </c>
      <c r="AA6" s="19">
        <f t="shared" si="1"/>
        <v>84.463250000641878</v>
      </c>
    </row>
    <row r="7" spans="1:27" x14ac:dyDescent="0.35">
      <c r="A7">
        <f>[1]Unternehmen!A50</f>
        <v>2022</v>
      </c>
      <c r="B7" s="3">
        <f>[1]Unternehmen!B57</f>
        <v>66.72867082470168</v>
      </c>
      <c r="C7" s="3">
        <f>[1]Unternehmen!C57</f>
        <v>66.687303061329771</v>
      </c>
      <c r="D7" s="3">
        <f>[1]Unternehmen!D57</f>
        <v>69.236317763254448</v>
      </c>
      <c r="E7" s="3">
        <f>[1]Unternehmen!E57</f>
        <v>57.904327827372846</v>
      </c>
      <c r="F7" s="3">
        <f>[1]Unternehmen!F57</f>
        <v>63.664547540385691</v>
      </c>
      <c r="G7" s="3">
        <f>[1]Unternehmen!G57</f>
        <v>81.153357491342064</v>
      </c>
      <c r="H7" s="14">
        <f>[1]Unternehmen!H57</f>
        <v>69.35322095142395</v>
      </c>
      <c r="I7" s="3">
        <f>[1]Unternehmen!I57</f>
        <v>65.494166777717979</v>
      </c>
      <c r="J7" s="3">
        <f>[1]Unternehmen!J57</f>
        <v>70.629911916081952</v>
      </c>
      <c r="K7" s="3">
        <f>[1]Unternehmen!K57</f>
        <v>70.032500467035547</v>
      </c>
      <c r="L7" s="3">
        <f>[1]Unternehmen!L57</f>
        <v>69.048540498247803</v>
      </c>
      <c r="M7" s="3">
        <f>[1]Unternehmen!M57</f>
        <v>78.527645769970533</v>
      </c>
      <c r="N7" s="3">
        <f>[1]Unternehmen!N57</f>
        <v>62.49475775432979</v>
      </c>
      <c r="O7" s="3">
        <f>[1]Unternehmen!O57</f>
        <v>86.201715530268601</v>
      </c>
      <c r="P7" s="3">
        <f>[1]Unternehmen!P57</f>
        <v>72.711753805089899</v>
      </c>
      <c r="Q7" s="3">
        <f>[1]Unternehmen!Q57</f>
        <v>61.728138660125786</v>
      </c>
      <c r="R7" s="3">
        <f>[1]Unternehmen!R57</f>
        <v>66.861659267402217</v>
      </c>
      <c r="S7" s="3">
        <f>[1]Unternehmen!S57</f>
        <v>65.378551180450671</v>
      </c>
      <c r="T7" s="3">
        <f>[1]Unternehmen!T57</f>
        <v>63.331877389187412</v>
      </c>
      <c r="U7" s="3">
        <f>[1]Unternehmen!U57</f>
        <v>71.147341765038504</v>
      </c>
      <c r="V7" s="3">
        <f>[1]Unternehmen!V57</f>
        <v>69.905319856377673</v>
      </c>
      <c r="X7" s="18" t="e">
        <f>HLOOKUP(Y7,$L7:$U111,ROW(L$130)-ROW(X7)+1,0)</f>
        <v>#REF!</v>
      </c>
      <c r="Y7" s="19">
        <f t="shared" si="0"/>
        <v>61.728138660125786</v>
      </c>
      <c r="Z7" s="18" t="e">
        <f>HLOOKUP(AA7,$L7:$U111,ROW(N$130)-ROW(Z7)+1,0)</f>
        <v>#REF!</v>
      </c>
      <c r="AA7" s="19">
        <f t="shared" si="1"/>
        <v>86.201715530268601</v>
      </c>
    </row>
    <row r="8" spans="1:27" x14ac:dyDescent="0.35">
      <c r="A8">
        <f>[1]Unternehmen!A51</f>
        <v>2023</v>
      </c>
      <c r="B8" s="3">
        <f>[1]Unternehmen!B58</f>
        <v>67.31876441116033</v>
      </c>
      <c r="C8" s="3">
        <f>[1]Unternehmen!C58</f>
        <v>67.068165341340475</v>
      </c>
      <c r="D8" s="3">
        <f>[1]Unternehmen!D58</f>
        <v>69.144450322669925</v>
      </c>
      <c r="E8" s="3">
        <f>[1]Unternehmen!E58</f>
        <v>58.055320392910311</v>
      </c>
      <c r="F8" s="3">
        <f>[1]Unternehmen!F58</f>
        <v>64.00018461838269</v>
      </c>
      <c r="G8" s="3">
        <f>[1]Unternehmen!G58</f>
        <v>81.458713643711775</v>
      </c>
      <c r="H8" s="14">
        <f>[1]Unternehmen!H58</f>
        <v>69.644394556488066</v>
      </c>
      <c r="I8" s="3">
        <f>[1]Unternehmen!I58</f>
        <v>65.728843318533706</v>
      </c>
      <c r="J8" s="3">
        <f>[1]Unternehmen!J58</f>
        <v>71.370720358175177</v>
      </c>
      <c r="K8" s="3">
        <f>[1]Unternehmen!K58</f>
        <v>70.793241982017435</v>
      </c>
      <c r="L8" s="3">
        <f>[1]Unternehmen!L58</f>
        <v>69.665958453842777</v>
      </c>
      <c r="M8" s="3">
        <f>[1]Unternehmen!M58</f>
        <v>79.720758282511781</v>
      </c>
      <c r="N8" s="3">
        <f>[1]Unternehmen!N58</f>
        <v>61.814847630426883</v>
      </c>
      <c r="O8" s="3">
        <f>[1]Unternehmen!O58</f>
        <v>87.021824817455752</v>
      </c>
      <c r="P8" s="3">
        <f>[1]Unternehmen!P58</f>
        <v>73.082986377784067</v>
      </c>
      <c r="Q8" s="3">
        <f>[1]Unternehmen!Q58</f>
        <v>62.435377719705038</v>
      </c>
      <c r="R8" s="3">
        <f>[1]Unternehmen!R58</f>
        <v>67.712887355163105</v>
      </c>
      <c r="S8" s="3">
        <f>[1]Unternehmen!S58</f>
        <v>65.98339921963985</v>
      </c>
      <c r="T8" s="3">
        <f>[1]Unternehmen!T58</f>
        <v>63.619008043488996</v>
      </c>
      <c r="U8" s="3">
        <f>[1]Unternehmen!U58</f>
        <v>71.398502386547761</v>
      </c>
      <c r="V8" s="3">
        <f>[1]Unternehmen!V58</f>
        <v>70.578442857121942</v>
      </c>
      <c r="X8" s="18" t="e">
        <f>HLOOKUP(Y8,$L8:$U112,ROW(L$130)-ROW(X8)+1,0)</f>
        <v>#REF!</v>
      </c>
      <c r="Y8" s="19">
        <f t="shared" si="0"/>
        <v>61.814847630426883</v>
      </c>
      <c r="Z8" s="18" t="e">
        <f>HLOOKUP(AA8,$L8:$U112,ROW(N$130)-ROW(Z8)+1,0)</f>
        <v>#REF!</v>
      </c>
      <c r="AA8" s="19">
        <f t="shared" si="1"/>
        <v>87.021824817455752</v>
      </c>
    </row>
    <row r="9" spans="1:27" x14ac:dyDescent="0.35">
      <c r="B9" s="3"/>
      <c r="C9" s="3"/>
      <c r="D9" s="3"/>
      <c r="E9" s="3"/>
      <c r="F9" s="3"/>
      <c r="G9" s="3"/>
      <c r="H9" s="3"/>
      <c r="I9" s="3"/>
      <c r="J9" s="3"/>
      <c r="K9" s="3"/>
      <c r="L9" s="3"/>
      <c r="M9" s="3"/>
      <c r="N9" s="3"/>
      <c r="O9" s="3"/>
      <c r="P9" s="3"/>
      <c r="Q9" s="3"/>
      <c r="R9" s="3"/>
      <c r="S9" s="3"/>
      <c r="T9" s="3"/>
      <c r="U9" s="3"/>
      <c r="V9" s="3"/>
      <c r="X9" s="11"/>
      <c r="Y9" s="11"/>
      <c r="Z9" s="11"/>
      <c r="AA9" s="11"/>
    </row>
    <row r="10" spans="1:27" x14ac:dyDescent="0.35">
      <c r="A10" s="4" t="s">
        <v>230</v>
      </c>
      <c r="B10" s="3"/>
      <c r="C10" s="3"/>
      <c r="D10" s="3"/>
      <c r="E10" s="3"/>
      <c r="F10" s="3"/>
      <c r="G10" s="3"/>
      <c r="H10" s="14"/>
      <c r="I10" s="3"/>
      <c r="J10" s="3"/>
      <c r="K10" s="3"/>
      <c r="L10" s="3"/>
      <c r="M10" s="3"/>
      <c r="N10" s="3"/>
      <c r="O10" s="3"/>
      <c r="P10" s="3"/>
      <c r="Q10" s="3"/>
      <c r="R10" s="3"/>
      <c r="S10" s="3"/>
      <c r="T10" s="3"/>
      <c r="U10" s="3"/>
      <c r="V10" s="3"/>
      <c r="X10" s="11"/>
      <c r="Y10" s="11"/>
      <c r="Z10" s="11"/>
      <c r="AA10" s="11"/>
    </row>
    <row r="11" spans="1:27" x14ac:dyDescent="0.35">
      <c r="A11" s="4" t="str">
        <f>[1]Unternehmen!A61</f>
        <v>0 bis unter 10 abhängig Beschäftigte</v>
      </c>
      <c r="B11" s="3"/>
      <c r="C11" s="3"/>
      <c r="D11" s="3"/>
      <c r="E11" s="3"/>
      <c r="F11" s="3"/>
      <c r="G11" s="3"/>
      <c r="H11" s="14"/>
      <c r="I11" s="3"/>
      <c r="J11" s="3"/>
      <c r="K11" s="3"/>
      <c r="L11" s="3"/>
      <c r="M11" s="3"/>
      <c r="N11" s="3"/>
      <c r="O11" s="3"/>
      <c r="P11" s="3"/>
      <c r="Q11" s="3"/>
      <c r="R11" s="3"/>
      <c r="S11" s="3"/>
      <c r="T11" s="3"/>
      <c r="U11" s="3"/>
      <c r="V11" s="3"/>
      <c r="X11" s="11"/>
      <c r="Y11" s="11"/>
      <c r="Z11" s="11"/>
      <c r="AA11" s="11"/>
    </row>
    <row r="12" spans="1:27" x14ac:dyDescent="0.35">
      <c r="A12">
        <f>[1]Unternehmen!A62</f>
        <v>2019</v>
      </c>
      <c r="B12" s="3">
        <f>[1]Unternehmen!B62</f>
        <v>89.163296360068884</v>
      </c>
      <c r="C12" s="3">
        <f>[1]Unternehmen!C62</f>
        <v>87.60526953851128</v>
      </c>
      <c r="D12" s="3">
        <f>[1]Unternehmen!D62</f>
        <v>88.133339001475747</v>
      </c>
      <c r="E12" s="3">
        <f>[1]Unternehmen!E62</f>
        <v>86.666757248838294</v>
      </c>
      <c r="F12" s="3">
        <f>[1]Unternehmen!F62</f>
        <v>87.728133235996481</v>
      </c>
      <c r="G12" s="3">
        <f>[1]Unternehmen!G62</f>
        <v>89.701421128174928</v>
      </c>
      <c r="H12" s="14">
        <f>[1]Unternehmen!H62</f>
        <v>88.472783955603106</v>
      </c>
      <c r="I12" s="3">
        <f>[1]Unternehmen!I62</f>
        <v>87.986781383296204</v>
      </c>
      <c r="J12" s="3">
        <f>[1]Unternehmen!J62</f>
        <v>87.305123507322079</v>
      </c>
      <c r="K12" s="3">
        <f>[1]Unternehmen!K62</f>
        <v>87.14731425797541</v>
      </c>
      <c r="L12" s="3">
        <f>[1]Unternehmen!L62</f>
        <v>87.340281129965874</v>
      </c>
      <c r="M12" s="3">
        <f>[1]Unternehmen!M62</f>
        <v>87.998083576984527</v>
      </c>
      <c r="N12" s="3">
        <f>[1]Unternehmen!N62</f>
        <v>83.800095683214963</v>
      </c>
      <c r="O12" s="3">
        <f>[1]Unternehmen!O62</f>
        <v>87.831904861893221</v>
      </c>
      <c r="P12" s="3">
        <f>[1]Unternehmen!P62</f>
        <v>87.801384663501182</v>
      </c>
      <c r="Q12" s="3">
        <f>[1]Unternehmen!Q62</f>
        <v>85.363648063727311</v>
      </c>
      <c r="R12" s="3">
        <f>[1]Unternehmen!R62</f>
        <v>86.664791473032537</v>
      </c>
      <c r="S12" s="3">
        <f>[1]Unternehmen!S62</f>
        <v>87.339495561849645</v>
      </c>
      <c r="T12" s="3">
        <f>[1]Unternehmen!T62</f>
        <v>87.144383938113904</v>
      </c>
      <c r="U12" s="3">
        <f>[1]Unternehmen!U62</f>
        <v>87.591020382206111</v>
      </c>
      <c r="V12" s="3">
        <f>[1]Unternehmen!V62</f>
        <v>87.39721347258947</v>
      </c>
      <c r="X12" s="18" t="e">
        <f>HLOOKUP(Y12,$L12:$U116,ROW(L$130)-ROW(X12)+1,0)</f>
        <v>#REF!</v>
      </c>
      <c r="Y12" s="19">
        <f t="shared" ref="Y12:Y16" si="2">MIN(L12:U12)</f>
        <v>83.800095683214963</v>
      </c>
      <c r="Z12" s="18" t="e">
        <f>HLOOKUP(AA12,$L12:$U116,ROW(N$130)-ROW(Z12)+1,0)</f>
        <v>#REF!</v>
      </c>
      <c r="AA12" s="19">
        <f t="shared" ref="AA12:AA16" si="3">MAX(L12:U12)</f>
        <v>87.998083576984527</v>
      </c>
    </row>
    <row r="13" spans="1:27" x14ac:dyDescent="0.35">
      <c r="A13">
        <f>[1]Unternehmen!A63</f>
        <v>2020</v>
      </c>
      <c r="B13" s="3">
        <f>[1]Unternehmen!B63</f>
        <v>88.764268927312401</v>
      </c>
      <c r="C13" s="3">
        <f>[1]Unternehmen!C63</f>
        <v>87.259978608173043</v>
      </c>
      <c r="D13" s="3">
        <f>[1]Unternehmen!D63</f>
        <v>87.574645334224684</v>
      </c>
      <c r="E13" s="3">
        <f>[1]Unternehmen!E63</f>
        <v>85.991781845349266</v>
      </c>
      <c r="F13" s="3">
        <f>[1]Unternehmen!F63</f>
        <v>87.282305303298344</v>
      </c>
      <c r="G13" s="3">
        <f>[1]Unternehmen!G63</f>
        <v>89.105043011601296</v>
      </c>
      <c r="H13" s="14">
        <f>[1]Unternehmen!H63</f>
        <v>87.944033145418729</v>
      </c>
      <c r="I13" s="3">
        <f>[1]Unternehmen!I63</f>
        <v>87.492072548524774</v>
      </c>
      <c r="J13" s="3">
        <f>[1]Unternehmen!J63</f>
        <v>86.7855840991501</v>
      </c>
      <c r="K13" s="3">
        <f>[1]Unternehmen!K63</f>
        <v>86.635498746304023</v>
      </c>
      <c r="L13" s="3">
        <f>[1]Unternehmen!L63</f>
        <v>86.777877784283049</v>
      </c>
      <c r="M13" s="3">
        <f>[1]Unternehmen!M63</f>
        <v>87.473542588920267</v>
      </c>
      <c r="N13" s="3">
        <f>[1]Unternehmen!N63</f>
        <v>83.938059814786698</v>
      </c>
      <c r="O13" s="3">
        <f>[1]Unternehmen!O63</f>
        <v>87.28798936267394</v>
      </c>
      <c r="P13" s="3">
        <f>[1]Unternehmen!P63</f>
        <v>87.219530923585936</v>
      </c>
      <c r="Q13" s="3">
        <f>[1]Unternehmen!Q63</f>
        <v>84.819918416077996</v>
      </c>
      <c r="R13" s="3">
        <f>[1]Unternehmen!R63</f>
        <v>86.198715582996215</v>
      </c>
      <c r="S13" s="3">
        <f>[1]Unternehmen!S63</f>
        <v>86.857383528801918</v>
      </c>
      <c r="T13" s="3">
        <f>[1]Unternehmen!T63</f>
        <v>86.75112095510778</v>
      </c>
      <c r="U13" s="3">
        <f>[1]Unternehmen!U63</f>
        <v>87.165524913636631</v>
      </c>
      <c r="V13" s="3">
        <f>[1]Unternehmen!V63</f>
        <v>86.880986480403649</v>
      </c>
      <c r="X13" s="18" t="e">
        <f>HLOOKUP(Y13,$L13:$U117,ROW(L$130)-ROW(X13)+1,0)</f>
        <v>#REF!</v>
      </c>
      <c r="Y13" s="19">
        <f t="shared" si="2"/>
        <v>83.938059814786698</v>
      </c>
      <c r="Z13" s="18" t="e">
        <f>HLOOKUP(AA13,$L13:$U117,ROW(N$130)-ROW(Z13)+1,0)</f>
        <v>#REF!</v>
      </c>
      <c r="AA13" s="19">
        <f t="shared" si="3"/>
        <v>87.473542588920267</v>
      </c>
    </row>
    <row r="14" spans="1:27" x14ac:dyDescent="0.35">
      <c r="A14">
        <f>[1]Unternehmen!A64</f>
        <v>2021</v>
      </c>
      <c r="B14" s="3">
        <f>[1]Unternehmen!B64</f>
        <v>88.617032447758064</v>
      </c>
      <c r="C14" s="3">
        <f>[1]Unternehmen!C64</f>
        <v>87.126024590163937</v>
      </c>
      <c r="D14" s="3">
        <f>[1]Unternehmen!D64</f>
        <v>87.445774995454201</v>
      </c>
      <c r="E14" s="3">
        <f>[1]Unternehmen!E64</f>
        <v>85.981566151389799</v>
      </c>
      <c r="F14" s="3">
        <f>[1]Unternehmen!F64</f>
        <v>87.198195807906615</v>
      </c>
      <c r="G14" s="3">
        <f>[1]Unternehmen!G64</f>
        <v>89.054285347917954</v>
      </c>
      <c r="H14" s="14">
        <f>[1]Unternehmen!H64</f>
        <v>87.860378195179123</v>
      </c>
      <c r="I14" s="3">
        <f>[1]Unternehmen!I64</f>
        <v>87.386655989452564</v>
      </c>
      <c r="J14" s="3">
        <f>[1]Unternehmen!J64</f>
        <v>86.829466990125738</v>
      </c>
      <c r="K14" s="3">
        <f>[1]Unternehmen!K64</f>
        <v>86.684842879529626</v>
      </c>
      <c r="L14" s="3">
        <f>[1]Unternehmen!L64</f>
        <v>86.759566641735887</v>
      </c>
      <c r="M14" s="3">
        <f>[1]Unternehmen!M64</f>
        <v>87.603195913852133</v>
      </c>
      <c r="N14" s="3">
        <f>[1]Unternehmen!N64</f>
        <v>83.957055214723937</v>
      </c>
      <c r="O14" s="3">
        <f>[1]Unternehmen!O64</f>
        <v>87.175122351582218</v>
      </c>
      <c r="P14" s="3">
        <f>[1]Unternehmen!P64</f>
        <v>87.302926660966349</v>
      </c>
      <c r="Q14" s="3">
        <f>[1]Unternehmen!Q64</f>
        <v>84.850708618080091</v>
      </c>
      <c r="R14" s="3">
        <f>[1]Unternehmen!R64</f>
        <v>86.25325072392009</v>
      </c>
      <c r="S14" s="3">
        <f>[1]Unternehmen!S64</f>
        <v>86.955543122463808</v>
      </c>
      <c r="T14" s="3">
        <f>[1]Unternehmen!T64</f>
        <v>86.75484150167695</v>
      </c>
      <c r="U14" s="3">
        <f>[1]Unternehmen!U64</f>
        <v>87.046713778574031</v>
      </c>
      <c r="V14" s="3">
        <f>[1]Unternehmen!V64</f>
        <v>86.903752141148274</v>
      </c>
      <c r="X14" s="18" t="e">
        <f>HLOOKUP(Y14,$L14:$U118,ROW(L$130)-ROW(X14)+1,0)</f>
        <v>#REF!</v>
      </c>
      <c r="Y14" s="19">
        <f t="shared" si="2"/>
        <v>83.957055214723937</v>
      </c>
      <c r="Z14" s="18" t="e">
        <f>HLOOKUP(AA14,$L14:$U118,ROW(N$130)-ROW(Z14)+1,0)</f>
        <v>#REF!</v>
      </c>
      <c r="AA14" s="19">
        <f t="shared" si="3"/>
        <v>87.603195913852133</v>
      </c>
    </row>
    <row r="15" spans="1:27" x14ac:dyDescent="0.35">
      <c r="A15">
        <f>[1]Unternehmen!A65</f>
        <v>2022</v>
      </c>
      <c r="B15" s="3">
        <f>[1]Unternehmen!B65</f>
        <v>88.519155590304919</v>
      </c>
      <c r="C15" s="3">
        <f>[1]Unternehmen!C65</f>
        <v>87.035399734757036</v>
      </c>
      <c r="D15" s="3">
        <f>[1]Unternehmen!D65</f>
        <v>87.412618950976423</v>
      </c>
      <c r="E15" s="3">
        <f>[1]Unternehmen!E65</f>
        <v>85.901145965968283</v>
      </c>
      <c r="F15" s="3">
        <f>[1]Unternehmen!F65</f>
        <v>87.041848195371514</v>
      </c>
      <c r="G15" s="3">
        <f>[1]Unternehmen!G65</f>
        <v>88.718678846436006</v>
      </c>
      <c r="H15" s="14">
        <f>[1]Unternehmen!H65</f>
        <v>87.713511141755731</v>
      </c>
      <c r="I15" s="3">
        <f>[1]Unternehmen!I65</f>
        <v>87.306190668084795</v>
      </c>
      <c r="J15" s="3">
        <f>[1]Unternehmen!J65</f>
        <v>86.736384313328259</v>
      </c>
      <c r="K15" s="3">
        <f>[1]Unternehmen!K65</f>
        <v>86.605980399937366</v>
      </c>
      <c r="L15" s="3">
        <f>[1]Unternehmen!L65</f>
        <v>86.617110866444719</v>
      </c>
      <c r="M15" s="3">
        <f>[1]Unternehmen!M65</f>
        <v>87.60588792542778</v>
      </c>
      <c r="N15" s="3">
        <f>[1]Unternehmen!N65</f>
        <v>83.775596288058892</v>
      </c>
      <c r="O15" s="3">
        <f>[1]Unternehmen!O65</f>
        <v>86.881787404185204</v>
      </c>
      <c r="P15" s="3">
        <f>[1]Unternehmen!P65</f>
        <v>87.271722104487239</v>
      </c>
      <c r="Q15" s="3">
        <f>[1]Unternehmen!Q65</f>
        <v>84.8319302955571</v>
      </c>
      <c r="R15" s="3">
        <f>[1]Unternehmen!R65</f>
        <v>86.140884781489859</v>
      </c>
      <c r="S15" s="3">
        <f>[1]Unternehmen!S65</f>
        <v>86.915130646141378</v>
      </c>
      <c r="T15" s="3">
        <f>[1]Unternehmen!T65</f>
        <v>86.757197465850467</v>
      </c>
      <c r="U15" s="3">
        <f>[1]Unternehmen!U65</f>
        <v>86.857218080992581</v>
      </c>
      <c r="V15" s="3">
        <f>[1]Unternehmen!V65</f>
        <v>86.811704222818491</v>
      </c>
      <c r="X15" s="18" t="e">
        <f>HLOOKUP(Y15,$L15:$U119,ROW(L$130)-ROW(X15)+1,0)</f>
        <v>#REF!</v>
      </c>
      <c r="Y15" s="19">
        <f t="shared" si="2"/>
        <v>83.775596288058892</v>
      </c>
      <c r="Z15" s="18" t="e">
        <f>HLOOKUP(AA15,$L15:$U119,ROW(N$130)-ROW(Z15)+1,0)</f>
        <v>#REF!</v>
      </c>
      <c r="AA15" s="19">
        <f t="shared" si="3"/>
        <v>87.60588792542778</v>
      </c>
    </row>
    <row r="16" spans="1:27" x14ac:dyDescent="0.35">
      <c r="A16">
        <f>[1]Unternehmen!A66</f>
        <v>2023</v>
      </c>
      <c r="B16" s="3">
        <f>[1]Unternehmen!B66</f>
        <v>88.558589341368204</v>
      </c>
      <c r="C16" s="3">
        <f>[1]Unternehmen!C66</f>
        <v>87.200394933950705</v>
      </c>
      <c r="D16" s="3">
        <f>[1]Unternehmen!D66</f>
        <v>87.422277032742116</v>
      </c>
      <c r="E16" s="3">
        <f>[1]Unternehmen!E66</f>
        <v>85.893499046759715</v>
      </c>
      <c r="F16" s="3">
        <f>[1]Unternehmen!F66</f>
        <v>87.020392900546213</v>
      </c>
      <c r="G16" s="3">
        <f>[1]Unternehmen!G66</f>
        <v>88.576103868233275</v>
      </c>
      <c r="H16" s="14">
        <f>[1]Unternehmen!H66</f>
        <v>87.698185828405045</v>
      </c>
      <c r="I16" s="3">
        <f>[1]Unternehmen!I66</f>
        <v>87.337590790494318</v>
      </c>
      <c r="J16" s="3">
        <f>[1]Unternehmen!J66</f>
        <v>86.810829521047864</v>
      </c>
      <c r="K16" s="3">
        <f>[1]Unternehmen!K66</f>
        <v>86.694553838237908</v>
      </c>
      <c r="L16" s="3">
        <f>[1]Unternehmen!L66</f>
        <v>86.744088609090809</v>
      </c>
      <c r="M16" s="3">
        <f>[1]Unternehmen!M66</f>
        <v>87.730187993146558</v>
      </c>
      <c r="N16" s="3">
        <f>[1]Unternehmen!N66</f>
        <v>83.706720977596731</v>
      </c>
      <c r="O16" s="3">
        <f>[1]Unternehmen!O66</f>
        <v>86.898764071479178</v>
      </c>
      <c r="P16" s="3">
        <f>[1]Unternehmen!P66</f>
        <v>87.239934360897848</v>
      </c>
      <c r="Q16" s="3">
        <f>[1]Unternehmen!Q66</f>
        <v>84.942259793191937</v>
      </c>
      <c r="R16" s="3">
        <f>[1]Unternehmen!R66</f>
        <v>86.242602323582176</v>
      </c>
      <c r="S16" s="3">
        <f>[1]Unternehmen!S66</f>
        <v>86.987208871529859</v>
      </c>
      <c r="T16" s="3">
        <f>[1]Unternehmen!T66</f>
        <v>86.77856301531213</v>
      </c>
      <c r="U16" s="3">
        <f>[1]Unternehmen!U66</f>
        <v>86.865217604631766</v>
      </c>
      <c r="V16" s="3">
        <f>[1]Unternehmen!V66</f>
        <v>86.879718771452247</v>
      </c>
      <c r="X16" s="18" t="e">
        <f>HLOOKUP(Y16,$L16:$U120,ROW(L$130)-ROW(X16)+1,0)</f>
        <v>#REF!</v>
      </c>
      <c r="Y16" s="19">
        <f t="shared" si="2"/>
        <v>83.706720977596731</v>
      </c>
      <c r="Z16" s="18" t="e">
        <f>HLOOKUP(AA16,$L16:$U120,ROW(N$130)-ROW(Z16)+1,0)</f>
        <v>#REF!</v>
      </c>
      <c r="AA16" s="19">
        <f t="shared" si="3"/>
        <v>87.730187993146558</v>
      </c>
    </row>
    <row r="17" spans="1:27" x14ac:dyDescent="0.35">
      <c r="B17" s="3"/>
      <c r="C17" s="3"/>
      <c r="D17" s="3"/>
      <c r="E17" s="3"/>
      <c r="F17" s="3"/>
      <c r="G17" s="3"/>
      <c r="H17" s="14"/>
      <c r="I17" s="3"/>
      <c r="J17" s="3"/>
      <c r="K17" s="3"/>
      <c r="L17" s="3"/>
      <c r="M17" s="3"/>
      <c r="N17" s="3"/>
      <c r="O17" s="3"/>
      <c r="P17" s="3"/>
      <c r="Q17" s="3"/>
      <c r="R17" s="3"/>
      <c r="S17" s="3"/>
      <c r="T17" s="3"/>
      <c r="U17" s="3"/>
      <c r="V17" s="3"/>
      <c r="X17" s="11"/>
      <c r="Y17" s="11"/>
      <c r="Z17" s="11"/>
      <c r="AA17" s="11"/>
    </row>
    <row r="18" spans="1:27" x14ac:dyDescent="0.35">
      <c r="A18" s="4" t="str">
        <f>[1]Unternehmen!A68</f>
        <v>10 bis unter 50 abhängig Beschäftigte</v>
      </c>
      <c r="B18" s="3"/>
      <c r="C18" s="3"/>
      <c r="D18" s="3"/>
      <c r="E18" s="3"/>
      <c r="F18" s="3"/>
      <c r="G18" s="3"/>
      <c r="H18" s="14"/>
      <c r="I18" s="3"/>
      <c r="J18" s="3"/>
      <c r="K18" s="3"/>
      <c r="L18" s="3"/>
      <c r="M18" s="3"/>
      <c r="N18" s="3"/>
      <c r="O18" s="3"/>
      <c r="P18" s="3"/>
      <c r="Q18" s="3"/>
      <c r="R18" s="3"/>
      <c r="S18" s="3"/>
      <c r="T18" s="3"/>
      <c r="U18" s="3"/>
      <c r="V18" s="3"/>
      <c r="X18" s="11"/>
      <c r="Y18" s="11"/>
      <c r="Z18" s="11"/>
      <c r="AA18" s="11"/>
    </row>
    <row r="19" spans="1:27" x14ac:dyDescent="0.35">
      <c r="A19">
        <f>[1]Unternehmen!A69</f>
        <v>2019</v>
      </c>
      <c r="B19" s="3">
        <f>[1]Unternehmen!B69</f>
        <v>8.8115164377527719</v>
      </c>
      <c r="C19" s="3">
        <f>[1]Unternehmen!C69</f>
        <v>10.050917319970905</v>
      </c>
      <c r="D19" s="3">
        <f>[1]Unternehmen!D69</f>
        <v>9.4356352064519662</v>
      </c>
      <c r="E19" s="3">
        <f>[1]Unternehmen!E69</f>
        <v>10.562787032256312</v>
      </c>
      <c r="F19" s="3">
        <f>[1]Unternehmen!F69</f>
        <v>9.619025229215902</v>
      </c>
      <c r="G19" s="3">
        <f>[1]Unternehmen!G69</f>
        <v>8.1976435455123777</v>
      </c>
      <c r="H19" s="14">
        <f>[1]Unternehmen!H69</f>
        <v>9.1942632160920841</v>
      </c>
      <c r="I19" s="3">
        <f>[1]Unternehmen!I69</f>
        <v>9.5884884066741947</v>
      </c>
      <c r="J19" s="3">
        <f>[1]Unternehmen!J69</f>
        <v>10.129809379019997</v>
      </c>
      <c r="K19" s="3">
        <f>[1]Unternehmen!K69</f>
        <v>10.257053022357841</v>
      </c>
      <c r="L19" s="3">
        <f>[1]Unternehmen!L69</f>
        <v>9.9845696203053897</v>
      </c>
      <c r="M19" s="3">
        <f>[1]Unternehmen!M69</f>
        <v>9.6646101078622522</v>
      </c>
      <c r="N19" s="3">
        <f>[1]Unternehmen!N69</f>
        <v>12.368895594891988</v>
      </c>
      <c r="O19" s="3">
        <f>[1]Unternehmen!O69</f>
        <v>9.5023574550938203</v>
      </c>
      <c r="P19" s="3">
        <f>[1]Unternehmen!P69</f>
        <v>9.6866025987319091</v>
      </c>
      <c r="Q19" s="3">
        <f>[1]Unternehmen!Q69</f>
        <v>11.708404175331404</v>
      </c>
      <c r="R19" s="3">
        <f>[1]Unternehmen!R69</f>
        <v>10.593621080437654</v>
      </c>
      <c r="S19" s="3">
        <f>[1]Unternehmen!S69</f>
        <v>10.344468981886473</v>
      </c>
      <c r="T19" s="3">
        <f>[1]Unternehmen!T69</f>
        <v>10.453458191256553</v>
      </c>
      <c r="U19" s="3">
        <f>[1]Unternehmen!U69</f>
        <v>10.173614423352094</v>
      </c>
      <c r="V19" s="3">
        <f>[1]Unternehmen!V69</f>
        <v>10.056678514844782</v>
      </c>
      <c r="X19" s="18" t="e">
        <f>HLOOKUP(Y19,$L19:$U123,ROW(L$130)-ROW(X19)+1,0)</f>
        <v>#REF!</v>
      </c>
      <c r="Y19" s="19">
        <f t="shared" ref="Y19:Y23" si="4">MIN(L19:U19)</f>
        <v>9.5023574550938203</v>
      </c>
      <c r="Z19" s="18" t="e">
        <f>HLOOKUP(AA19,$L19:$U123,ROW(N$130)-ROW(Z19)+1,0)</f>
        <v>#REF!</v>
      </c>
      <c r="AA19" s="19">
        <f t="shared" ref="AA19:AA23" si="5">MAX(L19:U19)</f>
        <v>12.368895594891988</v>
      </c>
    </row>
    <row r="20" spans="1:27" x14ac:dyDescent="0.35">
      <c r="A20">
        <f>[1]Unternehmen!A70</f>
        <v>2020</v>
      </c>
      <c r="B20" s="3">
        <f>[1]Unternehmen!B70</f>
        <v>9.1153265066308542</v>
      </c>
      <c r="C20" s="3">
        <f>[1]Unternehmen!C70</f>
        <v>10.295241167382557</v>
      </c>
      <c r="D20" s="3">
        <f>[1]Unternehmen!D70</f>
        <v>9.8779319787361235</v>
      </c>
      <c r="E20" s="3">
        <f>[1]Unternehmen!E70</f>
        <v>11.130427286572225</v>
      </c>
      <c r="F20" s="3">
        <f>[1]Unternehmen!F70</f>
        <v>9.9671082805886435</v>
      </c>
      <c r="G20" s="3">
        <f>[1]Unternehmen!G70</f>
        <v>8.6417804435324754</v>
      </c>
      <c r="H20" s="14">
        <f>[1]Unternehmen!H70</f>
        <v>9.6040209196495283</v>
      </c>
      <c r="I20" s="3">
        <f>[1]Unternehmen!I70</f>
        <v>9.9786041102052909</v>
      </c>
      <c r="J20" s="3">
        <f>[1]Unternehmen!J70</f>
        <v>10.53562178473446</v>
      </c>
      <c r="K20" s="3">
        <f>[1]Unternehmen!K70</f>
        <v>10.658166678460724</v>
      </c>
      <c r="L20" s="3">
        <f>[1]Unternehmen!L70</f>
        <v>10.428663806286428</v>
      </c>
      <c r="M20" s="3">
        <f>[1]Unternehmen!M70</f>
        <v>10.078854769678639</v>
      </c>
      <c r="N20" s="3">
        <f>[1]Unternehmen!N70</f>
        <v>12.156520419007135</v>
      </c>
      <c r="O20" s="3">
        <f>[1]Unternehmen!O70</f>
        <v>9.8902771997848173</v>
      </c>
      <c r="P20" s="3">
        <f>[1]Unternehmen!P70</f>
        <v>10.147136872296938</v>
      </c>
      <c r="Q20" s="3">
        <f>[1]Unternehmen!Q70</f>
        <v>12.132055090467189</v>
      </c>
      <c r="R20" s="3">
        <f>[1]Unternehmen!R70</f>
        <v>10.958439548758401</v>
      </c>
      <c r="S20" s="3">
        <f>[1]Unternehmen!S70</f>
        <v>10.741268709907342</v>
      </c>
      <c r="T20" s="3">
        <f>[1]Unternehmen!T70</f>
        <v>10.820593160823295</v>
      </c>
      <c r="U20" s="3">
        <f>[1]Unternehmen!U70</f>
        <v>10.488235343320536</v>
      </c>
      <c r="V20" s="3">
        <f>[1]Unternehmen!V70</f>
        <v>10.460403552083324</v>
      </c>
      <c r="X20" s="18" t="e">
        <f>HLOOKUP(Y20,$L20:$U124,ROW(L$130)-ROW(X20)+1,0)</f>
        <v>#REF!</v>
      </c>
      <c r="Y20" s="19">
        <f t="shared" si="4"/>
        <v>9.8902771997848173</v>
      </c>
      <c r="Z20" s="18" t="e">
        <f>HLOOKUP(AA20,$L20:$U124,ROW(N$130)-ROW(Z20)+1,0)</f>
        <v>#REF!</v>
      </c>
      <c r="AA20" s="19">
        <f t="shared" si="5"/>
        <v>12.156520419007135</v>
      </c>
    </row>
    <row r="21" spans="1:27" x14ac:dyDescent="0.35">
      <c r="A21">
        <f>[1]Unternehmen!A71</f>
        <v>2021</v>
      </c>
      <c r="B21" s="3">
        <f>[1]Unternehmen!B71</f>
        <v>9.2449858237950231</v>
      </c>
      <c r="C21" s="3">
        <f>[1]Unternehmen!C71</f>
        <v>10.440573770491804</v>
      </c>
      <c r="D21" s="3">
        <f>[1]Unternehmen!D71</f>
        <v>9.9845442502013153</v>
      </c>
      <c r="E21" s="3">
        <f>[1]Unternehmen!E71</f>
        <v>11.147398214674505</v>
      </c>
      <c r="F21" s="3">
        <f>[1]Unternehmen!F71</f>
        <v>10.045104802334837</v>
      </c>
      <c r="G21" s="3">
        <f>[1]Unternehmen!G71</f>
        <v>8.6559958074785204</v>
      </c>
      <c r="H21" s="14">
        <f>[1]Unternehmen!H71</f>
        <v>9.6720091222957763</v>
      </c>
      <c r="I21" s="3">
        <f>[1]Unternehmen!I71</f>
        <v>10.075146055882827</v>
      </c>
      <c r="J21" s="3">
        <f>[1]Unternehmen!J71</f>
        <v>10.507270172606411</v>
      </c>
      <c r="K21" s="3">
        <f>[1]Unternehmen!K71</f>
        <v>10.627612090672796</v>
      </c>
      <c r="L21" s="3">
        <f>[1]Unternehmen!L71</f>
        <v>10.449935048746244</v>
      </c>
      <c r="M21" s="3">
        <f>[1]Unternehmen!M71</f>
        <v>9.9850971149458871</v>
      </c>
      <c r="N21" s="3">
        <f>[1]Unternehmen!N71</f>
        <v>12.108895705521473</v>
      </c>
      <c r="O21" s="3">
        <f>[1]Unternehmen!O71</f>
        <v>10.003951728121105</v>
      </c>
      <c r="P21" s="3">
        <f>[1]Unternehmen!P71</f>
        <v>10.076429203606198</v>
      </c>
      <c r="Q21" s="3">
        <f>[1]Unternehmen!Q71</f>
        <v>12.124301878005497</v>
      </c>
      <c r="R21" s="3">
        <f>[1]Unternehmen!R71</f>
        <v>10.924702380530132</v>
      </c>
      <c r="S21" s="3">
        <f>[1]Unternehmen!S71</f>
        <v>10.638010533829799</v>
      </c>
      <c r="T21" s="3">
        <f>[1]Unternehmen!T71</f>
        <v>10.864978902953586</v>
      </c>
      <c r="U21" s="3">
        <f>[1]Unternehmen!U71</f>
        <v>10.615938422746424</v>
      </c>
      <c r="V21" s="3">
        <f>[1]Unternehmen!V71</f>
        <v>10.449658831912192</v>
      </c>
      <c r="X21" s="18" t="e">
        <f>HLOOKUP(Y21,$L21:$U125,ROW(L$130)-ROW(X21)+1,0)</f>
        <v>#REF!</v>
      </c>
      <c r="Y21" s="19">
        <f t="shared" si="4"/>
        <v>9.9850971149458871</v>
      </c>
      <c r="Z21" s="18" t="e">
        <f>HLOOKUP(AA21,$L21:$U125,ROW(N$130)-ROW(Z21)+1,0)</f>
        <v>#REF!</v>
      </c>
      <c r="AA21" s="19">
        <f t="shared" si="5"/>
        <v>12.124301878005497</v>
      </c>
    </row>
    <row r="22" spans="1:27" x14ac:dyDescent="0.35">
      <c r="A22">
        <f>[1]Unternehmen!A72</f>
        <v>2022</v>
      </c>
      <c r="B22" s="3">
        <f>[1]Unternehmen!B72</f>
        <v>9.3124837112327352</v>
      </c>
      <c r="C22" s="3">
        <f>[1]Unternehmen!C72</f>
        <v>10.546808582990444</v>
      </c>
      <c r="D22" s="3">
        <f>[1]Unternehmen!D72</f>
        <v>9.9889827396254134</v>
      </c>
      <c r="E22" s="3">
        <f>[1]Unternehmen!E72</f>
        <v>11.187637458039125</v>
      </c>
      <c r="F22" s="3">
        <f>[1]Unternehmen!F72</f>
        <v>10.165607471654875</v>
      </c>
      <c r="G22" s="3">
        <f>[1]Unternehmen!G72</f>
        <v>8.9185473397057944</v>
      </c>
      <c r="H22" s="14">
        <f>[1]Unternehmen!H72</f>
        <v>9.7806124048014542</v>
      </c>
      <c r="I22" s="3">
        <f>[1]Unternehmen!I72</f>
        <v>10.129943913379533</v>
      </c>
      <c r="J22" s="3">
        <f>[1]Unternehmen!J72</f>
        <v>10.586983989516192</v>
      </c>
      <c r="K22" s="3">
        <f>[1]Unternehmen!K72</f>
        <v>10.696740973025069</v>
      </c>
      <c r="L22" s="3">
        <f>[1]Unternehmen!L72</f>
        <v>10.560032660790331</v>
      </c>
      <c r="M22" s="3">
        <f>[1]Unternehmen!M72</f>
        <v>9.9717417020500569</v>
      </c>
      <c r="N22" s="3">
        <f>[1]Unternehmen!N72</f>
        <v>12.282383618375642</v>
      </c>
      <c r="O22" s="3">
        <f>[1]Unternehmen!O72</f>
        <v>10.281190665153051</v>
      </c>
      <c r="P22" s="3">
        <f>[1]Unternehmen!P72</f>
        <v>10.120335391136091</v>
      </c>
      <c r="Q22" s="3">
        <f>[1]Unternehmen!Q72</f>
        <v>12.153532915023431</v>
      </c>
      <c r="R22" s="3">
        <f>[1]Unternehmen!R72</f>
        <v>11.021588086553738</v>
      </c>
      <c r="S22" s="3">
        <f>[1]Unternehmen!S72</f>
        <v>10.706780433461615</v>
      </c>
      <c r="T22" s="3">
        <f>[1]Unternehmen!T72</f>
        <v>10.842310673902002</v>
      </c>
      <c r="U22" s="3">
        <f>[1]Unternehmen!U72</f>
        <v>10.773230652778464</v>
      </c>
      <c r="V22" s="3">
        <f>[1]Unternehmen!V72</f>
        <v>10.526570101744213</v>
      </c>
      <c r="X22" s="18" t="e">
        <f>HLOOKUP(Y22,$L22:$U126,ROW(L$130)-ROW(X22)+1,0)</f>
        <v>#REF!</v>
      </c>
      <c r="Y22" s="19">
        <f t="shared" si="4"/>
        <v>9.9717417020500569</v>
      </c>
      <c r="Z22" s="18" t="e">
        <f>HLOOKUP(AA22,$L22:$U126,ROW(N$130)-ROW(Z22)+1,0)</f>
        <v>#REF!</v>
      </c>
      <c r="AA22" s="19">
        <f t="shared" si="5"/>
        <v>12.282383618375642</v>
      </c>
    </row>
    <row r="23" spans="1:27" x14ac:dyDescent="0.35">
      <c r="A23">
        <f>[1]Unternehmen!A73</f>
        <v>2023</v>
      </c>
      <c r="B23" s="3">
        <f>[1]Unternehmen!B73</f>
        <v>9.2722020314975317</v>
      </c>
      <c r="C23" s="3">
        <f>[1]Unternehmen!C73</f>
        <v>10.363611602887103</v>
      </c>
      <c r="D23" s="3">
        <f>[1]Unternehmen!D73</f>
        <v>9.9588705876276009</v>
      </c>
      <c r="E23" s="3">
        <f>[1]Unternehmen!E73</f>
        <v>11.187111609156929</v>
      </c>
      <c r="F23" s="3">
        <f>[1]Unternehmen!F73</f>
        <v>10.157721123412438</v>
      </c>
      <c r="G23" s="3">
        <f>[1]Unternehmen!G73</f>
        <v>9.0337464456247663</v>
      </c>
      <c r="H23" s="14">
        <f>[1]Unternehmen!H73</f>
        <v>9.7781568366495772</v>
      </c>
      <c r="I23" s="3">
        <f>[1]Unternehmen!I73</f>
        <v>10.083915097665891</v>
      </c>
      <c r="J23" s="3">
        <f>[1]Unternehmen!J73</f>
        <v>10.512392386790207</v>
      </c>
      <c r="K23" s="3">
        <f>[1]Unternehmen!K73</f>
        <v>10.609788333611334</v>
      </c>
      <c r="L23" s="3">
        <f>[1]Unternehmen!L73</f>
        <v>10.431550336796192</v>
      </c>
      <c r="M23" s="3">
        <f>[1]Unternehmen!M73</f>
        <v>9.8430029360531126</v>
      </c>
      <c r="N23" s="3">
        <f>[1]Unternehmen!N73</f>
        <v>12.385197709718327</v>
      </c>
      <c r="O23" s="3">
        <f>[1]Unternehmen!O73</f>
        <v>10.223962843422814</v>
      </c>
      <c r="P23" s="3">
        <f>[1]Unternehmen!P73</f>
        <v>10.134135263435503</v>
      </c>
      <c r="Q23" s="3">
        <f>[1]Unternehmen!Q73</f>
        <v>12.063346118746527</v>
      </c>
      <c r="R23" s="3">
        <f>[1]Unternehmen!R73</f>
        <v>10.937780738537576</v>
      </c>
      <c r="S23" s="3">
        <f>[1]Unternehmen!S73</f>
        <v>10.629760566652642</v>
      </c>
      <c r="T23" s="3">
        <f>[1]Unternehmen!T73</f>
        <v>10.796123781989508</v>
      </c>
      <c r="U23" s="3">
        <f>[1]Unternehmen!U73</f>
        <v>10.753479547944982</v>
      </c>
      <c r="V23" s="3">
        <f>[1]Unternehmen!V73</f>
        <v>10.456356605545146</v>
      </c>
      <c r="X23" s="18" t="e">
        <f>HLOOKUP(Y23,$L23:$U127,ROW(L$130)-ROW(X23)+1,0)</f>
        <v>#REF!</v>
      </c>
      <c r="Y23" s="19">
        <f t="shared" si="4"/>
        <v>9.8430029360531126</v>
      </c>
      <c r="Z23" s="18" t="e">
        <f>HLOOKUP(AA23,$L23:$U127,ROW(N$130)-ROW(Z23)+1,0)</f>
        <v>#REF!</v>
      </c>
      <c r="AA23" s="19">
        <f t="shared" si="5"/>
        <v>12.385197709718327</v>
      </c>
    </row>
    <row r="24" spans="1:27" x14ac:dyDescent="0.35">
      <c r="B24" s="3"/>
      <c r="C24" s="3"/>
      <c r="D24" s="3"/>
      <c r="E24" s="3"/>
      <c r="F24" s="3"/>
      <c r="G24" s="3"/>
      <c r="H24" s="14"/>
      <c r="I24" s="3"/>
      <c r="J24" s="3"/>
      <c r="K24" s="3"/>
      <c r="L24" s="3"/>
      <c r="M24" s="3"/>
      <c r="N24" s="3"/>
      <c r="O24" s="3"/>
      <c r="P24" s="3"/>
      <c r="Q24" s="3"/>
      <c r="R24" s="3"/>
      <c r="S24" s="3"/>
      <c r="T24" s="3"/>
      <c r="U24" s="3"/>
      <c r="V24" s="3"/>
      <c r="X24" s="11"/>
      <c r="Y24" s="11"/>
      <c r="Z24" s="11"/>
      <c r="AA24" s="11"/>
    </row>
    <row r="25" spans="1:27" x14ac:dyDescent="0.35">
      <c r="A25" s="4" t="str">
        <f>[1]Unternehmen!A75</f>
        <v>50 bis unter 250 abhängig Beschäftigte</v>
      </c>
      <c r="B25" s="3"/>
      <c r="C25" s="3"/>
      <c r="D25" s="3"/>
      <c r="E25" s="3"/>
      <c r="F25" s="3"/>
      <c r="G25" s="3"/>
      <c r="H25" s="14"/>
      <c r="I25" s="3"/>
      <c r="J25" s="3"/>
      <c r="K25" s="3"/>
      <c r="L25" s="3"/>
      <c r="M25" s="3"/>
      <c r="N25" s="3"/>
      <c r="O25" s="3"/>
      <c r="P25" s="3"/>
      <c r="Q25" s="3"/>
      <c r="R25" s="3"/>
      <c r="S25" s="3"/>
      <c r="T25" s="3"/>
      <c r="U25" s="3"/>
      <c r="V25" s="3"/>
      <c r="X25" s="11"/>
      <c r="Y25" s="11"/>
      <c r="Z25" s="11"/>
      <c r="AA25" s="11"/>
    </row>
    <row r="26" spans="1:27" x14ac:dyDescent="0.35">
      <c r="A26">
        <f>[1]Unternehmen!A76</f>
        <v>2019</v>
      </c>
      <c r="B26" s="3">
        <f>[1]Unternehmen!B76</f>
        <v>1.6988347415208425</v>
      </c>
      <c r="C26" s="3">
        <f>[1]Unternehmen!C76</f>
        <v>1.9688030388749698</v>
      </c>
      <c r="D26" s="3">
        <f>[1]Unternehmen!D76</f>
        <v>2.0138100241098487</v>
      </c>
      <c r="E26" s="3">
        <f>[1]Unternehmen!E76</f>
        <v>2.2976167830647571</v>
      </c>
      <c r="F26" s="3">
        <f>[1]Unternehmen!F76</f>
        <v>2.2259617169230008</v>
      </c>
      <c r="G26" s="3">
        <f>[1]Unternehmen!G76</f>
        <v>1.7171308247590709</v>
      </c>
      <c r="H26" s="14">
        <f>[1]Unternehmen!H76</f>
        <v>1.9353598454931016</v>
      </c>
      <c r="I26" s="3">
        <f>[1]Unternehmen!I76</f>
        <v>2.0216830235609988</v>
      </c>
      <c r="J26" s="3">
        <f>[1]Unternehmen!J76</f>
        <v>2.0823425460310037</v>
      </c>
      <c r="K26" s="3">
        <f>[1]Unternehmen!K76</f>
        <v>2.1063937269381636</v>
      </c>
      <c r="L26" s="3">
        <f>[1]Unternehmen!L76</f>
        <v>2.1567462527694232</v>
      </c>
      <c r="M26" s="3">
        <f>[1]Unternehmen!M76</f>
        <v>1.8956406135726536</v>
      </c>
      <c r="N26" s="3">
        <f>[1]Unternehmen!N76</f>
        <v>3.0876237441578036</v>
      </c>
      <c r="O26" s="3">
        <f>[1]Unternehmen!O76</f>
        <v>2.1178918433962624</v>
      </c>
      <c r="P26" s="3">
        <f>[1]Unternehmen!P76</f>
        <v>2.013377498507293</v>
      </c>
      <c r="Q26" s="3">
        <f>[1]Unternehmen!Q76</f>
        <v>2.4419321407040622</v>
      </c>
      <c r="R26" s="3">
        <f>[1]Unternehmen!R76</f>
        <v>2.2101466999309713</v>
      </c>
      <c r="S26" s="3">
        <f>[1]Unternehmen!S76</f>
        <v>1.915347864121026</v>
      </c>
      <c r="T26" s="3">
        <f>[1]Unternehmen!T76</f>
        <v>1.9212173647513868</v>
      </c>
      <c r="U26" s="3">
        <f>[1]Unternehmen!U76</f>
        <v>1.8665140386021812</v>
      </c>
      <c r="V26" s="3">
        <f>[1]Unternehmen!V76</f>
        <v>2.0741476237477161</v>
      </c>
      <c r="X26" s="18" t="str">
        <f>HLOOKUP(Y26,$L26:$U130,ROW(L$130)-ROW(X26)+1,0)</f>
        <v>SH</v>
      </c>
      <c r="Y26" s="19">
        <f t="shared" ref="Y26:Y30" si="6">MIN(L26:U26)</f>
        <v>1.8665140386021812</v>
      </c>
      <c r="Z26" s="18" t="str">
        <f>HLOOKUP(AA26,$L26:$U130,ROW(N$130)-ROW(Z26)+1,0)</f>
        <v>HB</v>
      </c>
      <c r="AA26" s="19">
        <f t="shared" ref="AA26:AA30" si="7">MAX(L26:U26)</f>
        <v>3.0876237441578036</v>
      </c>
    </row>
    <row r="27" spans="1:27" x14ac:dyDescent="0.35">
      <c r="A27">
        <f>[1]Unternehmen!A77</f>
        <v>2020</v>
      </c>
      <c r="B27" s="3">
        <f>[1]Unternehmen!B77</f>
        <v>1.7825667282189022</v>
      </c>
      <c r="C27" s="3">
        <f>[1]Unternehmen!C77</f>
        <v>2.0593877862854622</v>
      </c>
      <c r="D27" s="3">
        <f>[1]Unternehmen!D77</f>
        <v>2.1051751955723828</v>
      </c>
      <c r="E27" s="3">
        <f>[1]Unternehmen!E77</f>
        <v>2.3763684951581854</v>
      </c>
      <c r="F27" s="3">
        <f>[1]Unternehmen!F77</f>
        <v>2.3063516399994759</v>
      </c>
      <c r="G27" s="3">
        <f>[1]Unternehmen!G77</f>
        <v>1.8275702673145651</v>
      </c>
      <c r="H27" s="14">
        <f>[1]Unternehmen!H77</f>
        <v>2.0286247273290168</v>
      </c>
      <c r="I27" s="3">
        <f>[1]Unternehmen!I77</f>
        <v>2.1068916709641319</v>
      </c>
      <c r="J27" s="3">
        <f>[1]Unternehmen!J77</f>
        <v>2.1734646892926346</v>
      </c>
      <c r="K27" s="3">
        <f>[1]Unternehmen!K77</f>
        <v>2.1958464982961843</v>
      </c>
      <c r="L27" s="3">
        <f>[1]Unternehmen!L77</f>
        <v>2.2553894282443614</v>
      </c>
      <c r="M27" s="3">
        <f>[1]Unternehmen!M77</f>
        <v>1.9843892928443136</v>
      </c>
      <c r="N27" s="3">
        <f>[1]Unternehmen!N77</f>
        <v>3.1425535144982546</v>
      </c>
      <c r="O27" s="3">
        <f>[1]Unternehmen!O77</f>
        <v>2.2401315455588149</v>
      </c>
      <c r="P27" s="3">
        <f>[1]Unternehmen!P77</f>
        <v>2.1101286930075167</v>
      </c>
      <c r="Q27" s="3">
        <f>[1]Unternehmen!Q77</f>
        <v>2.5416802876757112</v>
      </c>
      <c r="R27" s="3">
        <f>[1]Unternehmen!R77</f>
        <v>2.2919733199201477</v>
      </c>
      <c r="S27" s="3">
        <f>[1]Unternehmen!S77</f>
        <v>1.9749886606622173</v>
      </c>
      <c r="T27" s="3">
        <f>[1]Unternehmen!T77</f>
        <v>1.9285830046999082</v>
      </c>
      <c r="U27" s="3">
        <f>[1]Unternehmen!U77</f>
        <v>1.9623096032721892</v>
      </c>
      <c r="V27" s="3">
        <f>[1]Unternehmen!V77</f>
        <v>2.1644748402987868</v>
      </c>
      <c r="X27" s="18" t="str">
        <f>HLOOKUP(Y27,$L27:$U131,ROW(L$130)-ROW(X27)+1,0)</f>
        <v>SL</v>
      </c>
      <c r="Y27" s="19">
        <f t="shared" si="6"/>
        <v>1.9285830046999082</v>
      </c>
      <c r="Z27" s="18" t="str">
        <f>HLOOKUP(AA27,$L27:$U131,ROW(N$130)-ROW(Z27)+1,0)</f>
        <v>HB</v>
      </c>
      <c r="AA27" s="19">
        <f t="shared" si="7"/>
        <v>3.1425535144982546</v>
      </c>
    </row>
    <row r="28" spans="1:27" x14ac:dyDescent="0.35">
      <c r="A28">
        <f>[1]Unternehmen!A78</f>
        <v>2021</v>
      </c>
      <c r="B28" s="3">
        <f>[1]Unternehmen!B78</f>
        <v>1.8093037908222198</v>
      </c>
      <c r="C28" s="3">
        <f>[1]Unternehmen!C78</f>
        <v>2.0269808743169397</v>
      </c>
      <c r="D28" s="3">
        <f>[1]Unternehmen!D78</f>
        <v>2.1280879029534772</v>
      </c>
      <c r="E28" s="3">
        <f>[1]Unternehmen!E78</f>
        <v>2.3746280571884752</v>
      </c>
      <c r="F28" s="3">
        <f>[1]Unternehmen!F78</f>
        <v>2.3202440965773414</v>
      </c>
      <c r="G28" s="3">
        <f>[1]Unternehmen!G78</f>
        <v>1.8609889221540192</v>
      </c>
      <c r="H28" s="14">
        <f>[1]Unternehmen!H78</f>
        <v>2.0445978904691011</v>
      </c>
      <c r="I28" s="3">
        <f>[1]Unternehmen!I78</f>
        <v>2.1174508298805668</v>
      </c>
      <c r="J28" s="3">
        <f>[1]Unternehmen!J78</f>
        <v>2.1595623297900977</v>
      </c>
      <c r="K28" s="3">
        <f>[1]Unternehmen!K78</f>
        <v>2.1789710664070823</v>
      </c>
      <c r="L28" s="3">
        <f>[1]Unternehmen!L78</f>
        <v>2.2568920497041107</v>
      </c>
      <c r="M28" s="3">
        <f>[1]Unternehmen!M78</f>
        <v>1.9532955399669774</v>
      </c>
      <c r="N28" s="3">
        <f>[1]Unternehmen!N78</f>
        <v>3.1863496932515343</v>
      </c>
      <c r="O28" s="3">
        <f>[1]Unternehmen!O78</f>
        <v>2.2342462838556707</v>
      </c>
      <c r="P28" s="3">
        <f>[1]Unternehmen!P78</f>
        <v>2.0892399081949509</v>
      </c>
      <c r="Q28" s="3">
        <f>[1]Unternehmen!Q78</f>
        <v>2.5264695401832493</v>
      </c>
      <c r="R28" s="3">
        <f>[1]Unternehmen!R78</f>
        <v>2.2711440703816308</v>
      </c>
      <c r="S28" s="3">
        <f>[1]Unternehmen!S78</f>
        <v>1.9858648608672722</v>
      </c>
      <c r="T28" s="3">
        <f>[1]Unternehmen!T78</f>
        <v>1.8689819322730714</v>
      </c>
      <c r="U28" s="3">
        <f>[1]Unternehmen!U78</f>
        <v>1.9475133539033209</v>
      </c>
      <c r="V28" s="3">
        <f>[1]Unternehmen!V78</f>
        <v>2.1539479706869131</v>
      </c>
      <c r="X28" s="18" t="str">
        <f>HLOOKUP(Y28,$L28:$U132,ROW(L$130)-ROW(X28)+1,0)</f>
        <v>SL</v>
      </c>
      <c r="Y28" s="19">
        <f t="shared" si="6"/>
        <v>1.8689819322730714</v>
      </c>
      <c r="Z28" s="18" t="str">
        <f>HLOOKUP(AA28,$L28:$U132,ROW(N$130)-ROW(Z28)+1,0)</f>
        <v>HB</v>
      </c>
      <c r="AA28" s="19">
        <f t="shared" si="7"/>
        <v>3.1863496932515343</v>
      </c>
    </row>
    <row r="29" spans="1:27" x14ac:dyDescent="0.35">
      <c r="A29">
        <f>[1]Unternehmen!A79</f>
        <v>2022</v>
      </c>
      <c r="B29" s="3">
        <f>[1]Unternehmen!B79</f>
        <v>1.8295543393275997</v>
      </c>
      <c r="C29" s="3">
        <f>[1]Unternehmen!C79</f>
        <v>2.0165266773217261</v>
      </c>
      <c r="D29" s="3">
        <f>[1]Unternehmen!D79</f>
        <v>2.1564193259498361</v>
      </c>
      <c r="E29" s="3">
        <f>[1]Unternehmen!E79</f>
        <v>2.4134737816876957</v>
      </c>
      <c r="F29" s="3">
        <f>[1]Unternehmen!F79</f>
        <v>2.3475491959444157</v>
      </c>
      <c r="G29" s="3">
        <f>[1]Unternehmen!G79</f>
        <v>1.9188027453388472</v>
      </c>
      <c r="H29" s="14">
        <f>[1]Unternehmen!H79</f>
        <v>2.0761901777039524</v>
      </c>
      <c r="I29" s="3">
        <f>[1]Unternehmen!I79</f>
        <v>2.1399677177127581</v>
      </c>
      <c r="J29" s="3">
        <f>[1]Unternehmen!J79</f>
        <v>2.1694804282208215</v>
      </c>
      <c r="K29" s="3">
        <f>[1]Unternehmen!K79</f>
        <v>2.1859710910873122</v>
      </c>
      <c r="L29" s="3">
        <f>[1]Unternehmen!L79</f>
        <v>2.2838665685105681</v>
      </c>
      <c r="M29" s="3">
        <f>[1]Unternehmen!M79</f>
        <v>1.960005874369191</v>
      </c>
      <c r="N29" s="3">
        <f>[1]Unternehmen!N79</f>
        <v>3.182759414065496</v>
      </c>
      <c r="O29" s="3">
        <f>[1]Unternehmen!O79</f>
        <v>2.2463105654956248</v>
      </c>
      <c r="P29" s="3">
        <f>[1]Unternehmen!P79</f>
        <v>2.0724223716944623</v>
      </c>
      <c r="Q29" s="3">
        <f>[1]Unternehmen!Q79</f>
        <v>2.5195714231208135</v>
      </c>
      <c r="R29" s="3">
        <f>[1]Unternehmen!R79</f>
        <v>2.2831401463447381</v>
      </c>
      <c r="S29" s="3">
        <f>[1]Unternehmen!S79</f>
        <v>1.95716021875633</v>
      </c>
      <c r="T29" s="3">
        <f>[1]Unternehmen!T79</f>
        <v>1.9006121521558985</v>
      </c>
      <c r="U29" s="3">
        <f>[1]Unternehmen!U79</f>
        <v>1.9795626203287751</v>
      </c>
      <c r="V29" s="3">
        <f>[1]Unternehmen!V79</f>
        <v>2.1655792876566231</v>
      </c>
      <c r="X29" s="18" t="str">
        <f>HLOOKUP(Y29,$L29:$U133,ROW(L$130)-ROW(X29)+1,0)</f>
        <v>SL</v>
      </c>
      <c r="Y29" s="19">
        <f t="shared" si="6"/>
        <v>1.9006121521558985</v>
      </c>
      <c r="Z29" s="18" t="str">
        <f>HLOOKUP(AA29,$L29:$U133,ROW(N$130)-ROW(Z29)+1,0)</f>
        <v>HB</v>
      </c>
      <c r="AA29" s="19">
        <f t="shared" si="7"/>
        <v>3.182759414065496</v>
      </c>
    </row>
    <row r="30" spans="1:27" x14ac:dyDescent="0.35">
      <c r="A30">
        <f>[1]Unternehmen!A80</f>
        <v>2023</v>
      </c>
      <c r="B30" s="3">
        <f>[1]Unternehmen!B80</f>
        <v>1.8430507667298275</v>
      </c>
      <c r="C30" s="3">
        <f>[1]Unternehmen!C80</f>
        <v>2.0342503064142718</v>
      </c>
      <c r="D30" s="3">
        <f>[1]Unternehmen!D80</f>
        <v>2.1701091834165176</v>
      </c>
      <c r="E30" s="3">
        <f>[1]Unternehmen!E80</f>
        <v>2.4129349613610231</v>
      </c>
      <c r="F30" s="3">
        <f>[1]Unternehmen!F80</f>
        <v>2.355800691782743</v>
      </c>
      <c r="G30" s="3">
        <f>[1]Unternehmen!G80</f>
        <v>1.9437738076077045</v>
      </c>
      <c r="H30" s="14">
        <f>[1]Unternehmen!H80</f>
        <v>2.0901868531136456</v>
      </c>
      <c r="I30" s="3">
        <f>[1]Unternehmen!I80</f>
        <v>2.1503243776884564</v>
      </c>
      <c r="J30" s="3">
        <f>[1]Unternehmen!J80</f>
        <v>2.1667198253653859</v>
      </c>
      <c r="K30" s="3">
        <f>[1]Unternehmen!K80</f>
        <v>2.1814049084437559</v>
      </c>
      <c r="L30" s="3">
        <f>[1]Unternehmen!L80</f>
        <v>2.2807601817732563</v>
      </c>
      <c r="M30" s="3">
        <f>[1]Unternehmen!M80</f>
        <v>1.9618678315604272</v>
      </c>
      <c r="N30" s="3">
        <f>[1]Unternehmen!N80</f>
        <v>3.1433731698881759</v>
      </c>
      <c r="O30" s="3">
        <f>[1]Unternehmen!O80</f>
        <v>2.2957175470361335</v>
      </c>
      <c r="P30" s="3">
        <f>[1]Unternehmen!P80</f>
        <v>2.0775947957569008</v>
      </c>
      <c r="Q30" s="3">
        <f>[1]Unternehmen!Q80</f>
        <v>2.4959002051612815</v>
      </c>
      <c r="R30" s="3">
        <f>[1]Unternehmen!R80</f>
        <v>2.2656722936459452</v>
      </c>
      <c r="S30" s="3">
        <f>[1]Unternehmen!S80</f>
        <v>1.9572875523544593</v>
      </c>
      <c r="T30" s="3">
        <f>[1]Unternehmen!T80</f>
        <v>1.9434628975265018</v>
      </c>
      <c r="U30" s="3">
        <f>[1]Unternehmen!U80</f>
        <v>1.9822383592561701</v>
      </c>
      <c r="V30" s="3">
        <f>[1]Unternehmen!V80</f>
        <v>2.164575647032581</v>
      </c>
      <c r="X30" s="18" t="str">
        <f>HLOOKUP(Y30,$L30:$U134,ROW(L$130)-ROW(X30)+1,0)</f>
        <v>SL</v>
      </c>
      <c r="Y30" s="19">
        <f t="shared" si="6"/>
        <v>1.9434628975265018</v>
      </c>
      <c r="Z30" s="18" t="str">
        <f>HLOOKUP(AA30,$L30:$U134,ROW(N$130)-ROW(Z30)+1,0)</f>
        <v>HB</v>
      </c>
      <c r="AA30" s="19">
        <f t="shared" si="7"/>
        <v>3.1433731698881759</v>
      </c>
    </row>
    <row r="31" spans="1:27" x14ac:dyDescent="0.35">
      <c r="B31" s="3"/>
      <c r="C31" s="3"/>
      <c r="D31" s="3"/>
      <c r="E31" s="3"/>
      <c r="F31" s="3"/>
      <c r="G31" s="3"/>
      <c r="H31" s="14"/>
      <c r="I31" s="3"/>
      <c r="J31" s="3"/>
      <c r="K31" s="3"/>
      <c r="L31" s="3"/>
      <c r="M31" s="3"/>
      <c r="N31" s="3"/>
      <c r="O31" s="3"/>
      <c r="P31" s="3"/>
      <c r="Q31" s="3"/>
      <c r="R31" s="3"/>
      <c r="S31" s="3"/>
      <c r="T31" s="3"/>
      <c r="U31" s="3"/>
      <c r="V31" s="3"/>
      <c r="X31" s="11"/>
      <c r="Y31" s="11"/>
      <c r="Z31" s="11"/>
      <c r="AA31" s="11"/>
    </row>
    <row r="32" spans="1:27" x14ac:dyDescent="0.35">
      <c r="A32" s="4" t="str">
        <f>[1]Unternehmen!A82</f>
        <v>250 und mehr abhängig Beschäftigte</v>
      </c>
      <c r="B32" s="3"/>
      <c r="C32" s="3"/>
      <c r="D32" s="3"/>
      <c r="E32" s="3"/>
      <c r="F32" s="3"/>
      <c r="G32" s="3"/>
      <c r="H32" s="14"/>
      <c r="I32" s="3"/>
      <c r="J32" s="3"/>
      <c r="K32" s="3"/>
      <c r="L32" s="3"/>
      <c r="M32" s="3"/>
      <c r="N32" s="3"/>
      <c r="O32" s="3"/>
      <c r="P32" s="3"/>
      <c r="Q32" s="3"/>
      <c r="R32" s="3"/>
      <c r="S32" s="3"/>
      <c r="T32" s="3"/>
      <c r="U32" s="3"/>
      <c r="V32" s="3"/>
      <c r="X32" s="11"/>
      <c r="Y32" s="11"/>
      <c r="Z32" s="11"/>
      <c r="AA32" s="11"/>
    </row>
    <row r="33" spans="1:27" x14ac:dyDescent="0.35">
      <c r="A33">
        <f>[1]Unternehmen!A83</f>
        <v>2019</v>
      </c>
      <c r="B33" s="3">
        <f>[1]Unternehmen!B83</f>
        <v>0.32635246065751011</v>
      </c>
      <c r="C33" s="3">
        <f>[1]Unternehmen!C83</f>
        <v>0.37501010264285134</v>
      </c>
      <c r="D33" s="3">
        <f>[1]Unternehmen!D83</f>
        <v>0.41721576796244453</v>
      </c>
      <c r="E33" s="3">
        <f>[1]Unternehmen!E83</f>
        <v>0.47283893584064784</v>
      </c>
      <c r="F33" s="3">
        <f>[1]Unternehmen!F83</f>
        <v>0.4268798178646111</v>
      </c>
      <c r="G33" s="3">
        <f>[1]Unternehmen!G83</f>
        <v>0.38380450155361961</v>
      </c>
      <c r="H33" s="14">
        <f>[1]Unternehmen!H83</f>
        <v>0.39759298281170363</v>
      </c>
      <c r="I33" s="3">
        <f>[1]Unternehmen!I83</f>
        <v>0.40304718646859539</v>
      </c>
      <c r="J33" s="3">
        <f>[1]Unternehmen!J83</f>
        <v>0.48272456762691823</v>
      </c>
      <c r="K33" s="3">
        <f>[1]Unternehmen!K83</f>
        <v>0.48923899272858595</v>
      </c>
      <c r="L33" s="3">
        <f>[1]Unternehmen!L83</f>
        <v>0.51840299695930758</v>
      </c>
      <c r="M33" s="3">
        <f>[1]Unternehmen!M83</f>
        <v>0.44166570158057311</v>
      </c>
      <c r="N33" s="3">
        <f>[1]Unternehmen!N83</f>
        <v>0.74338497773525192</v>
      </c>
      <c r="O33" s="3">
        <f>[1]Unternehmen!O83</f>
        <v>0.54784583961669886</v>
      </c>
      <c r="P33" s="3">
        <f>[1]Unternehmen!P83</f>
        <v>0.49863523925961728</v>
      </c>
      <c r="Q33" s="3">
        <f>[1]Unternehmen!Q83</f>
        <v>0.48601562023721623</v>
      </c>
      <c r="R33" s="3">
        <f>[1]Unternehmen!R83</f>
        <v>0.53144074659883356</v>
      </c>
      <c r="S33" s="3">
        <f>[1]Unternehmen!S83</f>
        <v>0.40068759214285282</v>
      </c>
      <c r="T33" s="3">
        <f>[1]Unternehmen!T83</f>
        <v>0.48094050587816178</v>
      </c>
      <c r="U33" s="3">
        <f>[1]Unternehmen!U83</f>
        <v>0.36885115583961336</v>
      </c>
      <c r="V33" s="3">
        <f>[1]Unternehmen!V83</f>
        <v>0.47196038881803959</v>
      </c>
      <c r="X33" s="18" t="str">
        <f>HLOOKUP(Y33,$L33:$U137,ROW(L$130)-ROW(X33)+1,0)</f>
        <v>SH</v>
      </c>
      <c r="Y33" s="19">
        <f t="shared" ref="Y33:Y37" si="8">MIN(L33:U33)</f>
        <v>0.36885115583961336</v>
      </c>
      <c r="Z33" s="18" t="str">
        <f>HLOOKUP(AA33,$L33:$U137,ROW(N$130)-ROW(Z33)+1,0)</f>
        <v>HB</v>
      </c>
      <c r="AA33" s="19">
        <f t="shared" ref="AA33:AA37" si="9">MAX(L33:U33)</f>
        <v>0.74338497773525192</v>
      </c>
    </row>
    <row r="34" spans="1:27" x14ac:dyDescent="0.35">
      <c r="A34">
        <f>[1]Unternehmen!A84</f>
        <v>2020</v>
      </c>
      <c r="B34" s="3">
        <f>[1]Unternehmen!B84</f>
        <v>0.33783783783783783</v>
      </c>
      <c r="C34" s="3">
        <f>[1]Unternehmen!C84</f>
        <v>0.38539243815894464</v>
      </c>
      <c r="D34" s="3">
        <f>[1]Unternehmen!D84</f>
        <v>0.44224749146680897</v>
      </c>
      <c r="E34" s="3">
        <f>[1]Unternehmen!E84</f>
        <v>0.50142237292031844</v>
      </c>
      <c r="F34" s="3">
        <f>[1]Unternehmen!F84</f>
        <v>0.44423477611353535</v>
      </c>
      <c r="G34" s="3">
        <f>[1]Unternehmen!G84</f>
        <v>0.42560627755166464</v>
      </c>
      <c r="H34" s="14">
        <f>[1]Unternehmen!H84</f>
        <v>0.42332120760272252</v>
      </c>
      <c r="I34" s="3">
        <f>[1]Unternehmen!I84</f>
        <v>0.42243167030579665</v>
      </c>
      <c r="J34" s="3">
        <f>[1]Unternehmen!J84</f>
        <v>0.50532942682281745</v>
      </c>
      <c r="K34" s="3">
        <f>[1]Unternehmen!K84</f>
        <v>0.5104880769390705</v>
      </c>
      <c r="L34" s="3">
        <f>[1]Unternehmen!L84</f>
        <v>0.53806898118615487</v>
      </c>
      <c r="M34" s="3">
        <f>[1]Unternehmen!M84</f>
        <v>0.46321334855677743</v>
      </c>
      <c r="N34" s="3">
        <f>[1]Unternehmen!N84</f>
        <v>0.76286625170790956</v>
      </c>
      <c r="O34" s="3">
        <f>[1]Unternehmen!O84</f>
        <v>0.58160189198241996</v>
      </c>
      <c r="P34" s="3">
        <f>[1]Unternehmen!P84</f>
        <v>0.5232035111096055</v>
      </c>
      <c r="Q34" s="3">
        <f>[1]Unternehmen!Q84</f>
        <v>0.50634620577909806</v>
      </c>
      <c r="R34" s="3">
        <f>[1]Unternehmen!R84</f>
        <v>0.55087154832522789</v>
      </c>
      <c r="S34" s="3">
        <f>[1]Unternehmen!S84</f>
        <v>0.42635910062852334</v>
      </c>
      <c r="T34" s="3">
        <f>[1]Unternehmen!T84</f>
        <v>0.4997028793690238</v>
      </c>
      <c r="U34" s="3">
        <f>[1]Unternehmen!U84</f>
        <v>0.38393013977064566</v>
      </c>
      <c r="V34" s="3">
        <f>[1]Unternehmen!V84</f>
        <v>0.49413512721423652</v>
      </c>
      <c r="X34" s="18" t="str">
        <f>HLOOKUP(Y34,$L34:$U138,ROW(L$130)-ROW(X34)+1,0)</f>
        <v>SH</v>
      </c>
      <c r="Y34" s="19">
        <f t="shared" si="8"/>
        <v>0.38393013977064566</v>
      </c>
      <c r="Z34" s="18" t="str">
        <f>HLOOKUP(AA34,$L34:$U138,ROW(N$130)-ROW(Z34)+1,0)</f>
        <v>HB</v>
      </c>
      <c r="AA34" s="19">
        <f t="shared" si="9"/>
        <v>0.76286625170790956</v>
      </c>
    </row>
    <row r="35" spans="1:27" x14ac:dyDescent="0.35">
      <c r="A35">
        <f>[1]Unternehmen!A85</f>
        <v>2021</v>
      </c>
      <c r="B35" s="3">
        <f>[1]Unternehmen!B85</f>
        <v>0.3286779376246981</v>
      </c>
      <c r="C35" s="3">
        <f>[1]Unternehmen!C85</f>
        <v>0.40642076502732244</v>
      </c>
      <c r="D35" s="3">
        <f>[1]Unternehmen!D85</f>
        <v>0.4415928513910175</v>
      </c>
      <c r="E35" s="3">
        <f>[1]Unternehmen!E85</f>
        <v>0.49640757674722402</v>
      </c>
      <c r="F35" s="3">
        <f>[1]Unternehmen!F85</f>
        <v>0.43645529318121518</v>
      </c>
      <c r="G35" s="3">
        <f>[1]Unternehmen!G85</f>
        <v>0.42872992244950298</v>
      </c>
      <c r="H35" s="14">
        <f>[1]Unternehmen!H85</f>
        <v>0.42301479205600079</v>
      </c>
      <c r="I35" s="3">
        <f>[1]Unternehmen!I85</f>
        <v>0.4207471247840408</v>
      </c>
      <c r="J35" s="3">
        <f>[1]Unternehmen!J85</f>
        <v>0.50370050747775086</v>
      </c>
      <c r="K35" s="3">
        <f>[1]Unternehmen!K85</f>
        <v>0.50857396339050276</v>
      </c>
      <c r="L35" s="3">
        <f>[1]Unternehmen!L85</f>
        <v>0.53360625981376275</v>
      </c>
      <c r="M35" s="3">
        <f>[1]Unternehmen!M85</f>
        <v>0.45841143123500272</v>
      </c>
      <c r="N35" s="3">
        <f>[1]Unternehmen!N85</f>
        <v>0.74769938650306755</v>
      </c>
      <c r="O35" s="3">
        <f>[1]Unternehmen!O85</f>
        <v>0.58667963644101284</v>
      </c>
      <c r="P35" s="3">
        <f>[1]Unternehmen!P85</f>
        <v>0.53140422723249781</v>
      </c>
      <c r="Q35" s="3">
        <f>[1]Unternehmen!Q85</f>
        <v>0.49851996373117319</v>
      </c>
      <c r="R35" s="3">
        <f>[1]Unternehmen!R85</f>
        <v>0.55090282516815803</v>
      </c>
      <c r="S35" s="3">
        <f>[1]Unternehmen!S85</f>
        <v>0.42058148283911789</v>
      </c>
      <c r="T35" s="3">
        <f>[1]Unternehmen!T85</f>
        <v>0.51119766309639725</v>
      </c>
      <c r="U35" s="3">
        <f>[1]Unternehmen!U85</f>
        <v>0.38983444477621843</v>
      </c>
      <c r="V35" s="3">
        <f>[1]Unternehmen!V85</f>
        <v>0.49264105625262489</v>
      </c>
      <c r="X35" s="18" t="str">
        <f>HLOOKUP(Y35,$L35:$U139,ROW(L$130)-ROW(X35)+1,0)</f>
        <v>SH</v>
      </c>
      <c r="Y35" s="19">
        <f t="shared" si="8"/>
        <v>0.38983444477621843</v>
      </c>
      <c r="Z35" s="18" t="str">
        <f>HLOOKUP(AA35,$L35:$U139,ROW(N$130)-ROW(Z35)+1,0)</f>
        <v>HB</v>
      </c>
      <c r="AA35" s="19">
        <f t="shared" si="9"/>
        <v>0.74769938650306755</v>
      </c>
    </row>
    <row r="36" spans="1:27" x14ac:dyDescent="0.35">
      <c r="A36">
        <f>[1]Unternehmen!A86</f>
        <v>2022</v>
      </c>
      <c r="B36" s="3">
        <f>[1]Unternehmen!B86</f>
        <v>0.33880635913474072</v>
      </c>
      <c r="C36" s="3">
        <f>[1]Unternehmen!C86</f>
        <v>0.40126500493079875</v>
      </c>
      <c r="D36" s="3">
        <f>[1]Unternehmen!D86</f>
        <v>0.44197898344833803</v>
      </c>
      <c r="E36" s="3">
        <f>[1]Unternehmen!E86</f>
        <v>0.49774279430489637</v>
      </c>
      <c r="F36" s="3">
        <f>[1]Unternehmen!F86</f>
        <v>0.44499513702919113</v>
      </c>
      <c r="G36" s="3">
        <f>[1]Unternehmen!G86</f>
        <v>0.44397106851935375</v>
      </c>
      <c r="H36" s="14">
        <f>[1]Unternehmen!H86</f>
        <v>0.42968627573886609</v>
      </c>
      <c r="I36" s="3">
        <f>[1]Unternehmen!I86</f>
        <v>0.423897700822912</v>
      </c>
      <c r="J36" s="3">
        <f>[1]Unternehmen!J86</f>
        <v>0.5071512689347375</v>
      </c>
      <c r="K36" s="3">
        <f>[1]Unternehmen!K86</f>
        <v>0.51130753595024991</v>
      </c>
      <c r="L36" s="3">
        <f>[1]Unternehmen!L86</f>
        <v>0.53898990425437199</v>
      </c>
      <c r="M36" s="3">
        <f>[1]Unternehmen!M86</f>
        <v>0.46236449815296271</v>
      </c>
      <c r="N36" s="3">
        <f>[1]Unternehmen!N86</f>
        <v>0.75926067949996168</v>
      </c>
      <c r="O36" s="3">
        <f>[1]Unternehmen!O86</f>
        <v>0.59071136516611245</v>
      </c>
      <c r="P36" s="3">
        <f>[1]Unternehmen!P86</f>
        <v>0.53552013268220766</v>
      </c>
      <c r="Q36" s="3">
        <f>[1]Unternehmen!Q86</f>
        <v>0.49496536629865101</v>
      </c>
      <c r="R36" s="3">
        <f>[1]Unternehmen!R86</f>
        <v>0.55438698561167177</v>
      </c>
      <c r="S36" s="3">
        <f>[1]Unternehmen!S86</f>
        <v>0.42092870164067248</v>
      </c>
      <c r="T36" s="3">
        <f>[1]Unternehmen!T86</f>
        <v>0.49987970809163573</v>
      </c>
      <c r="U36" s="3">
        <f>[1]Unternehmen!U86</f>
        <v>0.38998864590018267</v>
      </c>
      <c r="V36" s="3">
        <f>[1]Unternehmen!V86</f>
        <v>0.49614638778068143</v>
      </c>
      <c r="X36" s="18" t="str">
        <f>HLOOKUP(Y36,$L36:$U140,ROW(L$130)-ROW(X36)+1,0)</f>
        <v>SH</v>
      </c>
      <c r="Y36" s="19">
        <f t="shared" si="8"/>
        <v>0.38998864590018267</v>
      </c>
      <c r="Z36" s="18" t="str">
        <f>HLOOKUP(AA36,$L36:$U140,ROW(N$130)-ROW(Z36)+1,0)</f>
        <v>HB</v>
      </c>
      <c r="AA36" s="19">
        <f t="shared" si="9"/>
        <v>0.75926067949996168</v>
      </c>
    </row>
    <row r="37" spans="1:27" x14ac:dyDescent="0.35">
      <c r="A37">
        <f>[1]Unternehmen!A87</f>
        <v>2023</v>
      </c>
      <c r="B37" s="3">
        <f>[1]Unternehmen!B87</f>
        <v>0.32615786040443573</v>
      </c>
      <c r="C37" s="3">
        <f>[1]Unternehmen!C87</f>
        <v>0.40174315674792321</v>
      </c>
      <c r="D37" s="3">
        <f>[1]Unternehmen!D87</f>
        <v>0.44874319621376957</v>
      </c>
      <c r="E37" s="3">
        <f>[1]Unternehmen!E87</f>
        <v>0.50645438272233789</v>
      </c>
      <c r="F37" s="3">
        <f>[1]Unternehmen!F87</f>
        <v>0.4660852842586039</v>
      </c>
      <c r="G37" s="3">
        <f>[1]Unternehmen!G87</f>
        <v>0.44637587853425609</v>
      </c>
      <c r="H37" s="14">
        <f>[1]Unternehmen!H87</f>
        <v>0.43347048183172909</v>
      </c>
      <c r="I37" s="3">
        <f>[1]Unternehmen!I87</f>
        <v>0.42816973415132925</v>
      </c>
      <c r="J37" s="3">
        <f>[1]Unternehmen!J87</f>
        <v>0.51005826679654631</v>
      </c>
      <c r="K37" s="3">
        <f>[1]Unternehmen!K87</f>
        <v>0.51425291970699738</v>
      </c>
      <c r="L37" s="3">
        <f>[1]Unternehmen!L87</f>
        <v>0.54360087233973986</v>
      </c>
      <c r="M37" s="3">
        <f>[1]Unternehmen!M87</f>
        <v>0.46494123923989727</v>
      </c>
      <c r="N37" s="3">
        <f>[1]Unternehmen!N87</f>
        <v>0.7647081427967567</v>
      </c>
      <c r="O37" s="3">
        <f>[1]Unternehmen!O87</f>
        <v>0.58155553806187521</v>
      </c>
      <c r="P37" s="3">
        <f>[1]Unternehmen!P87</f>
        <v>0.54833557990974624</v>
      </c>
      <c r="Q37" s="3">
        <f>[1]Unternehmen!Q87</f>
        <v>0.4984938829002532</v>
      </c>
      <c r="R37" s="3">
        <f>[1]Unternehmen!R87</f>
        <v>0.55394464423430423</v>
      </c>
      <c r="S37" s="3">
        <f>[1]Unternehmen!S87</f>
        <v>0.42574300946304888</v>
      </c>
      <c r="T37" s="3">
        <f>[1]Unternehmen!T87</f>
        <v>0.48185030517185989</v>
      </c>
      <c r="U37" s="3">
        <f>[1]Unternehmen!U87</f>
        <v>0.39906448816708368</v>
      </c>
      <c r="V37" s="3">
        <f>[1]Unternehmen!V87</f>
        <v>0.4993489759700373</v>
      </c>
      <c r="X37" s="18" t="str">
        <f>HLOOKUP(Y37,$L37:$U141,ROW(L$130)-ROW(X37)+1,0)</f>
        <v>SH</v>
      </c>
      <c r="Y37" s="19">
        <f t="shared" si="8"/>
        <v>0.39906448816708368</v>
      </c>
      <c r="Z37" s="18" t="str">
        <f>HLOOKUP(AA37,$L37:$U141,ROW(N$130)-ROW(Z37)+1,0)</f>
        <v>HB</v>
      </c>
      <c r="AA37" s="19">
        <f t="shared" si="9"/>
        <v>0.7647081427967567</v>
      </c>
    </row>
    <row r="38" spans="1:27" x14ac:dyDescent="0.35">
      <c r="B38" s="3"/>
      <c r="C38" s="3"/>
      <c r="D38" s="3"/>
      <c r="E38" s="3"/>
      <c r="F38" s="3"/>
      <c r="G38" s="3"/>
      <c r="H38" s="14"/>
      <c r="I38" s="3"/>
      <c r="J38" s="3"/>
      <c r="K38" s="3"/>
      <c r="L38" s="3"/>
      <c r="M38" s="3"/>
      <c r="N38" s="3"/>
      <c r="O38" s="3"/>
      <c r="P38" s="3"/>
      <c r="Q38" s="3"/>
      <c r="R38" s="3"/>
      <c r="S38" s="3"/>
      <c r="T38" s="3"/>
      <c r="U38" s="3"/>
      <c r="V38" s="3"/>
      <c r="X38" s="11"/>
      <c r="Y38" s="11"/>
      <c r="Z38" s="11"/>
      <c r="AA38" s="11"/>
    </row>
    <row r="39" spans="1:27" x14ac:dyDescent="0.35">
      <c r="A39" s="4" t="s">
        <v>362</v>
      </c>
      <c r="B39" s="3"/>
      <c r="C39" s="3"/>
      <c r="D39" s="3"/>
      <c r="E39" s="3"/>
      <c r="F39" s="3"/>
      <c r="G39" s="3"/>
      <c r="H39" s="14"/>
      <c r="I39" s="3"/>
      <c r="J39" s="3"/>
      <c r="K39" s="3"/>
      <c r="L39" s="3"/>
      <c r="M39" s="3"/>
      <c r="N39" s="3"/>
      <c r="O39" s="3"/>
      <c r="P39" s="3"/>
      <c r="Q39" s="3"/>
      <c r="R39" s="3"/>
      <c r="S39" s="3"/>
      <c r="T39" s="3"/>
      <c r="U39" s="3"/>
      <c r="V39" s="3"/>
      <c r="X39" s="11"/>
      <c r="Y39" s="11"/>
      <c r="Z39" s="11"/>
      <c r="AA39" s="11"/>
    </row>
    <row r="40" spans="1:27" x14ac:dyDescent="0.35">
      <c r="A40">
        <f>[1]Unternehmen!A97</f>
        <v>2019</v>
      </c>
      <c r="B40" s="3">
        <f>[1]Unternehmen!B97</f>
        <v>9.1683217875305321</v>
      </c>
      <c r="C40" s="3">
        <f>[1]Unternehmen!C97</f>
        <v>10.11460438050594</v>
      </c>
      <c r="D40" s="3">
        <f>[1]Unternehmen!D97</f>
        <v>10.622277014265499</v>
      </c>
      <c r="E40" s="3">
        <f>[1]Unternehmen!E97</f>
        <v>11.517038506481153</v>
      </c>
      <c r="F40" s="3">
        <f>[1]Unternehmen!F97</f>
        <v>10.849441344238357</v>
      </c>
      <c r="G40" s="3">
        <f>[1]Unternehmen!G97</f>
        <v>8.7798854895610443</v>
      </c>
      <c r="H40" s="14">
        <f>[1]Unternehmen!H97</f>
        <v>9.9623165901185917</v>
      </c>
      <c r="I40" s="3">
        <f>[1]Unternehmen!I97</f>
        <v>10.430041781310507</v>
      </c>
      <c r="J40" s="3">
        <f>[1]Unternehmen!J97</f>
        <v>10.854107381852675</v>
      </c>
      <c r="K40" s="3">
        <f>[1]Unternehmen!K97</f>
        <v>10.990706190344783</v>
      </c>
      <c r="L40" s="3">
        <f>[1]Unternehmen!L97</f>
        <v>11.343119659706492</v>
      </c>
      <c r="M40" s="3">
        <f>[1]Unternehmen!M97</f>
        <v>10.365475195172136</v>
      </c>
      <c r="N40" s="3">
        <f>[1]Unternehmen!N97</f>
        <v>14.115224671548964</v>
      </c>
      <c r="O40" s="3">
        <f>[1]Unternehmen!O97</f>
        <v>10.530465573520146</v>
      </c>
      <c r="P40" s="3">
        <f>[1]Unternehmen!P97</f>
        <v>10.761053140371329</v>
      </c>
      <c r="Q40" s="3">
        <f>[1]Unternehmen!Q97</f>
        <v>11.935646112891099</v>
      </c>
      <c r="R40" s="3">
        <f>[1]Unternehmen!R97</f>
        <v>11.303118256776514</v>
      </c>
      <c r="S40" s="3">
        <f>[1]Unternehmen!S97</f>
        <v>10.489212021851237</v>
      </c>
      <c r="T40" s="3">
        <f>[1]Unternehmen!T97</f>
        <v>11.692579775052167</v>
      </c>
      <c r="U40" s="3">
        <f>[1]Unternehmen!U97</f>
        <v>9.3745429107443794</v>
      </c>
      <c r="V40" s="3">
        <f>[1]Unternehmen!V97</f>
        <v>10.79681737200835</v>
      </c>
      <c r="X40" s="18" t="str">
        <f>HLOOKUP(Y40,$L40:$U144,ROW(L$130)-ROW(X40)+1,0)</f>
        <v>SH</v>
      </c>
      <c r="Y40" s="19">
        <f t="shared" ref="Y40:Y43" si="10">MIN(L40:U40)</f>
        <v>9.3745429107443794</v>
      </c>
      <c r="Z40" s="18" t="str">
        <f>HLOOKUP(AA40,$L40:$U144,ROW(N$130)-ROW(Z40)+1,0)</f>
        <v>HB</v>
      </c>
      <c r="AA40" s="19">
        <f t="shared" ref="AA40:AA43" si="11">MAX(L40:U40)</f>
        <v>14.115224671548964</v>
      </c>
    </row>
    <row r="41" spans="1:27" x14ac:dyDescent="0.35">
      <c r="A41">
        <f>[1]Unternehmen!A98</f>
        <v>2020</v>
      </c>
      <c r="B41" s="3">
        <f>[1]Unternehmen!B98</f>
        <v>9.5481576296793698</v>
      </c>
      <c r="C41" s="3">
        <f>[1]Unternehmen!C98</f>
        <v>10.522826437581704</v>
      </c>
      <c r="D41" s="3">
        <f>[1]Unternehmen!D98</f>
        <v>11.166247774299507</v>
      </c>
      <c r="E41" s="3">
        <f>[1]Unternehmen!E98</f>
        <v>12.034998994281775</v>
      </c>
      <c r="F41" s="3">
        <f>[1]Unternehmen!F98</f>
        <v>11.271035630511985</v>
      </c>
      <c r="G41" s="3">
        <f>[1]Unternehmen!G98</f>
        <v>9.3926344746721995</v>
      </c>
      <c r="H41" s="14">
        <f>[1]Unternehmen!H98</f>
        <v>10.473949160386612</v>
      </c>
      <c r="I41" s="3">
        <f>[1]Unternehmen!I98</f>
        <v>10.894885833726507</v>
      </c>
      <c r="J41" s="3">
        <f>[1]Unternehmen!J98</f>
        <v>11.36057806945659</v>
      </c>
      <c r="K41" s="3">
        <f>[1]Unternehmen!K98</f>
        <v>11.487917901698857</v>
      </c>
      <c r="L41" s="3">
        <f>[1]Unternehmen!L98</f>
        <v>11.891754852014646</v>
      </c>
      <c r="M41" s="3">
        <f>[1]Unternehmen!M98</f>
        <v>10.850237699390394</v>
      </c>
      <c r="N41" s="3">
        <f>[1]Unternehmen!N98</f>
        <v>14.383520570821315</v>
      </c>
      <c r="O41" s="3">
        <f>[1]Unternehmen!O98</f>
        <v>11.17057277128734</v>
      </c>
      <c r="P41" s="3">
        <f>[1]Unternehmen!P98</f>
        <v>11.301542132938861</v>
      </c>
      <c r="Q41" s="3">
        <f>[1]Unternehmen!Q98</f>
        <v>12.417271913242462</v>
      </c>
      <c r="R41" s="3">
        <f>[1]Unternehmen!R98</f>
        <v>11.759510228741359</v>
      </c>
      <c r="S41" s="3">
        <f>[1]Unternehmen!S98</f>
        <v>10.976167951791616</v>
      </c>
      <c r="T41" s="3">
        <f>[1]Unternehmen!T98</f>
        <v>12.166657663011181</v>
      </c>
      <c r="U41" s="3">
        <f>[1]Unternehmen!U98</f>
        <v>9.843048689702476</v>
      </c>
      <c r="V41" s="3">
        <f>[1]Unternehmen!V98</f>
        <v>11.297692188931196</v>
      </c>
      <c r="X41" s="18" t="str">
        <f>HLOOKUP(Y41,$L41:$U145,ROW(L$130)-ROW(X41)+1,0)</f>
        <v>SH</v>
      </c>
      <c r="Y41" s="19">
        <f t="shared" si="10"/>
        <v>9.843048689702476</v>
      </c>
      <c r="Z41" s="18" t="str">
        <f>HLOOKUP(AA41,$L41:$U145,ROW(N$130)-ROW(Z41)+1,0)</f>
        <v>HB</v>
      </c>
      <c r="AA41" s="19">
        <f t="shared" si="11"/>
        <v>14.383520570821315</v>
      </c>
    </row>
    <row r="42" spans="1:27" x14ac:dyDescent="0.35">
      <c r="A42">
        <f>[1]Unternehmen!A99</f>
        <v>2021</v>
      </c>
      <c r="B42" s="3">
        <f>[1]Unternehmen!B99</f>
        <v>9.6659771080541841</v>
      </c>
      <c r="C42" s="3">
        <f>[1]Unternehmen!C99</f>
        <v>10.604610655737703</v>
      </c>
      <c r="D42" s="3">
        <f>[1]Unternehmen!D99</f>
        <v>11.291646102293685</v>
      </c>
      <c r="E42" s="3">
        <f>[1]Unternehmen!E99</f>
        <v>12.14900936207272</v>
      </c>
      <c r="F42" s="3">
        <f>[1]Unternehmen!F99</f>
        <v>11.329039533032637</v>
      </c>
      <c r="G42" s="3">
        <f>[1]Unternehmen!G99</f>
        <v>9.4118371829823761</v>
      </c>
      <c r="H42" s="14">
        <f>[1]Unternehmen!H99</f>
        <v>10.546762851984417</v>
      </c>
      <c r="I42" s="3">
        <f>[1]Unternehmen!I99</f>
        <v>10.997082200538433</v>
      </c>
      <c r="J42" s="3">
        <f>[1]Unternehmen!J99</f>
        <v>11.315986825247366</v>
      </c>
      <c r="K42" s="3">
        <f>[1]Unternehmen!K99</f>
        <v>11.439765895790357</v>
      </c>
      <c r="L42" s="3">
        <f>[1]Unternehmen!L99</f>
        <v>11.908530264659957</v>
      </c>
      <c r="M42" s="3">
        <f>[1]Unternehmen!M99</f>
        <v>10.691979687433323</v>
      </c>
      <c r="N42" s="3">
        <f>[1]Unternehmen!N99</f>
        <v>14.510659509202453</v>
      </c>
      <c r="O42" s="3">
        <f>[1]Unternehmen!O99</f>
        <v>11.150246729691663</v>
      </c>
      <c r="P42" s="3">
        <f>[1]Unternehmen!P99</f>
        <v>11.290149708233953</v>
      </c>
      <c r="Q42" s="3">
        <f>[1]Unternehmen!Q99</f>
        <v>12.359812869788563</v>
      </c>
      <c r="R42" s="3">
        <f>[1]Unternehmen!R99</f>
        <v>11.746845751465219</v>
      </c>
      <c r="S42" s="3">
        <f>[1]Unternehmen!S99</f>
        <v>10.926996315088843</v>
      </c>
      <c r="T42" s="3">
        <f>[1]Unternehmen!T99</f>
        <v>12.097046413502108</v>
      </c>
      <c r="U42" s="3">
        <f>[1]Unternehmen!U99</f>
        <v>9.8460319830131713</v>
      </c>
      <c r="V42" s="3">
        <f>[1]Unternehmen!V99</f>
        <v>11.27347005223694</v>
      </c>
      <c r="X42" s="18" t="str">
        <f>HLOOKUP(Y42,$L42:$U146,ROW(L$130)-ROW(X42)+1,0)</f>
        <v>SH</v>
      </c>
      <c r="Y42" s="19">
        <f t="shared" si="10"/>
        <v>9.8460319830131713</v>
      </c>
      <c r="Z42" s="18" t="str">
        <f>HLOOKUP(AA42,$L42:$U146,ROW(N$130)-ROW(Z42)+1,0)</f>
        <v>HB</v>
      </c>
      <c r="AA42" s="19">
        <f t="shared" si="11"/>
        <v>14.510659509202453</v>
      </c>
    </row>
    <row r="43" spans="1:27" x14ac:dyDescent="0.35">
      <c r="A43">
        <f>[1]Unternehmen!A100</f>
        <v>2022</v>
      </c>
      <c r="B43" s="3">
        <f>[1]Unternehmen!B100</f>
        <v>9.7165285379202508</v>
      </c>
      <c r="C43" s="3">
        <f>[1]Unternehmen!C100</f>
        <v>10.620838575849287</v>
      </c>
      <c r="D43" s="3">
        <f>[1]Unternehmen!D100</f>
        <v>11.319700278975072</v>
      </c>
      <c r="E43" s="3">
        <f>[1]Unternehmen!E100</f>
        <v>12.136503067484663</v>
      </c>
      <c r="F43" s="3">
        <f>[1]Unternehmen!F100</f>
        <v>11.455014189216197</v>
      </c>
      <c r="G43" s="3">
        <f>[1]Unternehmen!G100</f>
        <v>9.5544801951951133</v>
      </c>
      <c r="H43" s="14">
        <f>[1]Unternehmen!H100</f>
        <v>10.609640517754725</v>
      </c>
      <c r="I43" s="3">
        <f>[1]Unternehmen!I100</f>
        <v>11.037219319165239</v>
      </c>
      <c r="J43" s="3">
        <f>[1]Unternehmen!J100</f>
        <v>11.347103451815094</v>
      </c>
      <c r="K43" s="3">
        <f>[1]Unternehmen!K100</f>
        <v>11.465029967776507</v>
      </c>
      <c r="L43" s="3">
        <f>[1]Unternehmen!L100</f>
        <v>12.002312748783364</v>
      </c>
      <c r="M43" s="3">
        <f>[1]Unternehmen!M100</f>
        <v>10.701751498044835</v>
      </c>
      <c r="N43" s="3">
        <f>[1]Unternehmen!N100</f>
        <v>14.752588388680111</v>
      </c>
      <c r="O43" s="3">
        <f>[1]Unternehmen!O100</f>
        <v>11.361710250047722</v>
      </c>
      <c r="P43" s="3">
        <f>[1]Unternehmen!P100</f>
        <v>11.272013268220768</v>
      </c>
      <c r="Q43" s="3">
        <f>[1]Unternehmen!Q100</f>
        <v>12.325938335709306</v>
      </c>
      <c r="R43" s="3">
        <f>[1]Unternehmen!R100</f>
        <v>11.754865570945871</v>
      </c>
      <c r="S43" s="3">
        <f>[1]Unternehmen!S100</f>
        <v>10.91780813246911</v>
      </c>
      <c r="T43" s="3">
        <f>[1]Unternehmen!T100</f>
        <v>12.002432569702476</v>
      </c>
      <c r="U43" s="3">
        <f>[1]Unternehmen!U100</f>
        <v>9.9295387602639416</v>
      </c>
      <c r="V43" s="3">
        <f>[1]Unternehmen!V100</f>
        <v>11.306141387020963</v>
      </c>
      <c r="X43" s="18" t="str">
        <f>HLOOKUP(Y43,$L43:$U147,ROW(L$130)-ROW(X43)+1,0)</f>
        <v>SH</v>
      </c>
      <c r="Y43" s="19">
        <f t="shared" si="10"/>
        <v>9.9295387602639416</v>
      </c>
      <c r="Z43" s="18" t="str">
        <f>HLOOKUP(AA43,$L43:$U147,ROW(N$130)-ROW(Z43)+1,0)</f>
        <v>HB</v>
      </c>
      <c r="AA43" s="19">
        <f t="shared" si="11"/>
        <v>14.752588388680111</v>
      </c>
    </row>
    <row r="44" spans="1:27" x14ac:dyDescent="0.35">
      <c r="A44">
        <f>[1]Unternehmen!A101</f>
        <v>2023</v>
      </c>
      <c r="B44" s="9" t="s">
        <v>231</v>
      </c>
      <c r="C44" s="9" t="s">
        <v>231</v>
      </c>
      <c r="D44" s="9" t="s">
        <v>231</v>
      </c>
      <c r="E44" s="9" t="s">
        <v>231</v>
      </c>
      <c r="F44" s="9" t="s">
        <v>231</v>
      </c>
      <c r="G44" s="9" t="s">
        <v>231</v>
      </c>
      <c r="H44" s="17" t="s">
        <v>231</v>
      </c>
      <c r="I44" s="9" t="s">
        <v>231</v>
      </c>
      <c r="J44" s="9" t="s">
        <v>231</v>
      </c>
      <c r="K44" s="9" t="s">
        <v>231</v>
      </c>
      <c r="L44" s="9" t="s">
        <v>231</v>
      </c>
      <c r="M44" s="9" t="s">
        <v>231</v>
      </c>
      <c r="N44" s="9" t="s">
        <v>231</v>
      </c>
      <c r="O44" s="9" t="s">
        <v>231</v>
      </c>
      <c r="P44" s="9" t="s">
        <v>231</v>
      </c>
      <c r="Q44" s="9" t="s">
        <v>231</v>
      </c>
      <c r="R44" s="9" t="s">
        <v>231</v>
      </c>
      <c r="S44" s="9" t="s">
        <v>231</v>
      </c>
      <c r="T44" s="9" t="s">
        <v>231</v>
      </c>
      <c r="U44" s="9" t="s">
        <v>231</v>
      </c>
      <c r="V44" s="9" t="s">
        <v>231</v>
      </c>
      <c r="X44" s="11"/>
      <c r="Y44" s="11"/>
      <c r="Z44" s="11"/>
      <c r="AA44" s="11"/>
    </row>
    <row r="45" spans="1:27" x14ac:dyDescent="0.35">
      <c r="B45" s="3"/>
      <c r="C45" s="3"/>
      <c r="D45" s="3"/>
      <c r="E45" s="3"/>
      <c r="F45" s="3"/>
      <c r="G45" s="3"/>
      <c r="H45" s="14"/>
      <c r="I45" s="3"/>
      <c r="J45" s="3"/>
      <c r="K45" s="3"/>
      <c r="L45" s="3"/>
      <c r="M45" s="3"/>
      <c r="N45" s="3"/>
      <c r="O45" s="3"/>
      <c r="P45" s="3"/>
      <c r="Q45" s="3"/>
      <c r="R45" s="3"/>
      <c r="S45" s="3"/>
      <c r="T45" s="3"/>
      <c r="U45" s="3"/>
      <c r="V45" s="3"/>
      <c r="X45" s="11"/>
      <c r="Y45" s="11"/>
      <c r="Z45" s="11"/>
      <c r="AA45" s="11"/>
    </row>
    <row r="46" spans="1:27" x14ac:dyDescent="0.35">
      <c r="A46" s="4" t="s">
        <v>248</v>
      </c>
      <c r="B46" s="3"/>
      <c r="C46" s="3"/>
      <c r="D46" s="3"/>
      <c r="E46" s="3"/>
      <c r="F46" s="3"/>
      <c r="G46" s="3"/>
      <c r="H46" s="14"/>
      <c r="I46" s="3"/>
      <c r="J46" s="3"/>
      <c r="K46" s="3"/>
      <c r="L46" s="3"/>
      <c r="M46" s="3"/>
      <c r="N46" s="3"/>
      <c r="O46" s="3"/>
      <c r="P46" s="3"/>
      <c r="Q46" s="3"/>
      <c r="R46" s="3"/>
      <c r="S46" s="3"/>
      <c r="T46" s="3"/>
      <c r="U46" s="3"/>
      <c r="V46" s="3"/>
      <c r="X46" s="11"/>
      <c r="Y46" s="11"/>
      <c r="Z46" s="11"/>
      <c r="AA46" s="11"/>
    </row>
    <row r="47" spans="1:27" x14ac:dyDescent="0.35">
      <c r="A47">
        <f>[1]Unternehmen!A112</f>
        <v>2019</v>
      </c>
      <c r="B47" s="3">
        <f>[1]Unternehmen!B112</f>
        <v>22.776944190301922</v>
      </c>
      <c r="C47" s="3">
        <f>[1]Unternehmen!C112</f>
        <v>24.204518072289154</v>
      </c>
      <c r="D47" s="3">
        <f>[1]Unternehmen!D112</f>
        <v>27.538540677429562</v>
      </c>
      <c r="E47" s="3">
        <f>[1]Unternehmen!E112</f>
        <v>30.637453330713299</v>
      </c>
      <c r="F47" s="3">
        <f>[1]Unternehmen!F112</f>
        <v>29.10862663906142</v>
      </c>
      <c r="G47" s="3">
        <f>[1]Unternehmen!G112</f>
        <v>20.61545693869876</v>
      </c>
      <c r="H47" s="14">
        <f>[1]Unternehmen!H112</f>
        <v>26.341744938960407</v>
      </c>
      <c r="I47" s="3">
        <f>[1]Unternehmen!I112</f>
        <v>27.243904606724929</v>
      </c>
      <c r="J47" s="3">
        <f>[1]Unternehmen!J112</f>
        <v>33.910087809281521</v>
      </c>
      <c r="K47" s="3">
        <f>[1]Unternehmen!K112</f>
        <v>34.282884260479833</v>
      </c>
      <c r="L47" s="3">
        <f>[1]Unternehmen!L112</f>
        <v>37.850447253640866</v>
      </c>
      <c r="M47" s="3">
        <f>[1]Unternehmen!M112</f>
        <v>35.829694937510261</v>
      </c>
      <c r="N47" s="3">
        <f>[1]Unternehmen!N112</f>
        <v>41.82074805928017</v>
      </c>
      <c r="O47" s="3">
        <f>[1]Unternehmen!O112</f>
        <v>33.687130663164808</v>
      </c>
      <c r="P47" s="3">
        <f>[1]Unternehmen!P112</f>
        <v>30.748925954005561</v>
      </c>
      <c r="Q47" s="3">
        <f>[1]Unternehmen!Q112</f>
        <v>38.633584686774938</v>
      </c>
      <c r="R47" s="3">
        <f>[1]Unternehmen!R112</f>
        <v>31.62820919846763</v>
      </c>
      <c r="S47" s="3">
        <f>[1]Unternehmen!S112</f>
        <v>29.44378215073079</v>
      </c>
      <c r="T47" s="3">
        <f>[1]Unternehmen!T112</f>
        <v>38.778454510848874</v>
      </c>
      <c r="U47" s="3">
        <f>[1]Unternehmen!U112</f>
        <v>24.563663220088625</v>
      </c>
      <c r="V47" s="3">
        <f>[1]Unternehmen!V112</f>
        <v>32.926290753444121</v>
      </c>
      <c r="X47" s="18" t="str">
        <f>HLOOKUP(Y47,$L47:$U151,ROW(L$130)-ROW(X47)+1,0)</f>
        <v>SH</v>
      </c>
      <c r="Y47" s="19">
        <f t="shared" ref="Y47:Y51" si="12">MIN(L47:U47)</f>
        <v>24.563663220088625</v>
      </c>
      <c r="Z47" s="18" t="str">
        <f>HLOOKUP(AA47,$L47:$U151,ROW(N$130)-ROW(Z47)+1,0)</f>
        <v>HB</v>
      </c>
      <c r="AA47" s="19">
        <f t="shared" ref="AA47:AA51" si="13">MAX(L47:U47)</f>
        <v>41.82074805928017</v>
      </c>
    </row>
    <row r="48" spans="1:27" x14ac:dyDescent="0.35">
      <c r="A48">
        <f>[1]Unternehmen!A113</f>
        <v>2020</v>
      </c>
      <c r="B48" s="3">
        <f>[1]Unternehmen!B113</f>
        <v>22.909674981103553</v>
      </c>
      <c r="C48" s="3">
        <f>[1]Unternehmen!C113</f>
        <v>24.854833695990052</v>
      </c>
      <c r="D48" s="3">
        <f>[1]Unternehmen!D113</f>
        <v>27.792544039328146</v>
      </c>
      <c r="E48" s="3">
        <f>[1]Unternehmen!E113</f>
        <v>30.8838342810723</v>
      </c>
      <c r="F48" s="3">
        <f>[1]Unternehmen!F113</f>
        <v>28.933105120524889</v>
      </c>
      <c r="G48" s="3">
        <f>[1]Unternehmen!G113</f>
        <v>20.863654379706698</v>
      </c>
      <c r="H48" s="14">
        <f>[1]Unternehmen!H113</f>
        <v>26.544740681788035</v>
      </c>
      <c r="I48" s="3">
        <f>[1]Unternehmen!I113</f>
        <v>27.422769456951208</v>
      </c>
      <c r="J48" s="3">
        <f>[1]Unternehmen!J113</f>
        <v>34.51110278372591</v>
      </c>
      <c r="K48" s="3">
        <f>[1]Unternehmen!K113</f>
        <v>34.889994167941282</v>
      </c>
      <c r="L48" s="3">
        <f>[1]Unternehmen!L113</f>
        <v>38.355139464805418</v>
      </c>
      <c r="M48" s="3">
        <f>[1]Unternehmen!M113</f>
        <v>36.606836147165026</v>
      </c>
      <c r="N48" s="3">
        <f>[1]Unternehmen!N113</f>
        <v>42.48345864661654</v>
      </c>
      <c r="O48" s="3">
        <f>[1]Unternehmen!O113</f>
        <v>35.456905503634481</v>
      </c>
      <c r="P48" s="3">
        <f>[1]Unternehmen!P113</f>
        <v>31.365512649800266</v>
      </c>
      <c r="Q48" s="3">
        <f>[1]Unternehmen!Q113</f>
        <v>39.121266750796231</v>
      </c>
      <c r="R48" s="3">
        <f>[1]Unternehmen!R113</f>
        <v>32.139200916259192</v>
      </c>
      <c r="S48" s="3">
        <f>[1]Unternehmen!S113</f>
        <v>30.125901132852729</v>
      </c>
      <c r="T48" s="3">
        <f>[1]Unternehmen!T113</f>
        <v>39.025787965616047</v>
      </c>
      <c r="U48" s="3">
        <f>[1]Unternehmen!U113</f>
        <v>25.163669612922888</v>
      </c>
      <c r="V48" s="3">
        <f>[1]Unternehmen!V113</f>
        <v>33.456520649444748</v>
      </c>
      <c r="X48" s="18" t="str">
        <f>HLOOKUP(Y48,$L48:$U152,ROW(L$130)-ROW(X48)+1,0)</f>
        <v>SH</v>
      </c>
      <c r="Y48" s="19">
        <f t="shared" si="12"/>
        <v>25.163669612922888</v>
      </c>
      <c r="Z48" s="18" t="str">
        <f>HLOOKUP(AA48,$L48:$U152,ROW(N$130)-ROW(Z48)+1,0)</f>
        <v>HB</v>
      </c>
      <c r="AA48" s="19">
        <f t="shared" si="13"/>
        <v>42.48345864661654</v>
      </c>
    </row>
    <row r="49" spans="1:27" x14ac:dyDescent="0.35">
      <c r="A49">
        <f>[1]Unternehmen!A114</f>
        <v>2021</v>
      </c>
      <c r="B49" s="3">
        <f>[1]Unternehmen!B114</f>
        <v>23.345873320537429</v>
      </c>
      <c r="C49" s="3">
        <f>[1]Unternehmen!C114</f>
        <v>24.648177002181367</v>
      </c>
      <c r="D49" s="3">
        <f>[1]Unternehmen!D114</f>
        <v>27.947131420947297</v>
      </c>
      <c r="E49" s="3">
        <f>[1]Unternehmen!E114</f>
        <v>31.359716725682148</v>
      </c>
      <c r="F49" s="3">
        <f>[1]Unternehmen!F114</f>
        <v>28.699261190786611</v>
      </c>
      <c r="G49" s="3">
        <f>[1]Unternehmen!G114</f>
        <v>20.34750499001996</v>
      </c>
      <c r="H49" s="14">
        <f>[1]Unternehmen!H114</f>
        <v>26.571851851851854</v>
      </c>
      <c r="I49" s="3">
        <f>[1]Unternehmen!I114</f>
        <v>27.542861591156782</v>
      </c>
      <c r="J49" s="3">
        <f>[1]Unternehmen!J114</f>
        <v>34.344867296348959</v>
      </c>
      <c r="K49" s="3">
        <f>[1]Unternehmen!K114</f>
        <v>34.734566632027615</v>
      </c>
      <c r="L49" s="3">
        <f>[1]Unternehmen!L114</f>
        <v>38.197900892903768</v>
      </c>
      <c r="M49" s="3">
        <f>[1]Unternehmen!M114</f>
        <v>36.133729024694077</v>
      </c>
      <c r="N49" s="3">
        <f>[1]Unternehmen!N114</f>
        <v>42.790209790209786</v>
      </c>
      <c r="O49" s="3">
        <f>[1]Unternehmen!O114</f>
        <v>34.268292682926827</v>
      </c>
      <c r="P49" s="3">
        <f>[1]Unternehmen!P114</f>
        <v>31.071692783643822</v>
      </c>
      <c r="Q49" s="3">
        <f>[1]Unternehmen!Q114</f>
        <v>39.408033055842502</v>
      </c>
      <c r="R49" s="3">
        <f>[1]Unternehmen!R114</f>
        <v>32.07251558694049</v>
      </c>
      <c r="S49" s="3">
        <f>[1]Unternehmen!S114</f>
        <v>30.571877180739705</v>
      </c>
      <c r="T49" s="3">
        <f>[1]Unternehmen!T114</f>
        <v>38.596498541058772</v>
      </c>
      <c r="U49" s="3">
        <f>[1]Unternehmen!U114</f>
        <v>25.024650030432134</v>
      </c>
      <c r="V49" s="3">
        <f>[1]Unternehmen!V114</f>
        <v>33.338554239068351</v>
      </c>
      <c r="X49" s="18" t="str">
        <f>HLOOKUP(Y49,$L49:$U153,ROW(L$130)-ROW(X49)+1,0)</f>
        <v>SH</v>
      </c>
      <c r="Y49" s="19">
        <f t="shared" si="12"/>
        <v>25.024650030432134</v>
      </c>
      <c r="Z49" s="18" t="str">
        <f>HLOOKUP(AA49,$L49:$U153,ROW(N$130)-ROW(Z49)+1,0)</f>
        <v>HB</v>
      </c>
      <c r="AA49" s="19">
        <f t="shared" si="13"/>
        <v>42.790209790209786</v>
      </c>
    </row>
    <row r="50" spans="1:27" x14ac:dyDescent="0.35">
      <c r="A50">
        <f>[1]Unternehmen!A115</f>
        <v>2022</v>
      </c>
      <c r="B50" s="3">
        <f>[1]Unternehmen!B115</f>
        <v>24.154547217374443</v>
      </c>
      <c r="C50" s="3">
        <f>[1]Unternehmen!C115</f>
        <v>24.289514866979655</v>
      </c>
      <c r="D50" s="3">
        <f>[1]Unternehmen!D115</f>
        <v>28.215815899581589</v>
      </c>
      <c r="E50" s="3">
        <f>[1]Unternehmen!E115</f>
        <v>31.384373030875864</v>
      </c>
      <c r="F50" s="3">
        <f>[1]Unternehmen!F115</f>
        <v>29.512169936568814</v>
      </c>
      <c r="G50" s="3">
        <f>[1]Unternehmen!G115</f>
        <v>20.576992210904734</v>
      </c>
      <c r="H50" s="14">
        <f>[1]Unternehmen!H115</f>
        <v>26.916931260007054</v>
      </c>
      <c r="I50" s="3">
        <f>[1]Unternehmen!I115</f>
        <v>27.913855913573268</v>
      </c>
      <c r="J50" s="3">
        <f>[1]Unternehmen!J115</f>
        <v>34.70505559851447</v>
      </c>
      <c r="K50" s="3">
        <f>[1]Unternehmen!K115</f>
        <v>35.101063085354724</v>
      </c>
      <c r="L50" s="3">
        <f>[1]Unternehmen!L115</f>
        <v>38.951470432666881</v>
      </c>
      <c r="M50" s="3">
        <f>[1]Unternehmen!M115</f>
        <v>36.419219409797648</v>
      </c>
      <c r="N50" s="3">
        <f>[1]Unternehmen!N115</f>
        <v>43.262578616352201</v>
      </c>
      <c r="O50" s="3">
        <f>[1]Unternehmen!O115</f>
        <v>34.741991643454043</v>
      </c>
      <c r="P50" s="3">
        <f>[1]Unternehmen!P115</f>
        <v>31.036954314720813</v>
      </c>
      <c r="Q50" s="3">
        <f>[1]Unternehmen!Q115</f>
        <v>39.689728871519293</v>
      </c>
      <c r="R50" s="3">
        <f>[1]Unternehmen!R115</f>
        <v>32.346812978391924</v>
      </c>
      <c r="S50" s="3">
        <f>[1]Unternehmen!S115</f>
        <v>30.95333509095703</v>
      </c>
      <c r="T50" s="3">
        <f>[1]Unternehmen!T115</f>
        <v>38.589006342494713</v>
      </c>
      <c r="U50" s="3">
        <f>[1]Unternehmen!U115</f>
        <v>25.42440969027906</v>
      </c>
      <c r="V50" s="3">
        <f>[1]Unternehmen!V115</f>
        <v>33.701503619825502</v>
      </c>
      <c r="X50" s="18" t="str">
        <f>HLOOKUP(Y50,$L50:$U154,ROW(L$130)-ROW(X50)+1,0)</f>
        <v>SH</v>
      </c>
      <c r="Y50" s="19">
        <f t="shared" si="12"/>
        <v>25.42440969027906</v>
      </c>
      <c r="Z50" s="18" t="str">
        <f>HLOOKUP(AA50,$L50:$U154,ROW(N$130)-ROW(Z50)+1,0)</f>
        <v>HB</v>
      </c>
      <c r="AA50" s="19">
        <f t="shared" si="13"/>
        <v>43.262578616352201</v>
      </c>
    </row>
    <row r="51" spans="1:27" x14ac:dyDescent="0.35">
      <c r="A51">
        <f>[1]Unternehmen!A116</f>
        <v>2023</v>
      </c>
      <c r="B51" s="3">
        <f>[1]Unternehmen!B116</f>
        <v>25.061650581051801</v>
      </c>
      <c r="C51" s="3">
        <f>[1]Unternehmen!C116</f>
        <v>24.130544993662866</v>
      </c>
      <c r="D51" s="3">
        <f>[1]Unternehmen!D116</f>
        <v>28.798220092418276</v>
      </c>
      <c r="E51" s="3">
        <f>[1]Unternehmen!E116</f>
        <v>31.655254091300606</v>
      </c>
      <c r="F51" s="3">
        <f>[1]Unternehmen!F116</f>
        <v>30.096263934920156</v>
      </c>
      <c r="G51" s="3">
        <f>[1]Unternehmen!G116</f>
        <v>21.314909239241285</v>
      </c>
      <c r="H51" s="14">
        <f>[1]Unternehmen!H116</f>
        <v>27.454658763571903</v>
      </c>
      <c r="I51" s="3">
        <f>[1]Unternehmen!I116</f>
        <v>28.41947373481619</v>
      </c>
      <c r="J51" s="3">
        <f>[1]Unternehmen!J116</f>
        <v>35.309010551903206</v>
      </c>
      <c r="K51" s="3">
        <f>[1]Unternehmen!K116</f>
        <v>35.698620724900202</v>
      </c>
      <c r="L51" s="3">
        <f>[1]Unternehmen!L116</f>
        <v>39.686429125123631</v>
      </c>
      <c r="M51" s="3">
        <f>[1]Unternehmen!M116</f>
        <v>37.022812469172344</v>
      </c>
      <c r="N51" s="3">
        <f>[1]Unternehmen!N116</f>
        <v>44.480707395498392</v>
      </c>
      <c r="O51" s="3">
        <f>[1]Unternehmen!O116</f>
        <v>36.033750869867788</v>
      </c>
      <c r="P51" s="3">
        <f>[1]Unternehmen!P116</f>
        <v>31.168444964548772</v>
      </c>
      <c r="Q51" s="3">
        <f>[1]Unternehmen!Q116</f>
        <v>40.242489934964389</v>
      </c>
      <c r="R51" s="3">
        <f>[1]Unternehmen!R116</f>
        <v>32.927240910870118</v>
      </c>
      <c r="S51" s="3">
        <f>[1]Unternehmen!S116</f>
        <v>31.384333363140485</v>
      </c>
      <c r="T51" s="3">
        <f>[1]Unternehmen!T116</f>
        <v>40.361270401411552</v>
      </c>
      <c r="U51" s="3">
        <f>[1]Unternehmen!U116</f>
        <v>25.774278215223099</v>
      </c>
      <c r="V51" s="3">
        <f>[1]Unternehmen!V116</f>
        <v>34.296054398688099</v>
      </c>
      <c r="X51" s="18" t="str">
        <f>HLOOKUP(Y51,$L51:$U155,ROW(L$130)-ROW(X51)+1,0)</f>
        <v>SH</v>
      </c>
      <c r="Y51" s="19">
        <f t="shared" si="12"/>
        <v>25.774278215223099</v>
      </c>
      <c r="Z51" s="18" t="str">
        <f>HLOOKUP(AA51,$L51:$U155,ROW(N$130)-ROW(Z51)+1,0)</f>
        <v>HB</v>
      </c>
      <c r="AA51" s="19">
        <f t="shared" si="13"/>
        <v>44.480707395498392</v>
      </c>
    </row>
    <row r="52" spans="1:27" x14ac:dyDescent="0.35">
      <c r="B52" s="3"/>
      <c r="C52" s="3"/>
      <c r="D52" s="3"/>
      <c r="E52" s="3"/>
      <c r="F52" s="3"/>
      <c r="G52" s="3"/>
      <c r="H52" s="14"/>
      <c r="I52" s="3"/>
      <c r="J52" s="3"/>
      <c r="K52" s="3"/>
      <c r="L52" s="3"/>
      <c r="M52" s="3"/>
      <c r="N52" s="3"/>
      <c r="O52" s="3"/>
      <c r="P52" s="3"/>
      <c r="Q52" s="3"/>
      <c r="R52" s="3"/>
      <c r="S52" s="3"/>
      <c r="T52" s="3"/>
      <c r="U52" s="3"/>
      <c r="V52" s="3"/>
      <c r="X52" s="11"/>
      <c r="Y52" s="11"/>
      <c r="Z52" s="11"/>
      <c r="AA52" s="11"/>
    </row>
    <row r="53" spans="1:27" x14ac:dyDescent="0.35">
      <c r="A53" s="4" t="s">
        <v>232</v>
      </c>
      <c r="B53" s="3"/>
      <c r="C53" s="3"/>
      <c r="D53" s="3"/>
      <c r="E53" s="3"/>
      <c r="F53" s="3"/>
      <c r="G53" s="3"/>
      <c r="H53" s="14"/>
      <c r="I53" s="3"/>
      <c r="J53" s="3"/>
      <c r="K53" s="3"/>
      <c r="L53" s="3"/>
      <c r="M53" s="3"/>
      <c r="N53" s="3"/>
      <c r="O53" s="3"/>
      <c r="P53" s="3"/>
      <c r="Q53" s="3"/>
      <c r="R53" s="3"/>
      <c r="S53" s="3"/>
      <c r="T53" s="3"/>
      <c r="U53" s="3"/>
      <c r="V53" s="3"/>
      <c r="X53" s="11"/>
      <c r="Y53" s="11"/>
      <c r="Z53" s="11"/>
      <c r="AA53" s="11"/>
    </row>
    <row r="54" spans="1:27" x14ac:dyDescent="0.35">
      <c r="A54">
        <f>[1]Gründungen_Schließungen!A92</f>
        <v>2019</v>
      </c>
      <c r="B54" s="3">
        <f>[1]Gründungen_Schließungen!B92</f>
        <v>9.3089173572407002</v>
      </c>
      <c r="C54" s="3">
        <f>[1]Gründungen_Schließungen!C92</f>
        <v>8.3909929431308239</v>
      </c>
      <c r="D54" s="3">
        <f>[1]Gründungen_Schließungen!D92</f>
        <v>9.6328637242896171</v>
      </c>
      <c r="E54" s="3">
        <f>[1]Gründungen_Schließungen!E92</f>
        <v>7.151892732056778</v>
      </c>
      <c r="F54" s="3">
        <f>[1]Gründungen_Schließungen!F92</f>
        <v>7.5190447863507002</v>
      </c>
      <c r="G54" s="3">
        <f>[1]Gründungen_Schließungen!G92</f>
        <v>16.641819354597057</v>
      </c>
      <c r="H54" s="14">
        <f>[1]Gründungen_Schließungen!H92</f>
        <v>10.568506775418701</v>
      </c>
      <c r="I54" s="3">
        <f>[1]Gründungen_Schließungen!I92</f>
        <v>8.6113330667526391</v>
      </c>
      <c r="J54" s="3">
        <f>[1]Gründungen_Schließungen!J92</f>
        <v>11.478240752797992</v>
      </c>
      <c r="K54" s="3">
        <f>[1]Gründungen_Schließungen!K92</f>
        <v>11.184235015024411</v>
      </c>
      <c r="L54" s="3">
        <f>[1]Gründungen_Schließungen!L92</f>
        <v>10.096780446271007</v>
      </c>
      <c r="M54" s="3">
        <f>[1]Gründungen_Schließungen!M92</f>
        <v>11.161532980283086</v>
      </c>
      <c r="N54" s="3">
        <f>[1]Gründungen_Schließungen!N92</f>
        <v>12.135433475936608</v>
      </c>
      <c r="O54" s="3">
        <f>[1]Gründungen_Schließungen!O92</f>
        <v>15.415124182154413</v>
      </c>
      <c r="P54" s="3">
        <f>[1]Gründungen_Schließungen!P92</f>
        <v>12.801131491694095</v>
      </c>
      <c r="Q54" s="3">
        <f>[1]Gründungen_Schließungen!Q92</f>
        <v>10.247166450262757</v>
      </c>
      <c r="R54" s="3">
        <f>[1]Gründungen_Schließungen!R92</f>
        <v>11.294422951355411</v>
      </c>
      <c r="S54" s="3">
        <f>[1]Gründungen_Schließungen!S92</f>
        <v>10.64483153418384</v>
      </c>
      <c r="T54" s="3">
        <f>[1]Gründungen_Schließungen!T92</f>
        <v>9.8461085893914468</v>
      </c>
      <c r="U54" s="3">
        <f>[1]Gründungen_Schließungen!U92</f>
        <v>11.990054701496799</v>
      </c>
      <c r="V54" s="3">
        <f>[1]Gründungen_Schließungen!V92</f>
        <v>11.067628251279757</v>
      </c>
      <c r="X54" s="18" t="str">
        <f>HLOOKUP(Y54,$L54:$U158,ROW(L$130)-ROW(X54)+1,0)</f>
        <v>SL</v>
      </c>
      <c r="Y54" s="19">
        <f t="shared" ref="Y54:Y58" si="14">MIN(L54:U54)</f>
        <v>9.8461085893914468</v>
      </c>
      <c r="Z54" s="18" t="str">
        <f>HLOOKUP(AA54,$L54:$U158,ROW(N$130)-ROW(Z54)+1,0)</f>
        <v>HH</v>
      </c>
      <c r="AA54" s="19">
        <f t="shared" ref="AA54:AA58" si="15">MAX(L54:U54)</f>
        <v>15.415124182154413</v>
      </c>
    </row>
    <row r="55" spans="1:27" x14ac:dyDescent="0.35">
      <c r="A55">
        <f>[1]Gründungen_Schließungen!A93</f>
        <v>2020</v>
      </c>
      <c r="B55" s="3">
        <f>[1]Gründungen_Schließungen!B93</f>
        <v>8.9982322435735043</v>
      </c>
      <c r="C55" s="3">
        <f>[1]Gründungen_Schließungen!C93</f>
        <v>7.9276930185539909</v>
      </c>
      <c r="D55" s="3">
        <f>[1]Gründungen_Schließungen!D93</f>
        <v>9.2703829261530828</v>
      </c>
      <c r="E55" s="3">
        <f>[1]Gründungen_Schließungen!E93</f>
        <v>6.5383117471613295</v>
      </c>
      <c r="F55" s="3">
        <f>[1]Gründungen_Schließungen!F93</f>
        <v>6.9830671921406591</v>
      </c>
      <c r="G55" s="3">
        <f>[1]Gründungen_Schließungen!G93</f>
        <v>16.470413399421293</v>
      </c>
      <c r="H55" s="14">
        <f>[1]Gründungen_Schließungen!H93</f>
        <v>10.208529475157404</v>
      </c>
      <c r="I55" s="3">
        <f>[1]Gründungen_Schließungen!I93</f>
        <v>8.1769132276649419</v>
      </c>
      <c r="J55" s="3">
        <f>[1]Gründungen_Schließungen!J93</f>
        <v>11.439476230140487</v>
      </c>
      <c r="K55" s="3">
        <f>[1]Gründungen_Schließungen!K93</f>
        <v>11.153221900676755</v>
      </c>
      <c r="L55" s="3">
        <f>[1]Gründungen_Schließungen!L93</f>
        <v>10.600362084341194</v>
      </c>
      <c r="M55" s="3">
        <f>[1]Gründungen_Schließungen!M93</f>
        <v>11.815670136860339</v>
      </c>
      <c r="N55" s="3">
        <f>[1]Gründungen_Schließungen!N93</f>
        <v>10.722965281383383</v>
      </c>
      <c r="O55" s="3">
        <f>[1]Gründungen_Schließungen!O93</f>
        <v>13.718672718628252</v>
      </c>
      <c r="P55" s="3">
        <f>[1]Gründungen_Schließungen!P93</f>
        <v>12.209862786082118</v>
      </c>
      <c r="Q55" s="3">
        <f>[1]Gründungen_Schließungen!Q93</f>
        <v>10.429834980473235</v>
      </c>
      <c r="R55" s="3">
        <f>[1]Gründungen_Schließungen!R93</f>
        <v>10.803525129015874</v>
      </c>
      <c r="S55" s="3">
        <f>[1]Gründungen_Schließungen!S93</f>
        <v>10.605898915604298</v>
      </c>
      <c r="T55" s="3">
        <f>[1]Gründungen_Schließungen!T93</f>
        <v>10.040191830134725</v>
      </c>
      <c r="U55" s="3">
        <f>[1]Gründungen_Schließungen!U93</f>
        <v>11.577705698472771</v>
      </c>
      <c r="V55" s="3">
        <f>[1]Gründungen_Schließungen!V93</f>
        <v>10.975155190877297</v>
      </c>
      <c r="X55" s="18" t="str">
        <f>HLOOKUP(Y55,$L55:$U159,ROW(L$130)-ROW(X55)+1,0)</f>
        <v>SL</v>
      </c>
      <c r="Y55" s="19">
        <f t="shared" si="14"/>
        <v>10.040191830134725</v>
      </c>
      <c r="Z55" s="18" t="str">
        <f>HLOOKUP(AA55,$L55:$U159,ROW(N$130)-ROW(Z55)+1,0)</f>
        <v>HH</v>
      </c>
      <c r="AA55" s="19">
        <f t="shared" si="15"/>
        <v>13.718672718628252</v>
      </c>
    </row>
    <row r="56" spans="1:27" x14ac:dyDescent="0.35">
      <c r="A56">
        <f>[1]Gründungen_Schließungen!A94</f>
        <v>2021</v>
      </c>
      <c r="B56" s="3">
        <f>[1]Gründungen_Schließungen!B94</f>
        <v>9.6334596245114934</v>
      </c>
      <c r="C56" s="3">
        <f>[1]Gründungen_Schließungen!C94</f>
        <v>8.6035998582112736</v>
      </c>
      <c r="D56" s="3">
        <f>[1]Gründungen_Schließungen!D94</f>
        <v>9.5679965353105594</v>
      </c>
      <c r="E56" s="3">
        <f>[1]Gründungen_Schließungen!E94</f>
        <v>7.2664714398090924</v>
      </c>
      <c r="F56" s="3">
        <f>[1]Gründungen_Schließungen!F94</f>
        <v>7.4969401540722416</v>
      </c>
      <c r="G56" s="3">
        <f>[1]Gründungen_Schließungen!G94</f>
        <v>17.122797837083553</v>
      </c>
      <c r="H56" s="14">
        <f>[1]Gründungen_Schließungen!H94</f>
        <v>10.785899195460265</v>
      </c>
      <c r="I56" s="3">
        <f>[1]Gründungen_Schließungen!I94</f>
        <v>8.7072188195282241</v>
      </c>
      <c r="J56" s="3">
        <f>[1]Gründungen_Schließungen!J94</f>
        <v>12.324545087526753</v>
      </c>
      <c r="K56" s="3">
        <f>[1]Gründungen_Schließungen!K94</f>
        <v>12.050028436247867</v>
      </c>
      <c r="L56" s="3">
        <f>[1]Gründungen_Schließungen!L94</f>
        <v>11.623744625703541</v>
      </c>
      <c r="M56" s="3">
        <f>[1]Gründungen_Schließungen!M94</f>
        <v>12.462776176903738</v>
      </c>
      <c r="N56" s="3">
        <f>[1]Gründungen_Schließungen!N94</f>
        <v>12.307608944629306</v>
      </c>
      <c r="O56" s="3">
        <f>[1]Gründungen_Schließungen!O94</f>
        <v>15.063558614881778</v>
      </c>
      <c r="P56" s="3">
        <f>[1]Gründungen_Schließungen!P94</f>
        <v>13.258870231888444</v>
      </c>
      <c r="Q56" s="3">
        <f>[1]Gründungen_Schließungen!Q94</f>
        <v>11.439411688612651</v>
      </c>
      <c r="R56" s="3">
        <f>[1]Gründungen_Schließungen!R94</f>
        <v>11.661667108645032</v>
      </c>
      <c r="S56" s="3">
        <f>[1]Gründungen_Schließungen!S94</f>
        <v>11.324286652780399</v>
      </c>
      <c r="T56" s="3">
        <f>[1]Gründungen_Schließungen!T94</f>
        <v>10.962347174645613</v>
      </c>
      <c r="U56" s="3">
        <f>[1]Gründungen_Schließungen!U94</f>
        <v>12.504608073109281</v>
      </c>
      <c r="V56" s="3">
        <f>[1]Gründungen_Schließungen!V94</f>
        <v>11.812292129655795</v>
      </c>
      <c r="X56" s="18" t="str">
        <f>HLOOKUP(Y56,$L56:$U160,ROW(L$130)-ROW(X56)+1,0)</f>
        <v>SL</v>
      </c>
      <c r="Y56" s="19">
        <f t="shared" si="14"/>
        <v>10.962347174645613</v>
      </c>
      <c r="Z56" s="18" t="str">
        <f>HLOOKUP(AA56,$L56:$U160,ROW(N$130)-ROW(Z56)+1,0)</f>
        <v>HH</v>
      </c>
      <c r="AA56" s="19">
        <f t="shared" si="15"/>
        <v>15.063558614881778</v>
      </c>
    </row>
    <row r="57" spans="1:27" x14ac:dyDescent="0.35">
      <c r="A57">
        <f>[1]Gründungen_Schließungen!A95</f>
        <v>2022</v>
      </c>
      <c r="B57" s="3">
        <f>[1]Gründungen_Schließungen!B95</f>
        <v>9.648440597744198</v>
      </c>
      <c r="C57" s="3">
        <f>[1]Gründungen_Schließungen!C95</f>
        <v>8.714908207729124</v>
      </c>
      <c r="D57" s="3">
        <f>[1]Gründungen_Schließungen!D95</f>
        <v>9.5099513461985392</v>
      </c>
      <c r="E57" s="3">
        <f>[1]Gründungen_Schließungen!E95</f>
        <v>7.4600667753057044</v>
      </c>
      <c r="F57" s="3">
        <f>[1]Gründungen_Schließungen!F95</f>
        <v>7.3998362943139844</v>
      </c>
      <c r="G57" s="3">
        <f>[1]Gründungen_Schließungen!G95</f>
        <v>16.372144466479771</v>
      </c>
      <c r="H57" s="14">
        <f>[1]Gründungen_Schließungen!H95</f>
        <v>10.610236398040582</v>
      </c>
      <c r="I57" s="3">
        <f>[1]Gründungen_Schließungen!I95</f>
        <v>8.725892491950944</v>
      </c>
      <c r="J57" s="3">
        <f>[1]Gründungen_Schließungen!J95</f>
        <v>11.710526524640011</v>
      </c>
      <c r="K57" s="3">
        <f>[1]Gründungen_Schließungen!K95</f>
        <v>11.445888492389209</v>
      </c>
      <c r="L57" s="3">
        <f>[1]Gründungen_Schließungen!L95</f>
        <v>11.184582726491511</v>
      </c>
      <c r="M57" s="3">
        <f>[1]Gründungen_Schließungen!M95</f>
        <v>11.419972557696449</v>
      </c>
      <c r="N57" s="3">
        <f>[1]Gründungen_Schließungen!N95</f>
        <v>13.49923193612009</v>
      </c>
      <c r="O57" s="3">
        <f>[1]Gründungen_Schließungen!O95</f>
        <v>13.816903298996749</v>
      </c>
      <c r="P57" s="3">
        <f>[1]Gründungen_Schließungen!P95</f>
        <v>12.98346650087163</v>
      </c>
      <c r="Q57" s="3">
        <f>[1]Gründungen_Schließungen!Q95</f>
        <v>11.141566863532345</v>
      </c>
      <c r="R57" s="3">
        <f>[1]Gründungen_Schließungen!R95</f>
        <v>11.050318395755559</v>
      </c>
      <c r="S57" s="3">
        <f>[1]Gründungen_Schließungen!S95</f>
        <v>10.696683150903185</v>
      </c>
      <c r="T57" s="3">
        <f>[1]Gründungen_Schließungen!T95</f>
        <v>10.311809061390054</v>
      </c>
      <c r="U57" s="3">
        <f>[1]Gründungen_Schließungen!U95</f>
        <v>11.883061310742638</v>
      </c>
      <c r="V57" s="3">
        <f>[1]Gründungen_Schließungen!V95</f>
        <v>11.289430449397736</v>
      </c>
      <c r="X57" s="18" t="str">
        <f>HLOOKUP(Y57,$L57:$U161,ROW(L$130)-ROW(X57)+1,0)</f>
        <v>SL</v>
      </c>
      <c r="Y57" s="19">
        <f t="shared" si="14"/>
        <v>10.311809061390054</v>
      </c>
      <c r="Z57" s="18" t="str">
        <f>HLOOKUP(AA57,$L57:$U161,ROW(N$130)-ROW(Z57)+1,0)</f>
        <v>HH</v>
      </c>
      <c r="AA57" s="19">
        <f t="shared" si="15"/>
        <v>13.816903298996749</v>
      </c>
    </row>
    <row r="58" spans="1:27" x14ac:dyDescent="0.35">
      <c r="A58">
        <f>[1]Gründungen_Schließungen!A96</f>
        <v>2023</v>
      </c>
      <c r="B58" s="3">
        <f>[1]Gründungen_Schließungen!B96</f>
        <v>9.7082776868536751</v>
      </c>
      <c r="C58" s="3">
        <f>[1]Gründungen_Schließungen!C96</f>
        <v>9.6804945854764046</v>
      </c>
      <c r="D58" s="3">
        <f>[1]Gründungen_Schließungen!D96</f>
        <v>9.7365736493288768</v>
      </c>
      <c r="E58" s="3">
        <f>[1]Gründungen_Schließungen!E96</f>
        <v>7.6919307388275211</v>
      </c>
      <c r="F58" s="3">
        <f>[1]Gründungen_Schließungen!F96</f>
        <v>7.9001282926816758</v>
      </c>
      <c r="G58" s="3">
        <f>[1]Gründungen_Schließungen!G96</f>
        <v>16.517252124311618</v>
      </c>
      <c r="H58" s="14">
        <f>[1]Gründungen_Schließungen!H96</f>
        <v>10.917680447912426</v>
      </c>
      <c r="I58" s="3">
        <f>[1]Gründungen_Schließungen!I96</f>
        <v>9.0618468913895001</v>
      </c>
      <c r="J58" s="3">
        <f>[1]Gründungen_Schließungen!J96</f>
        <v>12.557527520533545</v>
      </c>
      <c r="K58" s="3">
        <f>[1]Gründungen_Schließungen!K96</f>
        <v>12.330856539546668</v>
      </c>
      <c r="L58" s="3">
        <f>[1]Gründungen_Schließungen!L96</f>
        <v>11.643449919514012</v>
      </c>
      <c r="M58" s="3">
        <f>[1]Gründungen_Schließungen!M96</f>
        <v>12.14197897192949</v>
      </c>
      <c r="N58" s="3">
        <f>[1]Gründungen_Schließungen!N96</f>
        <v>13.957808272543073</v>
      </c>
      <c r="O58" s="3">
        <f>[1]Gründungen_Schließungen!O96</f>
        <v>16.311026126927665</v>
      </c>
      <c r="P58" s="3">
        <f>[1]Gründungen_Schließungen!P96</f>
        <v>13.5381595780478</v>
      </c>
      <c r="Q58" s="3">
        <f>[1]Gründungen_Schließungen!Q96</f>
        <v>11.693754384461734</v>
      </c>
      <c r="R58" s="3">
        <f>[1]Gründungen_Schließungen!R96</f>
        <v>12.395440087723593</v>
      </c>
      <c r="S58" s="3">
        <f>[1]Gründungen_Schließungen!S96</f>
        <v>12.01905447729253</v>
      </c>
      <c r="T58" s="3">
        <f>[1]Gründungen_Schließungen!T96</f>
        <v>10.759848292610652</v>
      </c>
      <c r="U58" s="3">
        <f>[1]Gründungen_Schließungen!U96</f>
        <v>12.447999532908085</v>
      </c>
      <c r="V58" s="3">
        <f>[1]Gründungen_Schließungen!V96</f>
        <v>12.066636086020029</v>
      </c>
      <c r="X58" s="18" t="str">
        <f>HLOOKUP(Y58,$L58:$U162,ROW(L$130)-ROW(X58)+1,0)</f>
        <v>SL</v>
      </c>
      <c r="Y58" s="19">
        <f t="shared" si="14"/>
        <v>10.759848292610652</v>
      </c>
      <c r="Z58" s="18" t="str">
        <f>HLOOKUP(AA58,$L58:$U162,ROW(N$130)-ROW(Z58)+1,0)</f>
        <v>HH</v>
      </c>
      <c r="AA58" s="19">
        <f t="shared" si="15"/>
        <v>16.311026126927665</v>
      </c>
    </row>
    <row r="59" spans="1:27" x14ac:dyDescent="0.35">
      <c r="B59" s="3"/>
      <c r="C59" s="3"/>
      <c r="D59" s="3"/>
      <c r="E59" s="3"/>
      <c r="F59" s="3"/>
      <c r="G59" s="3"/>
      <c r="H59" s="14"/>
      <c r="I59" s="3"/>
      <c r="J59" s="3"/>
      <c r="K59" s="3"/>
      <c r="L59" s="3"/>
      <c r="M59" s="3"/>
      <c r="N59" s="3"/>
      <c r="O59" s="3"/>
      <c r="P59" s="3"/>
      <c r="Q59" s="3"/>
      <c r="R59" s="3"/>
      <c r="S59" s="3"/>
      <c r="T59" s="3"/>
      <c r="U59" s="3"/>
      <c r="V59" s="3"/>
      <c r="X59" s="11"/>
      <c r="Y59" s="11"/>
      <c r="Z59" s="11"/>
      <c r="AA59" s="11"/>
    </row>
    <row r="60" spans="1:27" x14ac:dyDescent="0.35">
      <c r="A60" s="4" t="s">
        <v>616</v>
      </c>
      <c r="B60" s="3"/>
      <c r="C60" s="3"/>
      <c r="D60" s="3"/>
      <c r="E60" s="3"/>
      <c r="F60" s="3"/>
      <c r="G60" s="3"/>
      <c r="H60" s="14"/>
      <c r="I60" s="3"/>
      <c r="J60" s="3"/>
      <c r="K60" s="3"/>
      <c r="L60" s="3"/>
      <c r="M60" s="3"/>
      <c r="N60" s="3"/>
      <c r="O60" s="3"/>
      <c r="P60" s="3"/>
      <c r="Q60" s="3"/>
      <c r="R60" s="3"/>
      <c r="S60" s="3"/>
      <c r="T60" s="3"/>
      <c r="U60" s="3"/>
      <c r="V60" s="3"/>
      <c r="X60" s="11"/>
      <c r="Y60" s="11"/>
      <c r="Z60" s="11"/>
      <c r="AA60" s="11"/>
    </row>
    <row r="61" spans="1:27" x14ac:dyDescent="0.35">
      <c r="A61">
        <f>A54</f>
        <v>2019</v>
      </c>
      <c r="B61" s="3">
        <f>[1]Gründungen_Schließungen!B116</f>
        <v>13.558643334801584</v>
      </c>
      <c r="C61" s="3">
        <f>[1]Gründungen_Schließungen!C116</f>
        <v>12.60648185565344</v>
      </c>
      <c r="D61" s="3">
        <f>[1]Gründungen_Schließungen!D116</f>
        <v>13.352119176742802</v>
      </c>
      <c r="E61" s="3">
        <f>[1]Gründungen_Schließungen!E116</f>
        <v>12.091361178292887</v>
      </c>
      <c r="F61" s="3">
        <f>[1]Gründungen_Schließungen!F116</f>
        <v>11.291899182123014</v>
      </c>
      <c r="G61" s="3">
        <f>[1]Gründungen_Schließungen!G116</f>
        <v>20.089273978580554</v>
      </c>
      <c r="H61" s="14">
        <f>[1]Gründungen_Schließungen!H116</f>
        <v>14.837311746875736</v>
      </c>
      <c r="I61" s="3">
        <f>[1]Gründungen_Schließungen!I116</f>
        <v>12.759833373887616</v>
      </c>
      <c r="J61" s="3">
        <f>[1]Gründungen_Schließungen!J116</f>
        <v>15.891935965903922</v>
      </c>
      <c r="K61" s="3">
        <f>[1]Gründungen_Schließungen!K116</f>
        <v>15.615518397705944</v>
      </c>
      <c r="L61" s="3">
        <f>[1]Gründungen_Schließungen!L116</f>
        <v>14.012146266797041</v>
      </c>
      <c r="M61" s="3">
        <f>[1]Gründungen_Schließungen!M116</f>
        <v>14.174391321522794</v>
      </c>
      <c r="N61" s="3">
        <f>[1]Gründungen_Schließungen!N116</f>
        <v>18.404298384425715</v>
      </c>
      <c r="O61" s="3">
        <f>[1]Gründungen_Schließungen!O116</f>
        <v>17.15311050451448</v>
      </c>
      <c r="P61" s="3">
        <f>[1]Gründungen_Schließungen!P116</f>
        <v>17.286613971738081</v>
      </c>
      <c r="Q61" s="3">
        <f>[1]Gründungen_Schließungen!Q116</f>
        <v>16.384992108596549</v>
      </c>
      <c r="R61" s="3">
        <f>[1]Gründungen_Schließungen!R116</f>
        <v>16.521271218223621</v>
      </c>
      <c r="S61" s="3">
        <f>[1]Gründungen_Schließungen!S116</f>
        <v>15.92534364313723</v>
      </c>
      <c r="T61" s="3">
        <f>[1]Gründungen_Schließungen!T116</f>
        <v>14.649600488574482</v>
      </c>
      <c r="U61" s="3">
        <f>[1]Gründungen_Schließungen!U116</f>
        <v>16.188909027314065</v>
      </c>
      <c r="V61" s="3">
        <f>[1]Gründungen_Schließungen!V116</f>
        <v>15.468798158685793</v>
      </c>
      <c r="X61" s="18" t="str">
        <f>HLOOKUP(Y61,$L61:$U165,ROW(L$130)-ROW(X61)+1,0)</f>
        <v>BW</v>
      </c>
      <c r="Y61" s="19">
        <f t="shared" ref="Y61:Y65" si="16">MIN(L61:U61)</f>
        <v>14.012146266797041</v>
      </c>
      <c r="Z61" s="18" t="str">
        <f>HLOOKUP(AA61,$L61:$U165,ROW(N$130)-ROW(Z61)+1,0)</f>
        <v>HB</v>
      </c>
      <c r="AA61" s="19">
        <f t="shared" ref="AA61:AA65" si="17">MAX(L61:U61)</f>
        <v>18.404298384425715</v>
      </c>
    </row>
    <row r="62" spans="1:27" x14ac:dyDescent="0.35">
      <c r="A62">
        <f t="shared" ref="A62:A65" si="18">A55</f>
        <v>2020</v>
      </c>
      <c r="B62" s="3">
        <f>[1]Gründungen_Schließungen!B117</f>
        <v>13.677186503273459</v>
      </c>
      <c r="C62" s="3">
        <f>[1]Gründungen_Schließungen!C117</f>
        <v>12.408957403100116</v>
      </c>
      <c r="D62" s="3">
        <f>[1]Gründungen_Schließungen!D117</f>
        <v>13.476978061181855</v>
      </c>
      <c r="E62" s="3">
        <f>[1]Gründungen_Schließungen!E117</f>
        <v>11.505416511019799</v>
      </c>
      <c r="F62" s="3">
        <f>[1]Gründungen_Schließungen!F117</f>
        <v>10.931582602770243</v>
      </c>
      <c r="G62" s="3">
        <f>[1]Gründungen_Schließungen!G117</f>
        <v>21.241981126757388</v>
      </c>
      <c r="H62" s="14">
        <f>[1]Gründungen_Schließungen!H117</f>
        <v>15.059967871815811</v>
      </c>
      <c r="I62" s="3">
        <f>[1]Gründungen_Schließungen!I117</f>
        <v>12.653419502079242</v>
      </c>
      <c r="J62" s="3">
        <f>[1]Gründungen_Schließungen!J117</f>
        <v>16.655144013747702</v>
      </c>
      <c r="K62" s="3">
        <f>[1]Gründungen_Schließungen!K117</f>
        <v>16.358343297486698</v>
      </c>
      <c r="L62" s="3">
        <f>[1]Gründungen_Schließungen!L117</f>
        <v>15.528631474086179</v>
      </c>
      <c r="M62" s="3">
        <f>[1]Gründungen_Schließungen!M117</f>
        <v>15.752258478056206</v>
      </c>
      <c r="N62" s="3">
        <f>[1]Gründungen_Schließungen!N117</f>
        <v>16.695764384393502</v>
      </c>
      <c r="O62" s="3">
        <f>[1]Gründungen_Schließungen!O117</f>
        <v>16.283837963479865</v>
      </c>
      <c r="P62" s="3">
        <f>[1]Gründungen_Schließungen!P117</f>
        <v>17.425311757775592</v>
      </c>
      <c r="Q62" s="3">
        <f>[1]Gründungen_Schließungen!Q117</f>
        <v>17.466634450019189</v>
      </c>
      <c r="R62" s="3">
        <f>[1]Gründungen_Schließungen!R117</f>
        <v>16.496793232230971</v>
      </c>
      <c r="S62" s="3">
        <f>[1]Gründungen_Schließungen!S117</f>
        <v>16.743342188816175</v>
      </c>
      <c r="T62" s="3">
        <f>[1]Gründungen_Schließungen!T117</f>
        <v>15.714980281994489</v>
      </c>
      <c r="U62" s="3">
        <f>[1]Gründungen_Schließungen!U117</f>
        <v>16.468846453037564</v>
      </c>
      <c r="V62" s="3">
        <f>[1]Gründungen_Schließungen!V117</f>
        <v>16.11476143867257</v>
      </c>
      <c r="X62" s="18" t="str">
        <f>HLOOKUP(Y62,$L62:$U166,ROW(L$130)-ROW(X62)+1,0)</f>
        <v>BW</v>
      </c>
      <c r="Y62" s="19">
        <f t="shared" si="16"/>
        <v>15.528631474086179</v>
      </c>
      <c r="Z62" s="18" t="str">
        <f>HLOOKUP(AA62,$L62:$U166,ROW(N$130)-ROW(Z62)+1,0)</f>
        <v>NI</v>
      </c>
      <c r="AA62" s="19">
        <f t="shared" si="17"/>
        <v>17.466634450019189</v>
      </c>
    </row>
    <row r="63" spans="1:27" x14ac:dyDescent="0.35">
      <c r="A63">
        <f t="shared" si="18"/>
        <v>2021</v>
      </c>
      <c r="B63" s="3">
        <f>[1]Gründungen_Schließungen!B118</f>
        <v>14.583639609366797</v>
      </c>
      <c r="C63" s="3">
        <f>[1]Gründungen_Schließungen!C118</f>
        <v>13.428961748633879</v>
      </c>
      <c r="D63" s="3">
        <f>[1]Gründungen_Schließungen!D118</f>
        <v>13.945242486427514</v>
      </c>
      <c r="E63" s="3">
        <f>[1]Gründungen_Schließungen!E118</f>
        <v>12.764351549459322</v>
      </c>
      <c r="F63" s="3">
        <f>[1]Gründungen_Schließungen!F118</f>
        <v>11.741841337224727</v>
      </c>
      <c r="G63" s="3">
        <f>[1]Gründungen_Schließungen!G118</f>
        <v>21.891429304164088</v>
      </c>
      <c r="H63" s="14">
        <f>[1]Gründungen_Schließungen!H118</f>
        <v>15.859016185740076</v>
      </c>
      <c r="I63" s="3">
        <f>[1]Gründungen_Schließungen!I118</f>
        <v>13.465456484084831</v>
      </c>
      <c r="J63" s="3">
        <f>[1]Gründungen_Schließungen!J118</f>
        <v>17.772202279209065</v>
      </c>
      <c r="K63" s="3">
        <f>[1]Gründungen_Schließungen!K118</f>
        <v>17.504432309251243</v>
      </c>
      <c r="L63" s="3">
        <f>[1]Gründungen_Schließungen!L118</f>
        <v>16.98639304037475</v>
      </c>
      <c r="M63" s="3">
        <f>[1]Gründungen_Schließungen!M118</f>
        <v>16.307498383332401</v>
      </c>
      <c r="N63" s="3">
        <f>[1]Gründungen_Schließungen!N118</f>
        <v>19.160276073619631</v>
      </c>
      <c r="O63" s="3">
        <f>[1]Gründungen_Schließungen!O118</f>
        <v>17.834452989634315</v>
      </c>
      <c r="P63" s="3">
        <f>[1]Gründungen_Schließungen!P118</f>
        <v>18.762281925505903</v>
      </c>
      <c r="Q63" s="3">
        <f>[1]Gründungen_Schließungen!Q118</f>
        <v>19.000560967262796</v>
      </c>
      <c r="R63" s="3">
        <f>[1]Gründungen_Schließungen!R118</f>
        <v>17.650171740373388</v>
      </c>
      <c r="S63" s="3">
        <f>[1]Gründungen_Schließungen!S118</f>
        <v>17.670210097814135</v>
      </c>
      <c r="T63" s="3">
        <f>[1]Gründungen_Schließungen!T118</f>
        <v>17.034512604132857</v>
      </c>
      <c r="U63" s="3">
        <f>[1]Gründungen_Schließungen!U118</f>
        <v>17.668624133240439</v>
      </c>
      <c r="V63" s="3">
        <f>[1]Gründungen_Schließungen!V118</f>
        <v>17.198021413842081</v>
      </c>
      <c r="X63" s="18" t="str">
        <f>HLOOKUP(Y63,$L63:$U167,ROW(L$130)-ROW(X63)+1,0)</f>
        <v>BY</v>
      </c>
      <c r="Y63" s="19">
        <f t="shared" si="16"/>
        <v>16.307498383332401</v>
      </c>
      <c r="Z63" s="18" t="str">
        <f>HLOOKUP(AA63,$L63:$U167,ROW(N$130)-ROW(Z63)+1,0)</f>
        <v>HB</v>
      </c>
      <c r="AA63" s="19">
        <f t="shared" si="17"/>
        <v>19.160276073619631</v>
      </c>
    </row>
    <row r="64" spans="1:27" x14ac:dyDescent="0.35">
      <c r="A64">
        <f t="shared" si="18"/>
        <v>2022</v>
      </c>
      <c r="B64" s="3">
        <f>[1]Gründungen_Schließungen!B119</f>
        <v>14.459212926765701</v>
      </c>
      <c r="C64" s="3">
        <f>[1]Gründungen_Schließungen!C119</f>
        <v>13.068317067364912</v>
      </c>
      <c r="D64" s="3">
        <f>[1]Gründungen_Schließungen!D119</f>
        <v>13.735495551217374</v>
      </c>
      <c r="E64" s="3">
        <f>[1]Gründungen_Schließungen!E119</f>
        <v>12.883435582822086</v>
      </c>
      <c r="F64" s="3">
        <f>[1]Gründungen_Schließungen!F119</f>
        <v>11.623166393540908</v>
      </c>
      <c r="G64" s="3">
        <f>[1]Gründungen_Schließungen!G119</f>
        <v>20.174327929964512</v>
      </c>
      <c r="H64" s="14">
        <f>[1]Gründungen_Schließungen!H119</f>
        <v>15.298837245745448</v>
      </c>
      <c r="I64" s="3">
        <f>[1]Gründungen_Schließungen!I119</f>
        <v>13.323159788513584</v>
      </c>
      <c r="J64" s="3">
        <f>[1]Gründungen_Schließungen!J119</f>
        <v>16.580123359850322</v>
      </c>
      <c r="K64" s="3">
        <f>[1]Gründungen_Schließungen!K119</f>
        <v>16.343681028177503</v>
      </c>
      <c r="L64" s="3">
        <f>[1]Gründungen_Schließungen!L119</f>
        <v>16.198145023464086</v>
      </c>
      <c r="M64" s="3">
        <f>[1]Gründungen_Schließungen!M119</f>
        <v>14.542614191120343</v>
      </c>
      <c r="N64" s="3">
        <f>[1]Gründungen_Schließungen!N119</f>
        <v>21.600582866784261</v>
      </c>
      <c r="O64" s="3">
        <f>[1]Gründungen_Schließungen!O119</f>
        <v>16.028571141539665</v>
      </c>
      <c r="P64" s="3">
        <f>[1]Gründungen_Schließungen!P119</f>
        <v>17.856076660831107</v>
      </c>
      <c r="Q64" s="3">
        <f>[1]Gründungen_Schließungen!Q119</f>
        <v>18.049413290878</v>
      </c>
      <c r="R64" s="3">
        <f>[1]Gründungen_Schließungen!R119</f>
        <v>16.527137550627671</v>
      </c>
      <c r="S64" s="3">
        <f>[1]Gründungen_Schließungen!S119</f>
        <v>16.361150496252787</v>
      </c>
      <c r="T64" s="3">
        <f>[1]Gründungen_Schließungen!T119</f>
        <v>16.282178085487452</v>
      </c>
      <c r="U64" s="3">
        <f>[1]Gründungen_Schließungen!U119</f>
        <v>16.702045383488834</v>
      </c>
      <c r="V64" s="3">
        <f>[1]Gründungen_Schließungen!V119</f>
        <v>16.149601307299889</v>
      </c>
      <c r="X64" s="18" t="str">
        <f>HLOOKUP(Y64,$L64:$U168,ROW(L$130)-ROW(X64)+1,0)</f>
        <v>BY</v>
      </c>
      <c r="Y64" s="19">
        <f t="shared" si="16"/>
        <v>14.542614191120343</v>
      </c>
      <c r="Z64" s="18" t="str">
        <f>HLOOKUP(AA64,$L64:$U168,ROW(N$130)-ROW(Z64)+1,0)</f>
        <v>HB</v>
      </c>
      <c r="AA64" s="19">
        <f t="shared" si="17"/>
        <v>21.600582866784261</v>
      </c>
    </row>
    <row r="65" spans="1:27" x14ac:dyDescent="0.35">
      <c r="A65">
        <f t="shared" si="18"/>
        <v>2023</v>
      </c>
      <c r="B65" s="3">
        <f>[1]Gründungen_Schließungen!B120</f>
        <v>14.42135453877137</v>
      </c>
      <c r="C65" s="3">
        <f>[1]Gründungen_Schließungen!C120</f>
        <v>14.433814517227292</v>
      </c>
      <c r="D65" s="3">
        <f>[1]Gründungen_Schließungen!D120</f>
        <v>14.08149692982173</v>
      </c>
      <c r="E65" s="3">
        <f>[1]Gründungen_Schließungen!E120</f>
        <v>13.249312357195873</v>
      </c>
      <c r="F65" s="3">
        <f>[1]Gründungen_Schließungen!F120</f>
        <v>12.343914849290188</v>
      </c>
      <c r="G65" s="3">
        <f>[1]Gründungen_Schließungen!G120</f>
        <v>20.276838886206342</v>
      </c>
      <c r="H65" s="14">
        <f>[1]Gründungen_Schließungen!H120</f>
        <v>15.676323295562824</v>
      </c>
      <c r="I65" s="3">
        <f>[1]Gründungen_Schließungen!I120</f>
        <v>13.786712855228828</v>
      </c>
      <c r="J65" s="3">
        <f>[1]Gründungen_Schließungen!J120</f>
        <v>17.594788811873244</v>
      </c>
      <c r="K65" s="3">
        <f>[1]Gründungen_Schließungen!K120</f>
        <v>17.418126637961986</v>
      </c>
      <c r="L65" s="3">
        <f>[1]Gründungen_Schließungen!L120</f>
        <v>16.71325591139091</v>
      </c>
      <c r="M65" s="3">
        <f>[1]Gründungen_Schließungen!M120</f>
        <v>15.230636578870898</v>
      </c>
      <c r="N65" s="3">
        <f>[1]Gründungen_Schließungen!N120</f>
        <v>22.580025362179608</v>
      </c>
      <c r="O65" s="3">
        <f>[1]Gründungen_Schließungen!O120</f>
        <v>18.743603873100842</v>
      </c>
      <c r="P65" s="3">
        <f>[1]Gründungen_Schließungen!P120</f>
        <v>18.524365586356446</v>
      </c>
      <c r="Q65" s="3">
        <f>[1]Gründungen_Schließungen!Q120</f>
        <v>18.729372371156657</v>
      </c>
      <c r="R65" s="3">
        <f>[1]Gründungen_Schließungen!R120</f>
        <v>18.305880271665067</v>
      </c>
      <c r="S65" s="3">
        <f>[1]Gründungen_Schließungen!S120</f>
        <v>18.21527023378189</v>
      </c>
      <c r="T65" s="3">
        <f>[1]Gründungen_Schließungen!T120</f>
        <v>16.912945711532284</v>
      </c>
      <c r="U65" s="3">
        <f>[1]Gründungen_Schließungen!U120</f>
        <v>17.434538704348821</v>
      </c>
      <c r="V65" s="3">
        <f>[1]Gründungen_Schließungen!V120</f>
        <v>17.096772892039525</v>
      </c>
      <c r="X65" s="18" t="str">
        <f>HLOOKUP(Y65,$L65:$U169,ROW(L$130)-ROW(X65)+1,0)</f>
        <v>BY</v>
      </c>
      <c r="Y65" s="19">
        <f t="shared" si="16"/>
        <v>15.230636578870898</v>
      </c>
      <c r="Z65" s="18" t="str">
        <f>HLOOKUP(AA65,$L65:$U169,ROW(N$130)-ROW(Z65)+1,0)</f>
        <v>HB</v>
      </c>
      <c r="AA65" s="19">
        <f t="shared" si="17"/>
        <v>22.580025362179608</v>
      </c>
    </row>
    <row r="66" spans="1:27" x14ac:dyDescent="0.35">
      <c r="B66" s="3"/>
      <c r="C66" s="3"/>
      <c r="D66" s="3"/>
      <c r="E66" s="3"/>
      <c r="F66" s="3"/>
      <c r="G66" s="3"/>
      <c r="H66" s="14"/>
      <c r="I66" s="3"/>
      <c r="J66" s="3"/>
      <c r="K66" s="3"/>
      <c r="L66" s="3"/>
      <c r="M66" s="3"/>
      <c r="N66" s="3"/>
      <c r="O66" s="3"/>
      <c r="P66" s="3"/>
      <c r="Q66" s="3"/>
      <c r="R66" s="3"/>
      <c r="S66" s="3"/>
      <c r="T66" s="3"/>
      <c r="U66" s="3"/>
      <c r="V66" s="3"/>
      <c r="X66" s="11"/>
      <c r="Y66" s="11"/>
      <c r="Z66" s="11"/>
      <c r="AA66" s="11"/>
    </row>
    <row r="67" spans="1:27" x14ac:dyDescent="0.35">
      <c r="A67" s="4" t="s">
        <v>233</v>
      </c>
      <c r="B67" s="3"/>
      <c r="C67" s="3"/>
      <c r="D67" s="3"/>
      <c r="E67" s="3"/>
      <c r="F67" s="3"/>
      <c r="G67" s="3"/>
      <c r="H67" s="14"/>
      <c r="I67" s="3"/>
      <c r="J67" s="3"/>
      <c r="K67" s="3"/>
      <c r="L67" s="3"/>
      <c r="M67" s="3"/>
      <c r="N67" s="3"/>
      <c r="O67" s="3"/>
      <c r="P67" s="3"/>
      <c r="Q67" s="3"/>
      <c r="R67" s="3"/>
      <c r="S67" s="3"/>
      <c r="T67" s="3"/>
      <c r="U67" s="3"/>
      <c r="V67" s="3"/>
      <c r="X67" s="11"/>
      <c r="Y67" s="11"/>
      <c r="Z67" s="11"/>
      <c r="AA67" s="11"/>
    </row>
    <row r="68" spans="1:27" x14ac:dyDescent="0.35">
      <c r="A68">
        <f>[1]Gründungen_Schließungen!A139</f>
        <v>2019</v>
      </c>
      <c r="B68" s="3">
        <f>[1]Gründungen_Schließungen!B139</f>
        <v>13.63672766587915</v>
      </c>
      <c r="C68" s="3">
        <f>[1]Gründungen_Schließungen!C139</f>
        <v>13.144750666774426</v>
      </c>
      <c r="D68" s="3">
        <f>[1]Gründungen_Schließungen!D139</f>
        <v>13.73107498345105</v>
      </c>
      <c r="E68" s="3">
        <f>[1]Gründungen_Schließungen!E139</f>
        <v>13.884888176309138</v>
      </c>
      <c r="F68" s="3">
        <f>[1]Gründungen_Schließungen!F139</f>
        <v>12.709882577116769</v>
      </c>
      <c r="G68" s="3">
        <f>[1]Gründungen_Schließungen!G139</f>
        <v>16.943128585023214</v>
      </c>
      <c r="H68" s="14">
        <f>[1]Gründungen_Schließungen!H139</f>
        <v>14.467287992632311</v>
      </c>
      <c r="I68" s="3">
        <f>[1]Gründungen_Schließungen!I139</f>
        <v>13.487938740155187</v>
      </c>
      <c r="J68" s="3">
        <f>[1]Gründungen_Schließungen!J139</f>
        <v>13.907015423797088</v>
      </c>
      <c r="K68" s="3">
        <f>[1]Gründungen_Schließungen!K139</f>
        <v>13.707070836474031</v>
      </c>
      <c r="L68" s="3">
        <f>[1]Gründungen_Schließungen!L139</f>
        <v>11.842403838616383</v>
      </c>
      <c r="M68" s="3">
        <f>[1]Gründungen_Schließungen!M139</f>
        <v>12.131211518844562</v>
      </c>
      <c r="N68" s="3">
        <f>[1]Gründungen_Schließungen!N139</f>
        <v>14.45552570566371</v>
      </c>
      <c r="O68" s="3">
        <f>[1]Gründungen_Schließungen!O139</f>
        <v>13.31246301563365</v>
      </c>
      <c r="P68" s="3">
        <f>[1]Gründungen_Schließungen!P139</f>
        <v>16.543459099826563</v>
      </c>
      <c r="Q68" s="3">
        <f>[1]Gründungen_Schließungen!Q139</f>
        <v>13.468221013486509</v>
      </c>
      <c r="R68" s="3">
        <f>[1]Gründungen_Schließungen!R139</f>
        <v>14.939857920111315</v>
      </c>
      <c r="S68" s="3">
        <f>[1]Gründungen_Schließungen!S139</f>
        <v>14.914754479442585</v>
      </c>
      <c r="T68" s="3">
        <f>[1]Gründungen_Schließungen!T139</f>
        <v>13.845488320016287</v>
      </c>
      <c r="U68" s="3">
        <f>[1]Gründungen_Schließungen!U139</f>
        <v>14.347832999459442</v>
      </c>
      <c r="V68" s="3">
        <f>[1]Gründungen_Schließungen!V139</f>
        <v>13.850399401887561</v>
      </c>
      <c r="X68" s="18" t="str">
        <f>HLOOKUP(Y68,$L68:$U165,ROW(L$130)-ROW(X68)+1,0)</f>
        <v>BW</v>
      </c>
      <c r="Y68" s="19">
        <f t="shared" ref="Y68:Y72" si="19">MIN(L68:U68)</f>
        <v>11.842403838616383</v>
      </c>
      <c r="Z68" s="18" t="str">
        <f>HLOOKUP(AA68,$L68:$U165,ROW(N$130)-ROW(Z68)+1,0)</f>
        <v>HE</v>
      </c>
      <c r="AA68" s="19">
        <f t="shared" ref="AA68:AA72" si="20">MAX(L68:U68)</f>
        <v>16.543459099826563</v>
      </c>
    </row>
    <row r="69" spans="1:27" x14ac:dyDescent="0.35">
      <c r="A69">
        <f>[1]Gründungen_Schließungen!A140</f>
        <v>2020</v>
      </c>
      <c r="B69" s="3">
        <f>[1]Gründungen_Schließungen!B140</f>
        <v>12.796919590397851</v>
      </c>
      <c r="C69" s="3">
        <f>[1]Gründungen_Schließungen!C140</f>
        <v>12.208621245819257</v>
      </c>
      <c r="D69" s="3">
        <f>[1]Gründungen_Schließungen!D140</f>
        <v>12.650335221027326</v>
      </c>
      <c r="E69" s="3">
        <f>[1]Gründungen_Schließungen!E140</f>
        <v>12.608833079509211</v>
      </c>
      <c r="F69" s="3">
        <f>[1]Gründungen_Schließungen!F140</f>
        <v>11.066556590792938</v>
      </c>
      <c r="G69" s="3">
        <f>[1]Gründungen_Schließungen!G140</f>
        <v>15.271655185631982</v>
      </c>
      <c r="H69" s="14">
        <f>[1]Gründungen_Schließungen!H140</f>
        <v>13.170344138027987</v>
      </c>
      <c r="I69" s="3">
        <f>[1]Gründungen_Schließungen!I140</f>
        <v>12.352340929788564</v>
      </c>
      <c r="J69" s="3">
        <f>[1]Gründungen_Schließungen!J140</f>
        <v>12.731252449562986</v>
      </c>
      <c r="K69" s="3">
        <f>[1]Gründungen_Schließungen!K140</f>
        <v>12.566870472815186</v>
      </c>
      <c r="L69" s="3">
        <f>[1]Gründungen_Schließungen!L140</f>
        <v>11.172741333659568</v>
      </c>
      <c r="M69" s="3">
        <f>[1]Gründungen_Schließungen!M140</f>
        <v>11.985457604711256</v>
      </c>
      <c r="N69" s="3">
        <f>[1]Gründungen_Schließungen!N140</f>
        <v>11.268407469257628</v>
      </c>
      <c r="O69" s="3">
        <f>[1]Gründungen_Schließungen!O140</f>
        <v>10.752022411465575</v>
      </c>
      <c r="P69" s="3">
        <f>[1]Gründungen_Schließungen!P140</f>
        <v>14.883822472155412</v>
      </c>
      <c r="Q69" s="3">
        <f>[1]Gründungen_Schließungen!Q140</f>
        <v>12.579771735577127</v>
      </c>
      <c r="R69" s="3">
        <f>[1]Gründungen_Schließungen!R140</f>
        <v>12.903303946867824</v>
      </c>
      <c r="S69" s="3">
        <f>[1]Gründungen_Schließungen!S140</f>
        <v>14.05753903972008</v>
      </c>
      <c r="T69" s="3">
        <f>[1]Gründungen_Schließungen!T140</f>
        <v>12.362919345254173</v>
      </c>
      <c r="U69" s="3">
        <f>[1]Gründungen_Schließungen!U140</f>
        <v>13.584769934673325</v>
      </c>
      <c r="V69" s="3">
        <f>[1]Gründungen_Schließungen!V140</f>
        <v>12.680085213491562</v>
      </c>
      <c r="X69" s="18" t="str">
        <f>HLOOKUP(Y69,$L69:$U166,ROW(L$130)-ROW(X69)+1,0)</f>
        <v>HH</v>
      </c>
      <c r="Y69" s="19">
        <f t="shared" si="19"/>
        <v>10.752022411465575</v>
      </c>
      <c r="Z69" s="18" t="str">
        <f>HLOOKUP(AA69,$L69:$U166,ROW(N$130)-ROW(Z69)+1,0)</f>
        <v>HE</v>
      </c>
      <c r="AA69" s="19">
        <f t="shared" si="20"/>
        <v>14.883822472155412</v>
      </c>
    </row>
    <row r="70" spans="1:27" x14ac:dyDescent="0.35">
      <c r="A70">
        <f>[1]Gründungen_Schließungen!A141</f>
        <v>2021</v>
      </c>
      <c r="B70" s="3">
        <f>[1]Gründungen_Schließungen!B141</f>
        <v>12.703979838286255</v>
      </c>
      <c r="C70" s="3">
        <f>[1]Gründungen_Schließungen!C141</f>
        <v>12.293374316939891</v>
      </c>
      <c r="D70" s="3">
        <f>[1]Gründungen_Schließungen!D141</f>
        <v>11.792477335896304</v>
      </c>
      <c r="E70" s="3">
        <f>[1]Gründungen_Schließungen!E141</f>
        <v>12.09376587560781</v>
      </c>
      <c r="F70" s="3">
        <f>[1]Gründungen_Schließungen!F141</f>
        <v>11.358450517378616</v>
      </c>
      <c r="G70" s="3">
        <f>[1]Gründungen_Schließungen!G141</f>
        <v>15.258102103508451</v>
      </c>
      <c r="H70" s="14">
        <f>[1]Gründungen_Schließungen!H141</f>
        <v>12.941940388331064</v>
      </c>
      <c r="I70" s="3">
        <f>[1]Gründungen_Schließungen!I141</f>
        <v>12.022926515253744</v>
      </c>
      <c r="J70" s="3">
        <f>[1]Gründungen_Schließungen!J141</f>
        <v>12.447548211747499</v>
      </c>
      <c r="K70" s="3">
        <f>[1]Gründungen_Schließungen!K141</f>
        <v>12.264848417198085</v>
      </c>
      <c r="L70" s="3">
        <f>[1]Gründungen_Schließungen!L141</f>
        <v>10.898033092335751</v>
      </c>
      <c r="M70" s="3">
        <f>[1]Gründungen_Schließungen!M141</f>
        <v>11.217047062260576</v>
      </c>
      <c r="N70" s="3">
        <f>[1]Gründungen_Schließungen!N141</f>
        <v>12.469325153374234</v>
      </c>
      <c r="O70" s="3">
        <f>[1]Gründungen_Schließungen!O141</f>
        <v>10.766939234580661</v>
      </c>
      <c r="P70" s="3">
        <f>[1]Gründungen_Schließungen!P141</f>
        <v>14.727435008925491</v>
      </c>
      <c r="Q70" s="3">
        <f>[1]Gründungen_Schließungen!Q141</f>
        <v>12.285183055260568</v>
      </c>
      <c r="R70" s="3">
        <f>[1]Gründungen_Schließungen!R141</f>
        <v>12.783839805460223</v>
      </c>
      <c r="S70" s="3">
        <f>[1]Gründungen_Schließungen!S141</f>
        <v>13.811021292741433</v>
      </c>
      <c r="T70" s="3">
        <f>[1]Gründungen_Schließungen!T141</f>
        <v>13.353348479930757</v>
      </c>
      <c r="U70" s="3">
        <f>[1]Gründungen_Schließungen!U141</f>
        <v>13.069407119869943</v>
      </c>
      <c r="V70" s="3">
        <f>[1]Gründungen_Schließungen!V141</f>
        <v>12.390937103327214</v>
      </c>
      <c r="X70" s="18" t="str">
        <f>HLOOKUP(Y70,$L70:$U167,ROW(L$130)-ROW(X70)+1,0)</f>
        <v>HH</v>
      </c>
      <c r="Y70" s="19">
        <f t="shared" si="19"/>
        <v>10.766939234580661</v>
      </c>
      <c r="Z70" s="18" t="str">
        <f>HLOOKUP(AA70,$L70:$U167,ROW(N$130)-ROW(Z70)+1,0)</f>
        <v>HE</v>
      </c>
      <c r="AA70" s="19">
        <f t="shared" si="20"/>
        <v>14.727435008925491</v>
      </c>
    </row>
    <row r="71" spans="1:27" x14ac:dyDescent="0.35">
      <c r="A71">
        <f>[1]Gründungen_Schließungen!A142</f>
        <v>2022</v>
      </c>
      <c r="B71" s="3">
        <f>[1]Gründungen_Schließungen!B142</f>
        <v>13.083137868126141</v>
      </c>
      <c r="C71" s="3">
        <f>[1]Gründungen_Schließungen!C142</f>
        <v>12.146767776379773</v>
      </c>
      <c r="D71" s="3">
        <f>[1]Gründungen_Schließungen!D142</f>
        <v>12.336754482607546</v>
      </c>
      <c r="E71" s="3">
        <f>[1]Gründungen_Schließungen!E142</f>
        <v>12.732955203148514</v>
      </c>
      <c r="F71" s="3">
        <f>[1]Gründungen_Schließungen!F142</f>
        <v>11.783044885886726</v>
      </c>
      <c r="G71" s="3">
        <f>[1]Gründungen_Schließungen!G142</f>
        <v>15.574852870052874</v>
      </c>
      <c r="H71" s="14">
        <f>[1]Gründungen_Schließungen!H142</f>
        <v>13.342996834550414</v>
      </c>
      <c r="I71" s="3">
        <f>[1]Gründungen_Schließungen!I142</f>
        <v>12.438589885030135</v>
      </c>
      <c r="J71" s="3">
        <f>[1]Gründungen_Schließungen!J142</f>
        <v>13.178184847916672</v>
      </c>
      <c r="K71" s="3">
        <f>[1]Gründungen_Schließungen!K142</f>
        <v>13.020521653085899</v>
      </c>
      <c r="L71" s="3">
        <f>[1]Gründungen_Schließungen!L142</f>
        <v>12.055610207365616</v>
      </c>
      <c r="M71" s="3">
        <f>[1]Gründungen_Schließungen!M142</f>
        <v>11.374005270793894</v>
      </c>
      <c r="N71" s="3">
        <f>[1]Gründungen_Schließungen!N142</f>
        <v>14.479638009049776</v>
      </c>
      <c r="O71" s="3">
        <f>[1]Gründungen_Schließungen!O142</f>
        <v>11.541977677539908</v>
      </c>
      <c r="P71" s="3">
        <f>[1]Gründungen_Schließungen!P142</f>
        <v>15.841149912466598</v>
      </c>
      <c r="Q71" s="3">
        <f>[1]Gründungen_Schließungen!Q142</f>
        <v>12.885748674137973</v>
      </c>
      <c r="R71" s="3">
        <f>[1]Gründungen_Schließungen!R142</f>
        <v>13.802194052227618</v>
      </c>
      <c r="S71" s="3">
        <f>[1]Gründungen_Schließungen!S142</f>
        <v>13.921662953210451</v>
      </c>
      <c r="T71" s="3">
        <f>[1]Gründungen_Schließungen!T142</f>
        <v>13.9565345237777</v>
      </c>
      <c r="U71" s="3">
        <f>[1]Gründungen_Schließungen!U142</f>
        <v>13.933455101940071</v>
      </c>
      <c r="V71" s="3">
        <f>[1]Gründungen_Schließungen!V142</f>
        <v>13.080421414429082</v>
      </c>
      <c r="X71" s="18" t="str">
        <f>HLOOKUP(Y71,$L71:$U168,ROW(L$130)-ROW(X71)+1,0)</f>
        <v>BY</v>
      </c>
      <c r="Y71" s="19">
        <f t="shared" si="19"/>
        <v>11.374005270793894</v>
      </c>
      <c r="Z71" s="18" t="str">
        <f>HLOOKUP(AA71,$L71:$U168,ROW(N$130)-ROW(Z71)+1,0)</f>
        <v>HE</v>
      </c>
      <c r="AA71" s="19">
        <f t="shared" si="20"/>
        <v>15.841149912466598</v>
      </c>
    </row>
    <row r="72" spans="1:27" x14ac:dyDescent="0.35">
      <c r="A72">
        <f>[1]Gründungen_Schließungen!A143</f>
        <v>2023</v>
      </c>
      <c r="B72" s="3">
        <f>[1]Gründungen_Schließungen!B143</f>
        <v>13.059774899305232</v>
      </c>
      <c r="C72" s="3">
        <f>[1]Gründungen_Schließungen!C143</f>
        <v>13.625221299196513</v>
      </c>
      <c r="D72" s="3">
        <f>[1]Gründungen_Schließungen!D143</f>
        <v>13.180782169076105</v>
      </c>
      <c r="E72" s="3">
        <f>[1]Gründungen_Schließungen!E143</f>
        <v>12.636618980396722</v>
      </c>
      <c r="F72" s="3">
        <f>[1]Gründungen_Schließungen!F143</f>
        <v>12.391992414428611</v>
      </c>
      <c r="G72" s="3">
        <f>[1]Gründungen_Schließungen!G143</f>
        <v>15.69773056494447</v>
      </c>
      <c r="H72" s="14">
        <f>[1]Gründungen_Schließungen!H143</f>
        <v>13.785454761302255</v>
      </c>
      <c r="I72" s="3">
        <f>[1]Gründungen_Schließungen!I143</f>
        <v>13.0000088146111</v>
      </c>
      <c r="J72" s="3">
        <f>[1]Gründungen_Schließungen!J143</f>
        <v>14.186509449538912</v>
      </c>
      <c r="K72" s="3">
        <f>[1]Gründungen_Schließungen!K143</f>
        <v>14.086967830214551</v>
      </c>
      <c r="L72" s="3">
        <f>[1]Gründungen_Schließungen!L143</f>
        <v>13.073278686763427</v>
      </c>
      <c r="M72" s="3">
        <f>[1]Gründungen_Schließungen!M143</f>
        <v>12.730307086701695</v>
      </c>
      <c r="N72" s="3">
        <f>[1]Gründungen_Schließungen!N143</f>
        <v>15.924374591707336</v>
      </c>
      <c r="O72" s="3">
        <f>[1]Gründungen_Schließungen!O143</f>
        <v>12.26383531449264</v>
      </c>
      <c r="P72" s="3">
        <f>[1]Gründungen_Schließungen!P143</f>
        <v>16.728447518021451</v>
      </c>
      <c r="Q72" s="3">
        <f>[1]Gründungen_Schließungen!Q143</f>
        <v>13.985275046487214</v>
      </c>
      <c r="R72" s="3">
        <f>[1]Gründungen_Schließungen!R143</f>
        <v>14.706345762074694</v>
      </c>
      <c r="S72" s="3">
        <f>[1]Gründungen_Schließungen!S143</f>
        <v>15.829727913796459</v>
      </c>
      <c r="T72" s="3">
        <f>[1]Gründungen_Schließungen!T143</f>
        <v>15.119391797837029</v>
      </c>
      <c r="U72" s="3">
        <f>[1]Gründungen_Schließungen!U143</f>
        <v>14.151251983056115</v>
      </c>
      <c r="V72" s="3">
        <f>[1]Gründungen_Schließungen!V143</f>
        <v>14.031340221872679</v>
      </c>
      <c r="X72" s="18" t="str">
        <f>HLOOKUP(Y72,$L72:$U169,ROW(L$130)-ROW(X72)+1,0)</f>
        <v>HH</v>
      </c>
      <c r="Y72" s="19">
        <f t="shared" si="19"/>
        <v>12.26383531449264</v>
      </c>
      <c r="Z72" s="18" t="str">
        <f>HLOOKUP(AA72,$L72:$U169,ROW(N$130)-ROW(Z72)+1,0)</f>
        <v>HE</v>
      </c>
      <c r="AA72" s="19">
        <f t="shared" si="20"/>
        <v>16.728447518021451</v>
      </c>
    </row>
    <row r="73" spans="1:27" x14ac:dyDescent="0.35">
      <c r="B73" s="3"/>
      <c r="C73" s="3"/>
      <c r="D73" s="3"/>
      <c r="E73" s="3"/>
      <c r="F73" s="3"/>
      <c r="G73" s="3"/>
      <c r="H73" s="14"/>
      <c r="I73" s="3"/>
      <c r="J73" s="3"/>
      <c r="K73" s="3"/>
      <c r="L73" s="3"/>
      <c r="M73" s="3"/>
      <c r="N73" s="3"/>
      <c r="O73" s="3"/>
      <c r="P73" s="3"/>
      <c r="Q73" s="3"/>
      <c r="R73" s="3"/>
      <c r="S73" s="3"/>
      <c r="T73" s="3"/>
      <c r="U73" s="3"/>
      <c r="V73" s="3"/>
      <c r="X73" s="11"/>
      <c r="Y73" s="11"/>
      <c r="Z73" s="11"/>
      <c r="AA73" s="11"/>
    </row>
    <row r="74" spans="1:27" x14ac:dyDescent="0.35">
      <c r="A74" s="4" t="s">
        <v>235</v>
      </c>
      <c r="B74" s="3"/>
      <c r="C74" s="3"/>
      <c r="D74" s="3"/>
      <c r="E74" s="3"/>
      <c r="F74" s="3"/>
      <c r="G74" s="3"/>
      <c r="H74" s="14"/>
      <c r="I74" s="3"/>
      <c r="J74" s="3"/>
      <c r="K74" s="3"/>
      <c r="L74" s="3"/>
      <c r="M74" s="3"/>
      <c r="N74" s="3"/>
      <c r="O74" s="3"/>
      <c r="P74" s="3"/>
      <c r="Q74" s="3"/>
      <c r="R74" s="3"/>
      <c r="S74" s="3"/>
      <c r="T74" s="3"/>
      <c r="U74" s="3"/>
      <c r="V74" s="3"/>
      <c r="X74" s="11"/>
      <c r="Y74" s="11"/>
      <c r="Z74" s="11"/>
      <c r="AA74" s="11"/>
    </row>
    <row r="75" spans="1:27" x14ac:dyDescent="0.35">
      <c r="A75">
        <f>[1]Gründungen_Schließungen!A162</f>
        <v>2019</v>
      </c>
      <c r="B75" s="3">
        <f>[1]Gründungen_Schließungen!B162</f>
        <v>-5.3610126540517909E-2</v>
      </c>
      <c r="C75" s="3">
        <f>[1]Gründungen_Schließungen!C162</f>
        <v>-0.35827678549334069</v>
      </c>
      <c r="D75" s="3">
        <f>[1]Gründungen_Schließungen!D162</f>
        <v>-0.27339702374041303</v>
      </c>
      <c r="E75" s="3">
        <f>[1]Gründungen_Schließungen!E162</f>
        <v>-1.0608493545696085</v>
      </c>
      <c r="F75" s="3">
        <f>[1]Gründungen_Schließungen!F162</f>
        <v>-0.94420615002826025</v>
      </c>
      <c r="G75" s="3">
        <f>[1]Gründungen_Schließungen!G162</f>
        <v>2.6062456691418161</v>
      </c>
      <c r="H75" s="14">
        <f>[1]Gründungen_Schließungen!H162</f>
        <v>0.26356516736335056</v>
      </c>
      <c r="I75" s="3">
        <f>[1]Gründungen_Schließungen!I162</f>
        <v>-0.49138242114126202</v>
      </c>
      <c r="J75" s="3">
        <f>[1]Gründungen_Schließungen!J162</f>
        <v>1.4336450830382304</v>
      </c>
      <c r="K75" s="3">
        <f>[1]Gründungen_Schließungen!K162</f>
        <v>1.3668791195432617</v>
      </c>
      <c r="L75" s="3">
        <f>[1]Gründungen_Schließungen!L162</f>
        <v>1.5634587667851079</v>
      </c>
      <c r="M75" s="3">
        <f>[1]Gründungen_Schließungen!M162</f>
        <v>1.608888751195517</v>
      </c>
      <c r="N75" s="3">
        <f>[1]Gründungen_Schließungen!N162</f>
        <v>2.60374327528094</v>
      </c>
      <c r="O75" s="3">
        <f>[1]Gründungen_Schließungen!O162</f>
        <v>3.4515056593027684</v>
      </c>
      <c r="P75" s="3">
        <f>[1]Gründungen_Schließungen!P162</f>
        <v>0.55032311414980473</v>
      </c>
      <c r="Q75" s="3">
        <f>[1]Gründungen_Schließungen!Q162</f>
        <v>1.8241472873963964</v>
      </c>
      <c r="R75" s="3">
        <f>[1]Gründungen_Schließungen!R162</f>
        <v>1.0811002624348127</v>
      </c>
      <c r="S75" s="3">
        <f>[1]Gründungen_Schließungen!S162</f>
        <v>0.67549885508668628</v>
      </c>
      <c r="T75" s="3">
        <f>[1]Gründungen_Schließungen!T162</f>
        <v>0.54044994167929428</v>
      </c>
      <c r="U75" s="3">
        <f>[1]Gründungen_Schließungen!U162</f>
        <v>1.3635633041329038</v>
      </c>
      <c r="V75" s="3">
        <f>[1]Gründungen_Schließungen!V162</f>
        <v>1.1579332549839103</v>
      </c>
      <c r="X75" s="18" t="str">
        <f>HLOOKUP(Y75,$L75:$U172,ROW(L$130)-ROW(X75)+1,0)</f>
        <v>SL</v>
      </c>
      <c r="Y75" s="9">
        <f t="shared" ref="Y75:Y79" si="21">MIN(L75:U75)</f>
        <v>0.54044994167929428</v>
      </c>
      <c r="Z75" s="18" t="str">
        <f>HLOOKUP(AA75,$L75:$U172,ROW(N$130)-ROW(Z75)+1,0)</f>
        <v>HH</v>
      </c>
      <c r="AA75" s="19">
        <f t="shared" ref="AA75:AA79" si="22">MAX(L75:U75)</f>
        <v>3.4515056593027684</v>
      </c>
    </row>
    <row r="76" spans="1:27" x14ac:dyDescent="0.35">
      <c r="A76">
        <f>[1]Gründungen_Schließungen!A163</f>
        <v>2020</v>
      </c>
      <c r="B76" s="3">
        <f>[1]Gründungen_Schließungen!B163</f>
        <v>0.57912832558746319</v>
      </c>
      <c r="C76" s="3">
        <f>[1]Gründungen_Schließungen!C163</f>
        <v>0.12798847669850472</v>
      </c>
      <c r="D76" s="3">
        <f>[1]Gründungen_Schließungen!D163</f>
        <v>0.5686212173534706</v>
      </c>
      <c r="E76" s="3">
        <f>[1]Gründungen_Schließungen!E163</f>
        <v>-0.62705087685063698</v>
      </c>
      <c r="F76" s="3">
        <f>[1]Gründungen_Schließungen!F163</f>
        <v>-8.6221040612621425E-2</v>
      </c>
      <c r="G76" s="3">
        <f>[1]Gründungen_Schließungen!G163</f>
        <v>4.6292168227076829</v>
      </c>
      <c r="H76" s="14">
        <f>[1]Gründungen_Schließungen!H163</f>
        <v>1.2808977912516706</v>
      </c>
      <c r="I76" s="3">
        <f>[1]Gründungen_Schließungen!I163</f>
        <v>0.19456348222119457</v>
      </c>
      <c r="J76" s="3">
        <f>[1]Gründungen_Schließungen!J163</f>
        <v>2.6950991382054954</v>
      </c>
      <c r="K76" s="3">
        <f>[1]Gründungen_Schließungen!K163</f>
        <v>2.5850501468840101</v>
      </c>
      <c r="L76" s="3">
        <f>[1]Gründungen_Schließungen!L163</f>
        <v>2.9734759798497379</v>
      </c>
      <c r="M76" s="3">
        <f>[1]Gründungen_Schließungen!M163</f>
        <v>2.8254536740037981</v>
      </c>
      <c r="N76" s="3">
        <f>[1]Gründungen_Schließungen!N163</f>
        <v>3.4857559337072601</v>
      </c>
      <c r="O76" s="3">
        <f>[1]Gründungen_Schließungen!O163</f>
        <v>4.6603980749563032</v>
      </c>
      <c r="P76" s="3">
        <f>[1]Gründungen_Schließungen!P163</f>
        <v>1.7808137886470483</v>
      </c>
      <c r="Q76" s="3">
        <f>[1]Gründungen_Schließungen!Q163</f>
        <v>2.9180877306218647</v>
      </c>
      <c r="R76" s="3">
        <f>[1]Gründungen_Schließungen!R163</f>
        <v>2.3533271738788617</v>
      </c>
      <c r="S76" s="3">
        <f>[1]Gründungen_Schließungen!S163</f>
        <v>1.7012945435441105</v>
      </c>
      <c r="T76" s="3">
        <f>[1]Gründungen_Schließungen!T163</f>
        <v>2.1416084670328628</v>
      </c>
      <c r="U76" s="3">
        <f>[1]Gründungen_Schließungen!U163</f>
        <v>2.0275244678924329</v>
      </c>
      <c r="V76" s="3">
        <f>[1]Gründungen_Schließungen!V163</f>
        <v>2.3392282129175186</v>
      </c>
      <c r="X76" s="18" t="str">
        <f>HLOOKUP(Y76,$L76:$U173,ROW(L$130)-ROW(X76)+1,0)</f>
        <v>RP</v>
      </c>
      <c r="Y76" s="9">
        <f t="shared" si="21"/>
        <v>1.7012945435441105</v>
      </c>
      <c r="Z76" s="18" t="str">
        <f>HLOOKUP(AA76,$L76:$U173,ROW(N$130)-ROW(Z76)+1,0)</f>
        <v>HH</v>
      </c>
      <c r="AA76" s="19">
        <f t="shared" si="22"/>
        <v>4.6603980749563032</v>
      </c>
    </row>
    <row r="77" spans="1:27" x14ac:dyDescent="0.35">
      <c r="A77">
        <f>[1]Gründungen_Schließungen!A164</f>
        <v>2021</v>
      </c>
      <c r="B77" s="3">
        <f>[1]Gründungen_Schließungen!B164</f>
        <v>1.2416397413504878</v>
      </c>
      <c r="C77" s="3">
        <f>[1]Gründungen_Schließungen!C164</f>
        <v>0.72754246003439693</v>
      </c>
      <c r="D77" s="3">
        <f>[1]Gründungen_Schließungen!D164</f>
        <v>1.4770377439952735</v>
      </c>
      <c r="E77" s="3">
        <f>[1]Gründungen_Schließungen!E164</f>
        <v>0.38175003470454866</v>
      </c>
      <c r="F77" s="3">
        <f>[1]Gründungen_Schließungen!F164</f>
        <v>0.24478767422063924</v>
      </c>
      <c r="G77" s="3">
        <f>[1]Gründungen_Schließungen!G164</f>
        <v>5.188383045525903</v>
      </c>
      <c r="H77" s="14">
        <f>[1]Gründungen_Schließungen!H164</f>
        <v>1.9839367794240155</v>
      </c>
      <c r="I77" s="3">
        <f>[1]Gründungen_Schließungen!I164</f>
        <v>0.93278858441858281</v>
      </c>
      <c r="J77" s="3">
        <f>[1]Gründungen_Schließungen!J164</f>
        <v>3.6925046259845589</v>
      </c>
      <c r="K77" s="3">
        <f>[1]Gründungen_Schließungen!K164</f>
        <v>3.6069227369332224</v>
      </c>
      <c r="L77" s="3">
        <f>[1]Gründungen_Schließungen!L164</f>
        <v>4.1662488944625098</v>
      </c>
      <c r="M77" s="3">
        <f>[1]Gründungen_Schließungen!M164</f>
        <v>3.8903057944671735</v>
      </c>
      <c r="N77" s="3">
        <f>[1]Gründungen_Schließungen!N164</f>
        <v>4.2979342822449746</v>
      </c>
      <c r="O77" s="3">
        <f>[1]Gründungen_Schließungen!O164</f>
        <v>5.9694518117607185</v>
      </c>
      <c r="P77" s="3">
        <f>[1]Gründungen_Schließungen!P164</f>
        <v>2.8513328967596996</v>
      </c>
      <c r="Q77" s="3">
        <f>[1]Gründungen_Schließungen!Q164</f>
        <v>4.0430370825559967</v>
      </c>
      <c r="R77" s="3">
        <f>[1]Gründungen_Schließungen!R164</f>
        <v>3.2152402764056767</v>
      </c>
      <c r="S77" s="3">
        <f>[1]Gründungen_Schließungen!S164</f>
        <v>2.4732337665442068</v>
      </c>
      <c r="T77" s="3">
        <f>[1]Gründungen_Schließungen!T164</f>
        <v>2.3689670537778151</v>
      </c>
      <c r="U77" s="3">
        <f>[1]Gründungen_Schließungen!U164</f>
        <v>3.2550019606323803</v>
      </c>
      <c r="V77" s="3">
        <f>[1]Gründungen_Schließungen!V164</f>
        <v>3.3016986548222476</v>
      </c>
      <c r="X77" s="18" t="str">
        <f>HLOOKUP(Y77,$L77:$U174,ROW(L$130)-ROW(X77)+1,0)</f>
        <v>SL</v>
      </c>
      <c r="Y77" s="9">
        <f t="shared" si="21"/>
        <v>2.3689670537778151</v>
      </c>
      <c r="Z77" s="18" t="str">
        <f>HLOOKUP(AA77,$L77:$U174,ROW(N$130)-ROW(Z77)+1,0)</f>
        <v>HH</v>
      </c>
      <c r="AA77" s="19">
        <f t="shared" si="22"/>
        <v>5.9694518117607185</v>
      </c>
    </row>
    <row r="78" spans="1:27" x14ac:dyDescent="0.35">
      <c r="A78">
        <f>[1]Gründungen_Schließungen!A165</f>
        <v>2022</v>
      </c>
      <c r="B78" s="3">
        <f>[1]Gründungen_Schließungen!B165</f>
        <v>0.91823659618041398</v>
      </c>
      <c r="C78" s="3">
        <f>[1]Gründungen_Schließungen!C165</f>
        <v>0.61455636853879581</v>
      </c>
      <c r="D78" s="3">
        <f>[1]Gründungen_Schließungen!D165</f>
        <v>0.96843681094784129</v>
      </c>
      <c r="E78" s="3">
        <f>[1]Gründungen_Schließungen!E165</f>
        <v>8.7134652362061235E-2</v>
      </c>
      <c r="F78" s="3">
        <f>[1]Gründungen_Schließungen!F165</f>
        <v>-0.10178591876635466</v>
      </c>
      <c r="G78" s="3">
        <f>[1]Gründungen_Schließungen!G165</f>
        <v>3.7326284380952131</v>
      </c>
      <c r="H78" s="14">
        <f>[1]Gründungen_Schließungen!H165</f>
        <v>1.3564383218333316</v>
      </c>
      <c r="I78" s="3">
        <f>[1]Gründungen_Schließungen!I165</f>
        <v>0.57934168785294848</v>
      </c>
      <c r="J78" s="3">
        <f>[1]Gründungen_Schließungen!J165</f>
        <v>2.4027861744180075</v>
      </c>
      <c r="K78" s="3">
        <f>[1]Gründungen_Schließungen!K165</f>
        <v>2.3272916048813634</v>
      </c>
      <c r="L78" s="3">
        <f>[1]Gründungen_Schließungen!L165</f>
        <v>2.8603598301477664</v>
      </c>
      <c r="M78" s="3">
        <f>[1]Gründungen_Schließungen!M165</f>
        <v>2.4882339887896401</v>
      </c>
      <c r="N78" s="3">
        <f>[1]Gründungen_Schließungen!N165</f>
        <v>4.4502172386605734</v>
      </c>
      <c r="O78" s="3">
        <f>[1]Gründungen_Schließungen!O165</f>
        <v>3.8675205348366961</v>
      </c>
      <c r="P78" s="3">
        <f>[1]Gründungen_Schließungen!P165</f>
        <v>1.4650885766237038</v>
      </c>
      <c r="Q78" s="3">
        <f>[1]Gründungen_Schließungen!Q165</f>
        <v>3.187434054565137</v>
      </c>
      <c r="R78" s="3">
        <f>[1]Gründungen_Schließungen!R165</f>
        <v>1.8219424371294737</v>
      </c>
      <c r="S78" s="3">
        <f>[1]Gründungen_Schließungen!S165</f>
        <v>1.5949016118686503</v>
      </c>
      <c r="T78" s="3">
        <f>[1]Gründungen_Schließungen!T165</f>
        <v>1.4728737290115492</v>
      </c>
      <c r="U78" s="3">
        <f>[1]Gründungen_Schließungen!U165</f>
        <v>1.9697783896871417</v>
      </c>
      <c r="V78" s="3">
        <f>[1]Gründungen_Schließungen!V165</f>
        <v>2.1455200210789642</v>
      </c>
      <c r="X78" s="18" t="str">
        <f>HLOOKUP(Y78,$L78:$U175,ROW(L$130)-ROW(X78)+1,0)</f>
        <v>HE</v>
      </c>
      <c r="Y78" s="9">
        <f t="shared" si="21"/>
        <v>1.4650885766237038</v>
      </c>
      <c r="Z78" s="18" t="str">
        <f>HLOOKUP(AA78,$L78:$U175,ROW(N$130)-ROW(Z78)+1,0)</f>
        <v>HB</v>
      </c>
      <c r="AA78" s="19">
        <f t="shared" si="22"/>
        <v>4.4502172386605734</v>
      </c>
    </row>
    <row r="79" spans="1:27" x14ac:dyDescent="0.35">
      <c r="A79">
        <f>[1]Gründungen_Schließungen!A166</f>
        <v>2023</v>
      </c>
      <c r="B79" s="3">
        <f>[1]Gründungen_Schließungen!B166</f>
        <v>0.91659858976253472</v>
      </c>
      <c r="C79" s="3">
        <f>[1]Gründungen_Schließungen!C166</f>
        <v>0.54230863640774762</v>
      </c>
      <c r="D79" s="3">
        <f>[1]Gründungen_Schließungen!D166</f>
        <v>0.62279427029271328</v>
      </c>
      <c r="E79" s="3">
        <f>[1]Gründungen_Schließungen!E166</f>
        <v>0.35570110292688778</v>
      </c>
      <c r="F79" s="3">
        <f>[1]Gründungen_Schließungen!F166</f>
        <v>-3.0769730448614124E-2</v>
      </c>
      <c r="G79" s="3">
        <f>[1]Gründungen_Schließungen!G166</f>
        <v>3.730082734852084</v>
      </c>
      <c r="H79" s="14">
        <f>[1]Gründungen_Schließungen!H166</f>
        <v>1.3168839425449137</v>
      </c>
      <c r="I79" s="3">
        <f>[1]Gründungen_Schließungen!I166</f>
        <v>0.51709146623820013</v>
      </c>
      <c r="J79" s="3">
        <f>[1]Gründungen_Schließungen!J166</f>
        <v>2.4325135327170324</v>
      </c>
      <c r="K79" s="3">
        <f>[1]Gründungen_Schließungen!K166</f>
        <v>2.3582353155739297</v>
      </c>
      <c r="L79" s="3">
        <f>[1]Gründungen_Schließungen!L166</f>
        <v>2.5358250210383217</v>
      </c>
      <c r="M79" s="3">
        <f>[1]Gründungen_Schließungen!M166</f>
        <v>1.9932816307185637</v>
      </c>
      <c r="N79" s="3">
        <f>[1]Gründungen_Schließungen!N166</f>
        <v>4.114180382580769</v>
      </c>
      <c r="O79" s="3">
        <f>[1]Gründungen_Schließungen!O166</f>
        <v>5.6388128436486076</v>
      </c>
      <c r="P79" s="3">
        <f>[1]Gründungen_Schließungen!P166</f>
        <v>1.3125105572374263</v>
      </c>
      <c r="Q79" s="3">
        <f>[1]Gründungen_Schließungen!Q166</f>
        <v>2.9619950840477882</v>
      </c>
      <c r="R79" s="3">
        <f>[1]Gründungen_Schließungen!R166</f>
        <v>2.4373487477891524</v>
      </c>
      <c r="S79" s="3">
        <f>[1]Gründungen_Schließungen!S166</f>
        <v>1.5740619125494457</v>
      </c>
      <c r="T79" s="3">
        <f>[1]Gründungen_Schließungen!T166</f>
        <v>1.141041208618097</v>
      </c>
      <c r="U79" s="3">
        <f>[1]Gründungen_Schließungen!U166</f>
        <v>2.3442175480593792</v>
      </c>
      <c r="V79" s="3">
        <f>[1]Gründungen_Schließungen!V166</f>
        <v>2.1635346454372542</v>
      </c>
      <c r="X79" s="18" t="str">
        <f>HLOOKUP(Y79,$L79:$U176,ROW(L$130)-ROW(X79)+1,0)</f>
        <v>SL</v>
      </c>
      <c r="Y79" s="9">
        <f t="shared" si="21"/>
        <v>1.141041208618097</v>
      </c>
      <c r="Z79" s="18" t="str">
        <f>HLOOKUP(AA79,$L79:$U176,ROW(N$130)-ROW(Z79)+1,0)</f>
        <v>HH</v>
      </c>
      <c r="AA79" s="19">
        <f t="shared" si="22"/>
        <v>5.6388128436486076</v>
      </c>
    </row>
    <row r="80" spans="1:27" x14ac:dyDescent="0.35">
      <c r="B80" s="3"/>
      <c r="C80" s="3"/>
      <c r="D80" s="3"/>
      <c r="E80" s="3"/>
      <c r="F80" s="3"/>
      <c r="G80" s="3"/>
      <c r="H80" s="14"/>
      <c r="I80" s="3"/>
      <c r="J80" s="3"/>
      <c r="K80" s="3"/>
      <c r="L80" s="3"/>
      <c r="M80" s="3"/>
      <c r="N80" s="3"/>
      <c r="O80" s="3"/>
      <c r="P80" s="3"/>
      <c r="Q80" s="3"/>
      <c r="R80" s="3"/>
      <c r="S80" s="3"/>
      <c r="T80" s="3"/>
      <c r="U80" s="3"/>
      <c r="V80" s="3"/>
      <c r="X80" s="11"/>
      <c r="Y80" s="11"/>
      <c r="Z80" s="11"/>
      <c r="AA80" s="11"/>
    </row>
    <row r="81" spans="1:27" x14ac:dyDescent="0.35">
      <c r="A81" s="4" t="s">
        <v>234</v>
      </c>
      <c r="B81" s="3"/>
      <c r="C81" s="3"/>
      <c r="D81" s="3"/>
      <c r="E81" s="3"/>
      <c r="F81" s="3"/>
      <c r="G81" s="3"/>
      <c r="H81" s="14"/>
      <c r="I81" s="3"/>
      <c r="J81" s="3"/>
      <c r="K81" s="3"/>
      <c r="L81" s="3"/>
      <c r="M81" s="3"/>
      <c r="N81" s="3"/>
      <c r="O81" s="3"/>
      <c r="P81" s="3"/>
      <c r="Q81" s="3"/>
      <c r="R81" s="3"/>
      <c r="S81" s="3"/>
      <c r="T81" s="3"/>
      <c r="U81" s="3"/>
      <c r="V81" s="3"/>
      <c r="X81" s="11"/>
      <c r="Y81" s="11"/>
      <c r="Z81" s="11"/>
      <c r="AA81" s="11"/>
    </row>
    <row r="82" spans="1:27" x14ac:dyDescent="0.35">
      <c r="A82">
        <f>[1]Gründungen_Schließungen!A185</f>
        <v>2019</v>
      </c>
      <c r="B82" s="3">
        <f>[1]Gründungen_Schließungen!B185</f>
        <v>-7.8084331077563768E-2</v>
      </c>
      <c r="C82" s="3">
        <f>[1]Gründungen_Schließungen!C185</f>
        <v>-0.53826881112098934</v>
      </c>
      <c r="D82" s="3">
        <f>[1]Gründungen_Schließungen!D185</f>
        <v>-0.37895580670824658</v>
      </c>
      <c r="E82" s="3">
        <f>[1]Gründungen_Schließungen!E185</f>
        <v>-1.7935269980162503</v>
      </c>
      <c r="F82" s="3">
        <f>[1]Gründungen_Schließungen!F185</f>
        <v>-1.4179833949937515</v>
      </c>
      <c r="G82" s="3">
        <f>[1]Gründungen_Schließungen!G185</f>
        <v>3.1461453935573416</v>
      </c>
      <c r="H82" s="14">
        <f>[1]Gründungen_Schließungen!H185</f>
        <v>0.37002375424342582</v>
      </c>
      <c r="I82" s="3">
        <f>[1]Gründungen_Schließungen!I185</f>
        <v>-0.72810536626757094</v>
      </c>
      <c r="J82" s="3">
        <f>[1]Gründungen_Schließungen!J185</f>
        <v>1.9849205421068363</v>
      </c>
      <c r="K82" s="3">
        <f>[1]Gründungen_Schließungen!K185</f>
        <v>1.9084475612319129</v>
      </c>
      <c r="L82" s="3">
        <f>[1]Gründungen_Schließungen!L185</f>
        <v>2.1697424281806592</v>
      </c>
      <c r="M82" s="3">
        <f>[1]Gründungen_Schließungen!M185</f>
        <v>2.0431798026782326</v>
      </c>
      <c r="N82" s="3">
        <f>[1]Gründungen_Schließungen!N185</f>
        <v>3.9487726787620065</v>
      </c>
      <c r="O82" s="3">
        <f>[1]Gründungen_Schließungen!O185</f>
        <v>3.8406474888808293</v>
      </c>
      <c r="P82" s="3">
        <f>[1]Gründungen_Schließungen!P185</f>
        <v>0.74315487191151797</v>
      </c>
      <c r="Q82" s="3">
        <f>[1]Gründungen_Schließungen!Q185</f>
        <v>2.9167710951100392</v>
      </c>
      <c r="R82" s="3">
        <f>[1]Gründungen_Schließungen!R185</f>
        <v>1.5814132981123052</v>
      </c>
      <c r="S82" s="3">
        <f>[1]Gründungen_Schließungen!S185</f>
        <v>1.0105891636946454</v>
      </c>
      <c r="T82" s="3">
        <f>[1]Gründungen_Schließungen!T185</f>
        <v>0.80411216855819623</v>
      </c>
      <c r="U82" s="3">
        <f>[1]Gründungen_Schließungen!U185</f>
        <v>1.8410760278546219</v>
      </c>
      <c r="V82" s="3">
        <f>[1]Gründungen_Schließungen!V185</f>
        <v>1.6183987567982328</v>
      </c>
      <c r="X82" s="18" t="str">
        <f>HLOOKUP(Y82,$L82:$U179,ROW(L$130)-ROW(X82)+1,0)</f>
        <v>HE</v>
      </c>
      <c r="Y82" s="19">
        <f t="shared" ref="Y82:Y86" si="23">MIN(L82:U82)</f>
        <v>0.74315487191151797</v>
      </c>
      <c r="Z82" s="18" t="str">
        <f>HLOOKUP(AA82,$L82:$U179,ROW(N$130)-ROW(Z82)+1,0)</f>
        <v>HB</v>
      </c>
      <c r="AA82" s="19">
        <f t="shared" ref="AA82:AA86" si="24">MAX(L82:U82)</f>
        <v>3.9487726787620065</v>
      </c>
    </row>
    <row r="83" spans="1:27" x14ac:dyDescent="0.35">
      <c r="A83">
        <f>[1]Gründungen_Schließungen!A186</f>
        <v>2020</v>
      </c>
      <c r="B83" s="3">
        <f>[1]Gründungen_Schließungen!B186</f>
        <v>0.88026691287560843</v>
      </c>
      <c r="C83" s="3">
        <f>[1]Gründungen_Schließungen!C186</f>
        <v>0.20033615728086113</v>
      </c>
      <c r="D83" s="3">
        <f>[1]Gründungen_Schließungen!D186</f>
        <v>0.82664284015452949</v>
      </c>
      <c r="E83" s="3">
        <f>[1]Gründungen_Schließungen!E186</f>
        <v>-1.1034165684894113</v>
      </c>
      <c r="F83" s="3">
        <f>[1]Gründungen_Schließungen!F186</f>
        <v>-0.13497398802269658</v>
      </c>
      <c r="G83" s="3">
        <f>[1]Gründungen_Schließungen!G186</f>
        <v>5.970325941125405</v>
      </c>
      <c r="H83" s="14">
        <f>[1]Gründungen_Schließungen!H186</f>
        <v>1.8896237337878246</v>
      </c>
      <c r="I83" s="3">
        <f>[1]Gründungen_Schließungen!I186</f>
        <v>0.30107857229067692</v>
      </c>
      <c r="J83" s="3">
        <f>[1]Gründungen_Schließungen!J186</f>
        <v>3.923891564184717</v>
      </c>
      <c r="K83" s="3">
        <f>[1]Gründungen_Schließungen!K186</f>
        <v>3.7914728246715117</v>
      </c>
      <c r="L83" s="3">
        <f>[1]Gründungen_Schließungen!L186</f>
        <v>4.3558901404266104</v>
      </c>
      <c r="M83" s="3">
        <f>[1]Gründungen_Schließungen!M186</f>
        <v>3.7668008733449514</v>
      </c>
      <c r="N83" s="3">
        <f>[1]Gründungen_Schließungen!N186</f>
        <v>5.4273569151358743</v>
      </c>
      <c r="O83" s="3">
        <f>[1]Gründungen_Schließungen!O186</f>
        <v>5.531815552014292</v>
      </c>
      <c r="P83" s="3">
        <f>[1]Gründungen_Schließungen!P186</f>
        <v>2.5414892856201843</v>
      </c>
      <c r="Q83" s="3">
        <f>[1]Gründungen_Schließungen!Q186</f>
        <v>4.88686271444206</v>
      </c>
      <c r="R83" s="3">
        <f>[1]Gründungen_Schließungen!R186</f>
        <v>3.5934892853631459</v>
      </c>
      <c r="S83" s="3">
        <f>[1]Gründungen_Schließungen!S186</f>
        <v>2.6858031490960927</v>
      </c>
      <c r="T83" s="3">
        <f>[1]Gründungen_Schließungen!T186</f>
        <v>3.3520609367403162</v>
      </c>
      <c r="U83" s="3">
        <f>[1]Gründungen_Schließungen!U186</f>
        <v>2.8840765183642403</v>
      </c>
      <c r="V83" s="3">
        <f>[1]Gründungen_Schließungen!V186</f>
        <v>3.4346762251810077</v>
      </c>
      <c r="X83" s="18" t="str">
        <f>HLOOKUP(Y83,$L83:$U180,ROW(L$130)-ROW(X83)+1,0)</f>
        <v>HE</v>
      </c>
      <c r="Y83" s="19">
        <f t="shared" si="23"/>
        <v>2.5414892856201843</v>
      </c>
      <c r="Z83" s="18" t="str">
        <f>HLOOKUP(AA83,$L83:$U180,ROW(N$130)-ROW(Z83)+1,0)</f>
        <v>HH</v>
      </c>
      <c r="AA83" s="19">
        <f t="shared" si="24"/>
        <v>5.531815552014292</v>
      </c>
    </row>
    <row r="84" spans="1:27" x14ac:dyDescent="0.35">
      <c r="A84">
        <f>[1]Gründungen_Schließungen!A187</f>
        <v>2021</v>
      </c>
      <c r="B84" s="3">
        <f>[1]Gründungen_Schließungen!B187</f>
        <v>1.8796597710805421</v>
      </c>
      <c r="C84" s="3">
        <f>[1]Gründungen_Schließungen!C187</f>
        <v>1.1355874316939891</v>
      </c>
      <c r="D84" s="3">
        <f>[1]Gründungen_Schließungen!D187</f>
        <v>2.1527651505312102</v>
      </c>
      <c r="E84" s="3">
        <f>[1]Gründungen_Schließungen!E187</f>
        <v>0.67058567385151313</v>
      </c>
      <c r="F84" s="3">
        <f>[1]Gründungen_Schließungen!F187</f>
        <v>0.38339081984611306</v>
      </c>
      <c r="G84" s="3">
        <f>[1]Gründungen_Schließungen!G187</f>
        <v>6.6333272006556392</v>
      </c>
      <c r="H84" s="14">
        <f>[1]Gründungen_Schließungen!H187</f>
        <v>2.9170757974090149</v>
      </c>
      <c r="I84" s="3">
        <f>[1]Gründungen_Schließungen!I187</f>
        <v>1.4425299688310882</v>
      </c>
      <c r="J84" s="3">
        <f>[1]Gründungen_Schließungen!J187</f>
        <v>5.3246540674615668</v>
      </c>
      <c r="K84" s="3">
        <f>[1]Gründungen_Schließungen!K187</f>
        <v>5.2395838920531563</v>
      </c>
      <c r="L84" s="3">
        <f>[1]Gründungen_Schließungen!L187</f>
        <v>6.0883599480389972</v>
      </c>
      <c r="M84" s="3">
        <f>[1]Gründungen_Schließungen!M187</f>
        <v>5.0904513210718259</v>
      </c>
      <c r="N84" s="3">
        <f>[1]Gründungen_Schließungen!N187</f>
        <v>6.6909509202453989</v>
      </c>
      <c r="O84" s="3">
        <f>[1]Gründungen_Schließungen!O187</f>
        <v>7.0675137550536515</v>
      </c>
      <c r="P84" s="3">
        <f>[1]Gründungen_Schließungen!P187</f>
        <v>4.0348469165804115</v>
      </c>
      <c r="Q84" s="3">
        <f>[1]Gründungen_Schließungen!Q187</f>
        <v>6.7153779120022294</v>
      </c>
      <c r="R84" s="3">
        <f>[1]Gründungen_Schließungen!R187</f>
        <v>4.8663319349131653</v>
      </c>
      <c r="S84" s="3">
        <f>[1]Gründungen_Schließungen!S187</f>
        <v>3.8591888050727019</v>
      </c>
      <c r="T84" s="3">
        <f>[1]Gründungen_Schließungen!T187</f>
        <v>3.6811641242020987</v>
      </c>
      <c r="U84" s="3">
        <f>[1]Gründungen_Schließungen!U187</f>
        <v>4.5992170133704917</v>
      </c>
      <c r="V84" s="3">
        <f>[1]Gründungen_Schließungen!V187</f>
        <v>4.807084310514866</v>
      </c>
      <c r="X84" s="18" t="str">
        <f>HLOOKUP(Y84,$L84:$U181,ROW(L$130)-ROW(X84)+1,0)</f>
        <v>SL</v>
      </c>
      <c r="Y84" s="19">
        <f t="shared" si="23"/>
        <v>3.6811641242020987</v>
      </c>
      <c r="Z84" s="18" t="str">
        <f>HLOOKUP(AA84,$L84:$U181,ROW(N$130)-ROW(Z84)+1,0)</f>
        <v>HH</v>
      </c>
      <c r="AA84" s="19">
        <f t="shared" si="24"/>
        <v>7.0675137550536515</v>
      </c>
    </row>
    <row r="85" spans="1:27" x14ac:dyDescent="0.35">
      <c r="A85">
        <f>[1]Gründungen_Schließungen!A188</f>
        <v>2022</v>
      </c>
      <c r="B85" s="3">
        <f>[1]Gründungen_Schließungen!B188</f>
        <v>1.3760750586395623</v>
      </c>
      <c r="C85" s="3">
        <f>[1]Gründungen_Schließungen!C188</f>
        <v>0.9215492909851396</v>
      </c>
      <c r="D85" s="3">
        <f>[1]Gründungen_Schließungen!D188</f>
        <v>1.3987410686098278</v>
      </c>
      <c r="E85" s="3">
        <f>[1]Gründungen_Schließungen!E188</f>
        <v>0.15048037967357333</v>
      </c>
      <c r="F85" s="3">
        <f>[1]Gründungen_Schließungen!F188</f>
        <v>-0.15987849234581716</v>
      </c>
      <c r="G85" s="3">
        <f>[1]Gründungen_Schließungen!G188</f>
        <v>4.5994750599116401</v>
      </c>
      <c r="H85" s="14">
        <f>[1]Gründungen_Schließungen!H188</f>
        <v>1.9558404111950356</v>
      </c>
      <c r="I85" s="3">
        <f>[1]Gründungen_Schließungen!I188</f>
        <v>0.88456990348344811</v>
      </c>
      <c r="J85" s="3">
        <f>[1]Gründungen_Schließungen!J188</f>
        <v>3.4019385119336518</v>
      </c>
      <c r="K85" s="3">
        <f>[1]Gründungen_Schließungen!K188</f>
        <v>3.3231593750916049</v>
      </c>
      <c r="L85" s="3">
        <f>[1]Gründungen_Schließungen!L188</f>
        <v>4.1425348160984683</v>
      </c>
      <c r="M85" s="3">
        <f>[1]Gründungen_Schließungen!M188</f>
        <v>3.1686089203264469</v>
      </c>
      <c r="N85" s="3">
        <f>[1]Gründungen_Schließungen!N188</f>
        <v>7.1209448577344885</v>
      </c>
      <c r="O85" s="3">
        <f>[1]Gründungen_Schließungen!O188</f>
        <v>4.4865934639997587</v>
      </c>
      <c r="P85" s="3">
        <f>[1]Gründungen_Schließungen!P188</f>
        <v>2.0149267483645072</v>
      </c>
      <c r="Q85" s="3">
        <f>[1]Gründungen_Schließungen!Q188</f>
        <v>5.1636646167400269</v>
      </c>
      <c r="R85" s="3">
        <f>[1]Gründungen_Schließungen!R188</f>
        <v>2.7249434984000538</v>
      </c>
      <c r="S85" s="3">
        <f>[1]Gründungen_Schließungen!S188</f>
        <v>2.4394875430423331</v>
      </c>
      <c r="T85" s="3">
        <f>[1]Gründungen_Schließungen!T188</f>
        <v>2.3256435617097488</v>
      </c>
      <c r="U85" s="3">
        <f>[1]Gründungen_Schließungen!U188</f>
        <v>2.7685902815487653</v>
      </c>
      <c r="V85" s="3">
        <f>[1]Gründungen_Schließungen!V188</f>
        <v>3.0691798928708032</v>
      </c>
      <c r="X85" s="18" t="str">
        <f>HLOOKUP(Y85,$L85:$U182,ROW(L$130)-ROW(X85)+1,0)</f>
        <v>HE</v>
      </c>
      <c r="Y85" s="19">
        <f t="shared" si="23"/>
        <v>2.0149267483645072</v>
      </c>
      <c r="Z85" s="18" t="str">
        <f>HLOOKUP(AA85,$L85:$U182,ROW(N$130)-ROW(Z85)+1,0)</f>
        <v>HB</v>
      </c>
      <c r="AA85" s="19">
        <f t="shared" si="24"/>
        <v>7.1209448577344885</v>
      </c>
    </row>
    <row r="86" spans="1:27" x14ac:dyDescent="0.35">
      <c r="A86">
        <f>[1]Gründungen_Schließungen!A189</f>
        <v>2023</v>
      </c>
      <c r="B86" s="3">
        <f>[1]Gründungen_Schließungen!B189</f>
        <v>1.3615796394661366</v>
      </c>
      <c r="C86" s="3">
        <f>[1]Gründungen_Schließungen!C189</f>
        <v>0.80859321803077766</v>
      </c>
      <c r="D86" s="3">
        <f>[1]Gründungen_Schließungen!D189</f>
        <v>0.90071476074562395</v>
      </c>
      <c r="E86" s="3">
        <f>[1]Gründungen_Schließungen!E189</f>
        <v>0.61269337679915004</v>
      </c>
      <c r="F86" s="3">
        <f>[1]Gründungen_Schließungen!F189</f>
        <v>-4.8077565138423324E-2</v>
      </c>
      <c r="G86" s="3">
        <f>[1]Gründungen_Schließungen!G189</f>
        <v>4.5791083212618702</v>
      </c>
      <c r="H86" s="14">
        <f>[1]Gründungen_Schließungen!H189</f>
        <v>1.8908685342605696</v>
      </c>
      <c r="I86" s="3">
        <f>[1]Gründungen_Schließungen!I189</f>
        <v>0.78670404061772803</v>
      </c>
      <c r="J86" s="3">
        <f>[1]Gründungen_Schließungen!J189</f>
        <v>3.4082793623343322</v>
      </c>
      <c r="K86" s="3">
        <f>[1]Gründungen_Schließungen!K189</f>
        <v>3.3311588077474363</v>
      </c>
      <c r="L86" s="3">
        <f>[1]Gründungen_Schließungen!L189</f>
        <v>3.6399772246274829</v>
      </c>
      <c r="M86" s="3">
        <f>[1]Gründungen_Schließungen!M189</f>
        <v>2.5003294921692016</v>
      </c>
      <c r="N86" s="3">
        <f>[1]Gründungen_Schließungen!N189</f>
        <v>6.655650770472274</v>
      </c>
      <c r="O86" s="3">
        <f>[1]Gründungen_Schließungen!O189</f>
        <v>6.4797685586082023</v>
      </c>
      <c r="P86" s="3">
        <f>[1]Gründungen_Schließungen!P189</f>
        <v>1.7959180683349938</v>
      </c>
      <c r="Q86" s="3">
        <f>[1]Gründungen_Schließungen!Q189</f>
        <v>4.7440973246694433</v>
      </c>
      <c r="R86" s="3">
        <f>[1]Gründungen_Schließungen!R189</f>
        <v>3.5995345095903741</v>
      </c>
      <c r="S86" s="3">
        <f>[1]Gründungen_Schließungen!S189</f>
        <v>2.385542319985432</v>
      </c>
      <c r="T86" s="3">
        <f>[1]Gründungen_Schließungen!T189</f>
        <v>1.7935539136952565</v>
      </c>
      <c r="U86" s="3">
        <f>[1]Gründungen_Schließungen!U189</f>
        <v>3.2832867212927073</v>
      </c>
      <c r="V86" s="3">
        <f>[1]Gründungen_Schließungen!V189</f>
        <v>3.0654326701668455</v>
      </c>
      <c r="X86" s="18" t="str">
        <f>HLOOKUP(Y86,$L86:$U183,ROW(L$130)-ROW(X86)+1,0)</f>
        <v>SL</v>
      </c>
      <c r="Y86" s="19">
        <f t="shared" si="23"/>
        <v>1.7935539136952565</v>
      </c>
      <c r="Z86" s="18" t="str">
        <f>HLOOKUP(AA86,$L86:$U183,ROW(N$130)-ROW(Z86)+1,0)</f>
        <v>HB</v>
      </c>
      <c r="AA86" s="19">
        <f t="shared" si="24"/>
        <v>6.655650770472274</v>
      </c>
    </row>
    <row r="87" spans="1:27" x14ac:dyDescent="0.35">
      <c r="B87" s="3"/>
      <c r="C87" s="3"/>
      <c r="D87" s="3"/>
      <c r="E87" s="3"/>
      <c r="F87" s="3"/>
      <c r="G87" s="3"/>
      <c r="H87" s="14"/>
      <c r="I87" s="3"/>
      <c r="J87" s="3"/>
      <c r="K87" s="3"/>
      <c r="L87" s="3"/>
      <c r="M87" s="3"/>
      <c r="N87" s="3"/>
      <c r="O87" s="3"/>
      <c r="P87" s="3"/>
      <c r="Q87" s="3"/>
      <c r="R87" s="3"/>
      <c r="S87" s="3"/>
      <c r="T87" s="3"/>
      <c r="U87" s="3"/>
      <c r="V87" s="3"/>
      <c r="X87" s="11"/>
      <c r="Y87" s="11"/>
      <c r="Z87" s="11"/>
      <c r="AA87" s="11"/>
    </row>
    <row r="88" spans="1:27" x14ac:dyDescent="0.35">
      <c r="A88" s="4" t="s">
        <v>239</v>
      </c>
      <c r="B88" s="3"/>
      <c r="C88" s="3"/>
      <c r="D88" s="3"/>
      <c r="E88" s="3"/>
      <c r="F88" s="3"/>
      <c r="G88" s="3"/>
      <c r="H88" s="14"/>
      <c r="I88" s="3"/>
      <c r="J88" s="3"/>
      <c r="K88" s="3"/>
      <c r="L88" s="3"/>
      <c r="M88" s="3"/>
      <c r="N88" s="3"/>
      <c r="O88" s="3"/>
      <c r="P88" s="3"/>
      <c r="Q88" s="3"/>
      <c r="R88" s="3"/>
      <c r="S88" s="3"/>
      <c r="T88" s="3"/>
      <c r="U88" s="3"/>
      <c r="V88" s="3"/>
      <c r="X88" s="11"/>
      <c r="Y88" s="11"/>
      <c r="Z88" s="11"/>
      <c r="AA88" s="11"/>
    </row>
    <row r="89" spans="1:27" x14ac:dyDescent="0.35">
      <c r="A89">
        <f>'[1]start-ups'!A22</f>
        <v>2023</v>
      </c>
      <c r="B89" s="3">
        <f>'[1]start-ups'!B22</f>
        <v>2.0348252515552718</v>
      </c>
      <c r="C89" s="3">
        <f>'[1]start-ups'!C22</f>
        <v>1.1730067682490528</v>
      </c>
      <c r="D89" s="3">
        <f>'[1]start-ups'!D22</f>
        <v>2.2388553593645786</v>
      </c>
      <c r="E89" s="3">
        <f>'[1]start-ups'!E22</f>
        <v>0.78055123446473473</v>
      </c>
      <c r="F89" s="3">
        <f>'[1]start-ups'!F22</f>
        <v>0.56661102861149615</v>
      </c>
      <c r="G89" s="3">
        <f>'[1]start-ups'!G22</f>
        <v>12.592960535060902</v>
      </c>
      <c r="H89" s="14">
        <f>'[1]start-ups'!H22</f>
        <v>4.0548823090407318</v>
      </c>
      <c r="I89" s="3">
        <f>'[1]start-ups'!I22</f>
        <v>1.5236544157140304</v>
      </c>
      <c r="J89" s="3">
        <f>'[1]start-ups'!J22</f>
        <v>3.2247047069280166</v>
      </c>
      <c r="K89" s="3">
        <f>'[1]start-ups'!K22</f>
        <v>2.7092657198518277</v>
      </c>
      <c r="L89" s="3">
        <f>'[1]start-ups'!L22</f>
        <v>2.713692094140121</v>
      </c>
      <c r="M89" s="3">
        <f>'[1]start-ups'!M22</f>
        <v>3.5937100581163941</v>
      </c>
      <c r="N89" s="3">
        <f>'[1]start-ups'!N22</f>
        <v>2.4975612049410576</v>
      </c>
      <c r="O89" s="3">
        <f>'[1]start-ups'!O22</f>
        <v>8.4355341001127062</v>
      </c>
      <c r="P89" s="3">
        <f>'[1]start-ups'!P22</f>
        <v>2.9322790161226475</v>
      </c>
      <c r="Q89" s="3">
        <f>'[1]start-ups'!Q22</f>
        <v>1.7442643701096425</v>
      </c>
      <c r="R89" s="3">
        <f>'[1]start-ups'!R22</f>
        <v>2.2903912154568244</v>
      </c>
      <c r="S89" s="3">
        <f>'[1]start-ups'!S22</f>
        <v>1.5243836046010251</v>
      </c>
      <c r="T89" s="3">
        <f>'[1]start-ups'!T22</f>
        <v>1.7215067842557066</v>
      </c>
      <c r="U89" s="3">
        <f>'[1]start-ups'!U22</f>
        <v>1.8382115155100798</v>
      </c>
      <c r="V89" s="3">
        <f>'[1]start-ups'!V22</f>
        <v>2.9702383076252783</v>
      </c>
      <c r="X89" s="18" t="str">
        <f>HLOOKUP(Y89,$L89:$U186,ROW(L$130)-ROW(X89)+1,0)</f>
        <v>RP</v>
      </c>
      <c r="Y89" s="19">
        <f t="shared" ref="Y89:Y90" si="25">MIN(L89:U89)</f>
        <v>1.5243836046010251</v>
      </c>
      <c r="Z89" s="18" t="str">
        <f>HLOOKUP(AA89,$L89:$U186,ROW(N$130)-ROW(Z89)+1,0)</f>
        <v>HH</v>
      </c>
      <c r="AA89" s="19">
        <f t="shared" ref="AA89:AA90" si="26">MAX(L89:U89)</f>
        <v>8.4355341001127062</v>
      </c>
    </row>
    <row r="90" spans="1:27" x14ac:dyDescent="0.35">
      <c r="A90">
        <f>'[1]start-ups'!A23</f>
        <v>2024</v>
      </c>
      <c r="B90" s="3">
        <f>'[1]start-ups'!B23</f>
        <v>2.4051666082185319</v>
      </c>
      <c r="C90" s="3">
        <f>'[1]start-ups'!C23</f>
        <v>0.92039503354839902</v>
      </c>
      <c r="D90" s="3">
        <f>'[1]start-ups'!D23</f>
        <v>1.88289701066869</v>
      </c>
      <c r="E90" s="3">
        <f>'[1]start-ups'!E23</f>
        <v>1.0079739906056824</v>
      </c>
      <c r="F90" s="3">
        <f>'[1]start-ups'!F23</f>
        <v>1.2703287893202047</v>
      </c>
      <c r="G90" s="3">
        <f>'[1]start-ups'!G23</f>
        <v>13.198549113709475</v>
      </c>
      <c r="H90" s="14">
        <f>'[1]start-ups'!H23</f>
        <v>4.280096865735743</v>
      </c>
      <c r="I90" s="3">
        <f>'[1]start-ups'!I23</f>
        <v>1.6104730570237571</v>
      </c>
      <c r="J90" s="3">
        <f>'[1]start-ups'!J23</f>
        <v>3.5630869640119043</v>
      </c>
      <c r="K90" s="3">
        <f>'[1]start-ups'!K23</f>
        <v>3.0296865561114239</v>
      </c>
      <c r="L90" s="3">
        <f>'[1]start-ups'!L23</f>
        <v>3.1097963975659129</v>
      </c>
      <c r="M90" s="3">
        <f>'[1]start-ups'!M23</f>
        <v>4.0145742476852018</v>
      </c>
      <c r="N90" s="3">
        <f>'[1]start-ups'!N23</f>
        <v>3.6291370347627776</v>
      </c>
      <c r="O90" s="3">
        <f>'[1]start-ups'!O23</f>
        <v>8.4658154578428686</v>
      </c>
      <c r="P90" s="3">
        <f>'[1]start-ups'!P23</f>
        <v>2.9811404625980806</v>
      </c>
      <c r="Q90" s="3">
        <f>'[1]start-ups'!Q23</f>
        <v>1.8641114277511492</v>
      </c>
      <c r="R90" s="3">
        <f>'[1]start-ups'!R23</f>
        <v>2.7196338293820652</v>
      </c>
      <c r="S90" s="3">
        <f>'[1]start-ups'!S23</f>
        <v>1.5591661579387341</v>
      </c>
      <c r="T90" s="3">
        <f>'[1]start-ups'!T23</f>
        <v>1.308444702107401</v>
      </c>
      <c r="U90" s="3">
        <f>'[1]start-ups'!U23</f>
        <v>2.4996824727669726</v>
      </c>
      <c r="V90" s="3">
        <f>'[1]start-ups'!V23</f>
        <v>3.2719400972355301</v>
      </c>
      <c r="X90" s="18" t="str">
        <f>HLOOKUP(Y90,$L90:$U187,ROW(L$130)-ROW(X90)+1,0)</f>
        <v>SL</v>
      </c>
      <c r="Y90" s="19">
        <f t="shared" si="25"/>
        <v>1.308444702107401</v>
      </c>
      <c r="Z90" s="18" t="str">
        <f>HLOOKUP(AA90,$L90:$U187,ROW(N$130)-ROW(Z90)+1,0)</f>
        <v>HH</v>
      </c>
      <c r="AA90" s="19">
        <f t="shared" si="26"/>
        <v>8.4658154578428686</v>
      </c>
    </row>
    <row r="91" spans="1:27" x14ac:dyDescent="0.35">
      <c r="B91" s="3"/>
      <c r="C91" s="3"/>
      <c r="D91" s="3"/>
      <c r="E91" s="3"/>
      <c r="F91" s="3"/>
      <c r="G91" s="3"/>
      <c r="H91" s="14"/>
      <c r="I91" s="3"/>
      <c r="J91" s="3"/>
      <c r="K91" s="3"/>
      <c r="L91" s="3"/>
      <c r="M91" s="3"/>
      <c r="N91" s="3"/>
      <c r="O91" s="3"/>
      <c r="P91" s="3"/>
      <c r="Q91" s="3"/>
      <c r="R91" s="3"/>
      <c r="S91" s="3"/>
      <c r="T91" s="3"/>
      <c r="U91" s="3"/>
      <c r="V91" s="3"/>
      <c r="X91" s="11"/>
      <c r="Y91" s="11"/>
      <c r="Z91" s="11"/>
      <c r="AA91" s="11"/>
    </row>
    <row r="92" spans="1:27" x14ac:dyDescent="0.35">
      <c r="A92" s="4" t="s">
        <v>236</v>
      </c>
      <c r="B92" s="3"/>
      <c r="C92" s="3"/>
      <c r="D92" s="3"/>
      <c r="E92" s="3"/>
      <c r="F92" s="3"/>
      <c r="G92" s="3"/>
      <c r="H92" s="14"/>
      <c r="I92" s="3"/>
      <c r="J92" s="3"/>
      <c r="K92" s="3"/>
      <c r="L92" s="3"/>
      <c r="M92" s="3"/>
      <c r="N92" s="3"/>
      <c r="O92" s="3"/>
      <c r="P92" s="3"/>
      <c r="Q92" s="3"/>
      <c r="R92" s="3"/>
      <c r="S92" s="3"/>
      <c r="T92" s="3"/>
      <c r="U92" s="3"/>
      <c r="V92" s="3"/>
      <c r="X92" s="11"/>
      <c r="Y92" s="11"/>
      <c r="Z92" s="11"/>
      <c r="AA92" s="11"/>
    </row>
    <row r="93" spans="1:27" x14ac:dyDescent="0.35">
      <c r="A93">
        <v>2023</v>
      </c>
      <c r="B93" s="3">
        <f>'[1]start-ups'!B19</f>
        <v>0.37334865020103392</v>
      </c>
      <c r="C93" s="3">
        <f>'[1]start-ups'!C19</f>
        <v>0.22408302865904001</v>
      </c>
      <c r="D93" s="3">
        <f>'[1]start-ups'!D19</f>
        <v>0.41725892979962403</v>
      </c>
      <c r="E93" s="3">
        <f>'[1]start-ups'!E19</f>
        <v>0.18673110720562389</v>
      </c>
      <c r="F93" s="3">
        <f>'[1]start-ups'!F19</f>
        <v>0.12982797792924375</v>
      </c>
      <c r="G93" s="3">
        <f>'[1]start-ups'!G19</f>
        <v>1.2382917923479917</v>
      </c>
      <c r="H93" s="14">
        <f>'[1]start-ups'!H19</f>
        <v>0.65665573901172813</v>
      </c>
      <c r="I93" s="3">
        <f>'[1]start-ups'!I19</f>
        <v>0.30529226539648036</v>
      </c>
      <c r="J93" s="3">
        <f>'[1]start-ups'!J19</f>
        <v>0.43302850488334804</v>
      </c>
      <c r="K93" s="3">
        <f>'[1]start-ups'!K19</f>
        <v>0.37128185567888783</v>
      </c>
      <c r="L93" s="3">
        <f>'[1]start-ups'!L19</f>
        <v>0.39081582804103565</v>
      </c>
      <c r="M93" s="3">
        <f>'[1]start-ups'!M19</f>
        <v>0.49731014637808085</v>
      </c>
      <c r="N93" s="3">
        <f>'[1]start-ups'!N19</f>
        <v>0.28931245745405038</v>
      </c>
      <c r="O93" s="3">
        <f>'[1]start-ups'!O19</f>
        <v>0.82948341033179329</v>
      </c>
      <c r="P93" s="3">
        <f>'[1]start-ups'!P19</f>
        <v>0.36778518181638425</v>
      </c>
      <c r="Q93" s="3">
        <f>'[1]start-ups'!Q19</f>
        <v>0.25827960140679956</v>
      </c>
      <c r="R93" s="3">
        <f>'[1]start-ups'!R19</f>
        <v>0.31181577953944883</v>
      </c>
      <c r="S93" s="3">
        <f>'[1]start-ups'!S19</f>
        <v>0.21718146718146719</v>
      </c>
      <c r="T93" s="3">
        <f>'[1]start-ups'!T19</f>
        <v>0.2690724912947135</v>
      </c>
      <c r="U93" s="3">
        <f>'[1]start-ups'!U19</f>
        <v>0.25328330206378991</v>
      </c>
      <c r="V93" s="3">
        <f>'[1]start-ups'!V19</f>
        <v>0.41955755136166573</v>
      </c>
      <c r="X93" s="18" t="str">
        <f>HLOOKUP(Y93,$L93:$U190,ROW(L$130)-ROW(X93)+1,0)</f>
        <v>RP</v>
      </c>
      <c r="Y93" s="19">
        <f>MIN(L93:U93)</f>
        <v>0.21718146718146719</v>
      </c>
      <c r="Z93" s="18" t="str">
        <f>HLOOKUP(AA93,$L93:$U190,ROW(N$130)-ROW(Z93)+1,0)</f>
        <v>HH</v>
      </c>
      <c r="AA93" s="19">
        <f>MAX(L93:U93)</f>
        <v>0.82948341033179329</v>
      </c>
    </row>
    <row r="94" spans="1:27" x14ac:dyDescent="0.35">
      <c r="A94" t="s">
        <v>615</v>
      </c>
      <c r="B94" s="3"/>
      <c r="C94" s="3"/>
      <c r="D94" s="3"/>
      <c r="E94" s="3"/>
      <c r="F94" s="3"/>
      <c r="G94" s="3"/>
      <c r="H94" s="14"/>
      <c r="I94" s="3"/>
      <c r="J94" s="3"/>
      <c r="K94" s="3"/>
      <c r="L94" s="3"/>
      <c r="M94" s="3"/>
      <c r="N94" s="3"/>
      <c r="O94" s="3"/>
      <c r="P94" s="3"/>
      <c r="Q94" s="3"/>
      <c r="R94" s="3"/>
      <c r="S94" s="3"/>
      <c r="T94" s="3"/>
      <c r="U94" s="3"/>
      <c r="V94" s="3"/>
      <c r="X94" s="11"/>
      <c r="Y94" s="11"/>
      <c r="Z94" s="11"/>
      <c r="AA94" s="11"/>
    </row>
    <row r="95" spans="1:27" x14ac:dyDescent="0.35">
      <c r="B95" s="3"/>
      <c r="C95" s="3"/>
      <c r="D95" s="3"/>
      <c r="E95" s="3"/>
      <c r="F95" s="3"/>
      <c r="G95" s="3"/>
      <c r="H95" s="14"/>
      <c r="I95" s="3"/>
      <c r="J95" s="3"/>
      <c r="K95" s="3"/>
      <c r="L95" s="3"/>
      <c r="M95" s="3"/>
      <c r="N95" s="3"/>
      <c r="O95" s="3"/>
      <c r="P95" s="3"/>
      <c r="Q95" s="3"/>
      <c r="R95" s="3"/>
      <c r="S95" s="3"/>
      <c r="T95" s="3"/>
      <c r="U95" s="3"/>
      <c r="V95" s="3"/>
      <c r="X95" s="11"/>
      <c r="Y95" s="11"/>
      <c r="Z95" s="11"/>
      <c r="AA95" s="11"/>
    </row>
    <row r="96" spans="1:27" x14ac:dyDescent="0.35">
      <c r="A96" s="4" t="s">
        <v>237</v>
      </c>
      <c r="B96" s="3"/>
      <c r="C96" s="3"/>
      <c r="D96" s="3"/>
      <c r="E96" s="3"/>
      <c r="F96" s="3"/>
      <c r="G96" s="3"/>
      <c r="H96" s="14"/>
      <c r="I96" s="3"/>
      <c r="J96" s="3"/>
      <c r="K96" s="3"/>
      <c r="L96" s="3"/>
      <c r="M96" s="3"/>
      <c r="N96" s="3"/>
      <c r="O96" s="3"/>
      <c r="P96" s="3"/>
      <c r="Q96" s="3"/>
      <c r="R96" s="3"/>
      <c r="S96" s="3"/>
      <c r="T96" s="3"/>
      <c r="U96" s="3"/>
      <c r="V96" s="3"/>
      <c r="X96" s="11"/>
      <c r="Y96" s="11"/>
      <c r="Z96" s="11"/>
      <c r="AA96" s="11"/>
    </row>
    <row r="97" spans="1:27" x14ac:dyDescent="0.35">
      <c r="A97">
        <f>'[1]start-ups'!A9</f>
        <v>2023</v>
      </c>
      <c r="B97" s="3">
        <f>'[1]start-ups'!B9</f>
        <v>11.66111394160521</v>
      </c>
      <c r="C97" s="3">
        <f>'[1]start-ups'!C9</f>
        <v>7.7171497911121891</v>
      </c>
      <c r="D97" s="3">
        <f>'[1]start-ups'!D9</f>
        <v>21.2322217047432</v>
      </c>
      <c r="E97" s="3">
        <f>'[1]start-ups'!E9</f>
        <v>6.3362394327137288</v>
      </c>
      <c r="F97" s="3">
        <f>'[1]start-ups'!F9</f>
        <v>10.057345757854055</v>
      </c>
      <c r="G97" s="3">
        <f>'[1]start-ups'!G9</f>
        <v>87.774011250787737</v>
      </c>
      <c r="H97" s="14">
        <f>'[1]start-ups'!H9</f>
        <v>30.143958166905229</v>
      </c>
      <c r="I97" s="3">
        <f>'[1]start-ups'!I9</f>
        <v>13.058755384941716</v>
      </c>
      <c r="J97" s="3">
        <f>'[1]start-ups'!J9</f>
        <v>21.858670678771848</v>
      </c>
      <c r="K97" s="3">
        <f>'[1]start-ups'!K9</f>
        <v>18.232025868838939</v>
      </c>
      <c r="L97" s="3">
        <f>'[1]start-ups'!L9</f>
        <v>19.174377033595331</v>
      </c>
      <c r="M97" s="3">
        <f>'[1]start-ups'!M9</f>
        <v>21.260901014684411</v>
      </c>
      <c r="N97" s="3">
        <f>'[1]start-ups'!N9</f>
        <v>25.710188874393239</v>
      </c>
      <c r="O97" s="3">
        <f>'[1]start-ups'!O9</f>
        <v>64.013958139462872</v>
      </c>
      <c r="P97" s="3">
        <f>'[1]start-ups'!P9</f>
        <v>17.168020691169694</v>
      </c>
      <c r="Q97" s="3">
        <f>'[1]start-ups'!Q9</f>
        <v>10.737740945072126</v>
      </c>
      <c r="R97" s="3">
        <f>'[1]start-ups'!R9</f>
        <v>18.334221206538164</v>
      </c>
      <c r="S97" s="3">
        <f>'[1]start-ups'!S9</f>
        <v>7.6219180230051258</v>
      </c>
      <c r="T97" s="3">
        <f>'[1]start-ups'!T9</f>
        <v>20.961876725937135</v>
      </c>
      <c r="U97" s="3">
        <f>'[1]start-ups'!U9</f>
        <v>6.3316174423124982</v>
      </c>
      <c r="V97" s="3">
        <f>'[1]start-ups'!V9</f>
        <v>20.566125750748913</v>
      </c>
      <c r="X97" s="18" t="str">
        <f>HLOOKUP(Y97,$L97:$U193,ROW(L$130)-ROW(X97)+1,0)</f>
        <v>SH</v>
      </c>
      <c r="Y97" s="19">
        <f t="shared" ref="Y97:Y98" si="27">MIN(L97:U97)</f>
        <v>6.3316174423124982</v>
      </c>
      <c r="Z97" s="18" t="str">
        <f>HLOOKUP(AA97,$L97:$U193,ROW(N$130)-ROW(Z97)+1,0)</f>
        <v>HH</v>
      </c>
      <c r="AA97" s="19">
        <f t="shared" ref="AA97:AA98" si="28">MAX(L97:U97)</f>
        <v>64.013958139462872</v>
      </c>
    </row>
    <row r="98" spans="1:27" x14ac:dyDescent="0.35">
      <c r="A98">
        <f>'[1]start-ups'!A10</f>
        <v>2024</v>
      </c>
      <c r="B98" s="3">
        <f>'[1]start-ups'!B10</f>
        <v>13.965483531591476</v>
      </c>
      <c r="C98" s="3">
        <f>'[1]start-ups'!C10</f>
        <v>8.5903536464517245</v>
      </c>
      <c r="D98" s="3">
        <f>'[1]start-ups'!D10</f>
        <v>22.986015454916476</v>
      </c>
      <c r="E98" s="3">
        <f>'[1]start-ups'!E10</f>
        <v>7.3307199316776908</v>
      </c>
      <c r="F98" s="3">
        <f>'[1]start-ups'!F10</f>
        <v>11.291811460624043</v>
      </c>
      <c r="G98" s="3">
        <f>'[1]start-ups'!G10</f>
        <v>99.651696119573543</v>
      </c>
      <c r="H98" s="14">
        <f>'[1]start-ups'!H10</f>
        <v>34.191929312582246</v>
      </c>
      <c r="I98" s="3">
        <f>'[1]start-ups'!I10</f>
        <v>14.597391255781835</v>
      </c>
      <c r="J98" s="3">
        <f>'[1]start-ups'!J10</f>
        <v>25.218258886919987</v>
      </c>
      <c r="K98" s="3">
        <f>'[1]start-ups'!K10</f>
        <v>21.097768850790445</v>
      </c>
      <c r="L98" s="3">
        <f>'[1]start-ups'!L10</f>
        <v>22.086622141803357</v>
      </c>
      <c r="M98" s="3">
        <f>'[1]start-ups'!M10</f>
        <v>25.072433963238442</v>
      </c>
      <c r="N98" s="3">
        <f>'[1]start-ups'!N10</f>
        <v>29.033096278102221</v>
      </c>
      <c r="O98" s="3">
        <f>'[1]start-ups'!O10</f>
        <v>71.512478401654036</v>
      </c>
      <c r="P98" s="3">
        <f>'[1]start-ups'!P10</f>
        <v>19.978323518981906</v>
      </c>
      <c r="Q98" s="3">
        <f>'[1]start-ups'!Q10</f>
        <v>12.509168791487976</v>
      </c>
      <c r="R98" s="3">
        <f>'[1]start-ups'!R10</f>
        <v>20.920260226015884</v>
      </c>
      <c r="S98" s="3">
        <f>'[1]start-ups'!S10</f>
        <v>9.1151252310264468</v>
      </c>
      <c r="T98" s="3">
        <f>'[1]start-ups'!T10</f>
        <v>22.142910343356021</v>
      </c>
      <c r="U98" s="3">
        <f>'[1]start-ups'!U10</f>
        <v>8.7826681475596349</v>
      </c>
      <c r="V98" s="3">
        <f>'[1]start-ups'!V10</f>
        <v>23.658279806475271</v>
      </c>
      <c r="X98" s="18" t="str">
        <f>HLOOKUP(Y98,$L98:$U194,ROW(L$130)-ROW(X98)+1,0)</f>
        <v>SH</v>
      </c>
      <c r="Y98" s="19">
        <f t="shared" si="27"/>
        <v>8.7826681475596349</v>
      </c>
      <c r="Z98" s="18" t="str">
        <f>HLOOKUP(AA98,$L98:$U194,ROW(N$130)-ROW(Z98)+1,0)</f>
        <v>HH</v>
      </c>
      <c r="AA98" s="19">
        <f t="shared" si="28"/>
        <v>71.512478401654036</v>
      </c>
    </row>
    <row r="99" spans="1:27" x14ac:dyDescent="0.35">
      <c r="A99" t="s">
        <v>238</v>
      </c>
    </row>
    <row r="101" spans="1:27" x14ac:dyDescent="0.35">
      <c r="A101" s="4" t="s">
        <v>557</v>
      </c>
    </row>
    <row r="102" spans="1:27" x14ac:dyDescent="0.35">
      <c r="A102" t="str">
        <f>[1]Gründungen_Schließungen!A192</f>
        <v>2022-2026</v>
      </c>
      <c r="B102">
        <f>[1]Gründungen_Schließungen!B192</f>
        <v>47</v>
      </c>
      <c r="C102">
        <f>[1]Gründungen_Schließungen!C192</f>
        <v>52</v>
      </c>
      <c r="D102">
        <f>[1]Gründungen_Schließungen!D192</f>
        <v>46</v>
      </c>
      <c r="E102">
        <f>[1]Gründungen_Schließungen!E192</f>
        <v>50</v>
      </c>
      <c r="F102">
        <f>[1]Gründungen_Schließungen!F192</f>
        <v>46</v>
      </c>
      <c r="G102">
        <f>[1]Gründungen_Schließungen!G192</f>
        <v>44</v>
      </c>
      <c r="H102" s="15">
        <f>[1]Gründungen_Schließungen!H192</f>
        <v>46.495981470220251</v>
      </c>
      <c r="I102" s="7">
        <f>[1]Gründungen_Schließungen!I192</f>
        <v>47.537183580491984</v>
      </c>
      <c r="J102" s="7">
        <f>[1]Gründungen_Schließungen!J192</f>
        <v>49.609025250895534</v>
      </c>
      <c r="K102" s="7">
        <f>[1]Gründungen_Schließungen!K192</f>
        <v>56.417881787087687</v>
      </c>
      <c r="L102">
        <f>[1]Gründungen_Schließungen!L192</f>
        <v>54</v>
      </c>
      <c r="M102">
        <f>[1]Gründungen_Schließungen!M192</f>
        <v>51</v>
      </c>
      <c r="N102">
        <f>[1]Gründungen_Schließungen!N192</f>
        <v>59</v>
      </c>
      <c r="O102">
        <f>[1]Gründungen_Schließungen!O192</f>
        <v>54</v>
      </c>
      <c r="P102">
        <f>[1]Gründungen_Schließungen!P192</f>
        <v>53</v>
      </c>
      <c r="Q102">
        <f>[1]Gründungen_Schließungen!Q192</f>
        <v>56</v>
      </c>
      <c r="R102">
        <f>[1]Gründungen_Schließungen!R192</f>
        <v>54</v>
      </c>
      <c r="S102">
        <f>[1]Gründungen_Schließungen!S192</f>
        <v>51</v>
      </c>
      <c r="T102">
        <f>[1]Gründungen_Schließungen!T192</f>
        <v>54</v>
      </c>
      <c r="U102">
        <f>[1]Gründungen_Schließungen!U192</f>
        <v>52</v>
      </c>
      <c r="V102">
        <f>[1]Gründungen_Schließungen!V192</f>
        <v>52</v>
      </c>
      <c r="X102" s="18" t="str">
        <f>HLOOKUP(Y102,$L102:$U199,ROW(L$130)-ROW(X102)+1,0)</f>
        <v>BY</v>
      </c>
      <c r="Y102" s="19">
        <f t="shared" ref="Y102" si="29">MIN(L102:U102)</f>
        <v>51</v>
      </c>
      <c r="Z102" s="18" t="str">
        <f>HLOOKUP(AA102,$L102:$U199,ROW(N$130)-ROW(Z102)+1,0)</f>
        <v>HB</v>
      </c>
      <c r="AA102" s="19">
        <f t="shared" ref="AA102" si="30">MAX(L102:U102)</f>
        <v>59</v>
      </c>
    </row>
    <row r="104" spans="1:27" x14ac:dyDescent="0.35">
      <c r="A104" t="s">
        <v>558</v>
      </c>
    </row>
    <row r="106" spans="1:27" x14ac:dyDescent="0.35">
      <c r="A106" s="4" t="s">
        <v>592</v>
      </c>
    </row>
    <row r="107" spans="1:27" x14ac:dyDescent="0.35">
      <c r="A107" t="s">
        <v>593</v>
      </c>
      <c r="B107" s="3">
        <f>[2]Tabelle1!F11</f>
        <v>38.04347826086957</v>
      </c>
      <c r="C107" s="3">
        <f>[2]Tabelle1!J11</f>
        <v>39.655172413793103</v>
      </c>
      <c r="D107" s="3">
        <f>[2]Tabelle1!O11</f>
        <v>32.608695652173914</v>
      </c>
      <c r="E107" s="3">
        <f>[2]Tabelle1!P11</f>
        <v>40.625</v>
      </c>
      <c r="F107" s="3">
        <f>[2]Tabelle1!R11</f>
        <v>39.130434782608695</v>
      </c>
      <c r="G107" s="3">
        <f>[2]Tabelle1!E11</f>
        <v>27.884615384615387</v>
      </c>
      <c r="H107" s="14">
        <f>[2]Tabelle1!T11</f>
        <v>34.022257551669313</v>
      </c>
      <c r="I107" s="3">
        <f>[2]Tabelle1!U11</f>
        <v>37.054631828978621</v>
      </c>
      <c r="J107" s="3">
        <f>[2]Tabelle1!V11</f>
        <v>36.905871388630004</v>
      </c>
      <c r="K107" s="3">
        <f>[2]Tabelle1!W11</f>
        <v>39.075144508670526</v>
      </c>
      <c r="L107" s="3">
        <f>[2]Tabelle1!C11</f>
        <v>39.577836411609496</v>
      </c>
      <c r="M107" s="3">
        <f>[2]Tabelle1!D11</f>
        <v>38.461538461538467</v>
      </c>
      <c r="N107" s="3">
        <f>[2]Tabelle1!G11</f>
        <v>33.333333333333329</v>
      </c>
      <c r="O107" s="3">
        <f>[2]Tabelle1!H11</f>
        <v>32.142857142857146</v>
      </c>
      <c r="P107" s="3">
        <f>[2]Tabelle1!I11</f>
        <v>37.872340425531917</v>
      </c>
      <c r="Q107" s="3">
        <f>[2]Tabelle1!K11</f>
        <v>38.576779026217231</v>
      </c>
      <c r="R107" s="3">
        <f>[2]Tabelle1!L11</f>
        <v>36.198347107438018</v>
      </c>
      <c r="S107" s="3">
        <f>[2]Tabelle1!M11</f>
        <v>37.410071942446045</v>
      </c>
      <c r="T107" s="3">
        <f>[2]Tabelle1!N11</f>
        <v>34.375</v>
      </c>
      <c r="U107" s="3">
        <f>[2]Tabelle1!Q11</f>
        <v>39.316239316239319</v>
      </c>
      <c r="V107" s="3">
        <f>[2]Tabelle1!S11</f>
        <v>36.947791164658632</v>
      </c>
      <c r="X107" s="18" t="str">
        <f>HLOOKUP(Y107,$L107:$U204,ROW(L$130)-ROW(X107)+1,0)</f>
        <v>HH</v>
      </c>
      <c r="Y107" s="19">
        <f t="shared" ref="Y107:Y109" si="31">MIN(L107:U107)</f>
        <v>32.142857142857146</v>
      </c>
      <c r="Z107" s="18" t="str">
        <f>HLOOKUP(AA107,$L107:$U204,ROW(N$130)-ROW(Z107)+1,0)</f>
        <v>BW</v>
      </c>
      <c r="AA107" s="19">
        <f t="shared" ref="AA107:AA109" si="32">MAX(L107:U107)</f>
        <v>39.577836411609496</v>
      </c>
    </row>
    <row r="108" spans="1:27" x14ac:dyDescent="0.35">
      <c r="A108" t="s">
        <v>594</v>
      </c>
      <c r="B108" s="3">
        <f>[2]Tabelle1!F12</f>
        <v>36</v>
      </c>
      <c r="C108" s="3">
        <f>[2]Tabelle1!J12</f>
        <v>44</v>
      </c>
      <c r="D108" s="3">
        <f>[2]Tabelle1!O12</f>
        <v>31.944444444444443</v>
      </c>
      <c r="E108" s="3">
        <f>[2]Tabelle1!P12</f>
        <v>43.333333333333336</v>
      </c>
      <c r="F108" s="3">
        <f>[2]Tabelle1!R12</f>
        <v>38.888888888888893</v>
      </c>
      <c r="G108" s="3">
        <f>[2]Tabelle1!E12</f>
        <v>26.027397260273972</v>
      </c>
      <c r="H108" s="14">
        <f>[2]Tabelle1!T12</f>
        <v>32.590529247910865</v>
      </c>
      <c r="I108" s="3">
        <f>[2]Tabelle1!U12</f>
        <v>37.089201877934272</v>
      </c>
      <c r="J108" s="3">
        <f>[2]Tabelle1!V12</f>
        <v>36.920353982300888</v>
      </c>
      <c r="K108" s="3">
        <f>[2]Tabelle1!W12</f>
        <v>37.513997760358343</v>
      </c>
      <c r="L108" s="3">
        <f>[2]Tabelle1!C12</f>
        <v>38.728323699421964</v>
      </c>
      <c r="M108" s="3">
        <f>[2]Tabelle1!D12</f>
        <v>40.370370370370374</v>
      </c>
      <c r="N108" s="37" t="s">
        <v>231</v>
      </c>
      <c r="O108" s="3">
        <f>[2]Tabelle1!H12</f>
        <v>30.76923076923077</v>
      </c>
      <c r="P108" s="3">
        <f>[2]Tabelle1!I12</f>
        <v>40.17094017094017</v>
      </c>
      <c r="Q108" s="3">
        <f>[2]Tabelle1!K12</f>
        <v>39.823008849557525</v>
      </c>
      <c r="R108" s="3">
        <f>[2]Tabelle1!L12</f>
        <v>35.661764705882355</v>
      </c>
      <c r="S108" s="3">
        <f>[2]Tabelle1!M12</f>
        <v>39.0625</v>
      </c>
      <c r="T108" s="37" t="s">
        <v>231</v>
      </c>
      <c r="U108" s="3">
        <f>[2]Tabelle1!Q12</f>
        <v>40.384615384615387</v>
      </c>
      <c r="V108" s="3">
        <f>[2]Tabelle1!S12</f>
        <v>36.932192231731406</v>
      </c>
      <c r="X108" s="18" t="str">
        <f>HLOOKUP(Y108,$L108:$U205,ROW(L$130)-ROW(X108)+1,0)</f>
        <v>HH</v>
      </c>
      <c r="Y108" s="19">
        <f t="shared" si="31"/>
        <v>30.76923076923077</v>
      </c>
      <c r="Z108" s="18" t="str">
        <f>HLOOKUP(AA108,$L108:$U205,ROW(N$130)-ROW(Z108)+1,0)</f>
        <v>SH</v>
      </c>
      <c r="AA108" s="19">
        <f t="shared" si="32"/>
        <v>40.384615384615387</v>
      </c>
    </row>
    <row r="109" spans="1:27" x14ac:dyDescent="0.35">
      <c r="A109" t="s">
        <v>95</v>
      </c>
      <c r="B109" s="3">
        <f>[2]Tabelle1!F13</f>
        <v>37.323943661971832</v>
      </c>
      <c r="C109" s="3">
        <f>[2]Tabelle1!J13</f>
        <v>40.963855421686745</v>
      </c>
      <c r="D109" s="3">
        <f>[2]Tabelle1!O13</f>
        <v>32.38095238095238</v>
      </c>
      <c r="E109" s="3">
        <f>[2]Tabelle1!P13</f>
        <v>41.48936170212766</v>
      </c>
      <c r="F109" s="3">
        <f>[2]Tabelle1!R13</f>
        <v>39.047619047619051</v>
      </c>
      <c r="G109" s="3">
        <f>[2]Tabelle1!E13</f>
        <v>27.118644067796609</v>
      </c>
      <c r="H109" s="14">
        <f>[2]Tabelle1!T13</f>
        <v>33.502024291497975</v>
      </c>
      <c r="I109" s="3">
        <f>[2]Tabelle1!U13</f>
        <v>37.06624605678234</v>
      </c>
      <c r="J109" s="3">
        <f>[2]Tabelle1!V13</f>
        <v>36.916367367880966</v>
      </c>
      <c r="K109" s="3">
        <f>[2]Tabelle1!W13</f>
        <v>37.895033860045146</v>
      </c>
      <c r="L109" s="3">
        <f>[2]Tabelle1!C13</f>
        <v>39.311594202898554</v>
      </c>
      <c r="M109" s="3">
        <f>[2]Tabelle1!D13</f>
        <v>39.103362391033627</v>
      </c>
      <c r="N109" s="37" t="s">
        <v>231</v>
      </c>
      <c r="O109" s="3">
        <f>[2]Tabelle1!H13</f>
        <v>31.617647058823529</v>
      </c>
      <c r="P109" s="3">
        <f>[2]Tabelle1!I13</f>
        <v>38.636363636363633</v>
      </c>
      <c r="Q109" s="3">
        <f>[2]Tabelle1!K13</f>
        <v>38.94736842105263</v>
      </c>
      <c r="R109" s="3">
        <f>[2]Tabelle1!L13</f>
        <v>36.031927023945272</v>
      </c>
      <c r="S109" s="3">
        <f>[2]Tabelle1!M13</f>
        <v>37.931034482758619</v>
      </c>
      <c r="T109" s="37" t="s">
        <v>231</v>
      </c>
      <c r="U109" s="3">
        <f>[2]Tabelle1!Q13</f>
        <v>39.644970414201183</v>
      </c>
      <c r="V109" s="3">
        <f>[2]Tabelle1!S13</f>
        <v>36.937334510150045</v>
      </c>
      <c r="X109" s="18" t="str">
        <f>HLOOKUP(Y109,$L109:$U206,ROW(L$130)-ROW(X109)+1,0)</f>
        <v>HH</v>
      </c>
      <c r="Y109" s="19">
        <f t="shared" si="31"/>
        <v>31.617647058823529</v>
      </c>
      <c r="Z109" s="18" t="str">
        <f>HLOOKUP(AA109,$L109:$U206,ROW(N$130)-ROW(Z109)+1,0)</f>
        <v>SH</v>
      </c>
      <c r="AA109" s="19">
        <f t="shared" si="32"/>
        <v>39.644970414201183</v>
      </c>
    </row>
    <row r="111" spans="1:27" x14ac:dyDescent="0.35">
      <c r="A111" t="s">
        <v>595</v>
      </c>
    </row>
    <row r="113" spans="1:27" x14ac:dyDescent="0.35">
      <c r="A113" s="4" t="s">
        <v>632</v>
      </c>
    </row>
    <row r="114" spans="1:27" x14ac:dyDescent="0.35">
      <c r="A114">
        <f>A82</f>
        <v>2019</v>
      </c>
      <c r="B114" s="3">
        <f>[1]Unternehmen!X4</f>
        <v>100</v>
      </c>
      <c r="C114" s="3">
        <f>[1]Unternehmen!Y4</f>
        <v>100</v>
      </c>
      <c r="D114" s="3">
        <f>[1]Unternehmen!Z4</f>
        <v>100</v>
      </c>
      <c r="E114" s="3">
        <f>[1]Unternehmen!AA4</f>
        <v>100</v>
      </c>
      <c r="F114" s="3">
        <f>[1]Unternehmen!AB4</f>
        <v>100</v>
      </c>
      <c r="G114" s="3">
        <f>[1]Unternehmen!AC4</f>
        <v>100</v>
      </c>
      <c r="H114" s="14">
        <f>[1]Unternehmen!AD4</f>
        <v>100</v>
      </c>
      <c r="I114" s="3">
        <f>[1]Unternehmen!AE4</f>
        <v>100</v>
      </c>
      <c r="J114" s="3">
        <f>[1]Unternehmen!AF4</f>
        <v>100</v>
      </c>
      <c r="K114" s="3">
        <f>[1]Unternehmen!AG4</f>
        <v>100</v>
      </c>
      <c r="L114" s="3">
        <f>[1]Unternehmen!AH4</f>
        <v>100</v>
      </c>
      <c r="M114" s="3">
        <f>[1]Unternehmen!AI4</f>
        <v>100</v>
      </c>
      <c r="N114" s="3">
        <f>[1]Unternehmen!AJ4</f>
        <v>100</v>
      </c>
      <c r="O114" s="3">
        <f>[1]Unternehmen!AK4</f>
        <v>100</v>
      </c>
      <c r="P114" s="3">
        <f>[1]Unternehmen!AL4</f>
        <v>100</v>
      </c>
      <c r="Q114" s="3">
        <f>[1]Unternehmen!AM4</f>
        <v>100</v>
      </c>
      <c r="R114" s="3">
        <f>[1]Unternehmen!AN4</f>
        <v>100</v>
      </c>
      <c r="S114" s="3">
        <f>[1]Unternehmen!AO4</f>
        <v>100</v>
      </c>
      <c r="T114" s="3">
        <f>[1]Unternehmen!AP4</f>
        <v>100</v>
      </c>
      <c r="U114" s="3">
        <f>[1]Unternehmen!AQ4</f>
        <v>100</v>
      </c>
      <c r="V114" s="3">
        <f>[1]Unternehmen!AR4</f>
        <v>100</v>
      </c>
      <c r="X114" s="18" t="str">
        <f t="shared" ref="X114:X118" si="33">HLOOKUP(Y114,$L114:$U211,ROW(L$130)-ROW(X114)+1,0)</f>
        <v>BW</v>
      </c>
      <c r="Y114" s="19">
        <f t="shared" ref="Y114:Y118" si="34">MIN(L114:U114)</f>
        <v>100</v>
      </c>
      <c r="Z114" s="18" t="str">
        <f t="shared" ref="Z114:Z118" si="35">HLOOKUP(AA114,$L114:$U211,ROW(N$130)-ROW(Z114)+1,0)</f>
        <v>BW</v>
      </c>
      <c r="AA114" s="19">
        <f t="shared" ref="AA114:AA118" si="36">MAX(L114:U114)</f>
        <v>100</v>
      </c>
    </row>
    <row r="115" spans="1:27" x14ac:dyDescent="0.35">
      <c r="A115">
        <f t="shared" ref="A115:A118" si="37">A83</f>
        <v>2020</v>
      </c>
      <c r="B115" s="3">
        <f>[1]Unternehmen!X5</f>
        <v>95.415048252112271</v>
      </c>
      <c r="C115" s="3">
        <f>[1]Unternehmen!Y5</f>
        <v>95.208922654166329</v>
      </c>
      <c r="D115" s="3">
        <f>[1]Unternehmen!Z5</f>
        <v>94.477204958005132</v>
      </c>
      <c r="E115" s="3">
        <f>[1]Unternehmen!AA5</f>
        <v>94.570504633278077</v>
      </c>
      <c r="F115" s="3">
        <f>[1]Unternehmen!AB5</f>
        <v>94.422103713235757</v>
      </c>
      <c r="G115" s="3">
        <f>[1]Unternehmen!AC5</f>
        <v>93.26659691589424</v>
      </c>
      <c r="H115" s="14">
        <f>[1]Unternehmen!AD5</f>
        <v>94.344731594932028</v>
      </c>
      <c r="I115" s="3">
        <f>[1]Unternehmen!AE5</f>
        <v>94.771201051499773</v>
      </c>
      <c r="J115" s="3">
        <f>[1]Unternehmen!AF5</f>
        <v>94.819579256487216</v>
      </c>
      <c r="K115" s="3">
        <f>[1]Unternehmen!AG5</f>
        <v>94.921851601660435</v>
      </c>
      <c r="L115" s="3">
        <f>[1]Unternehmen!AH5</f>
        <v>94.428147653055746</v>
      </c>
      <c r="M115" s="3">
        <f>[1]Unternehmen!AI5</f>
        <v>95.039986293133396</v>
      </c>
      <c r="N115" s="3">
        <f>[1]Unternehmen!AJ5</f>
        <v>96.963897986972356</v>
      </c>
      <c r="O115" s="3">
        <f>[1]Unternehmen!AK5</f>
        <v>94.031916315116348</v>
      </c>
      <c r="P115" s="3">
        <f>[1]Unternehmen!AL5</f>
        <v>94.421185067242902</v>
      </c>
      <c r="Q115" s="3">
        <f>[1]Unternehmen!AM5</f>
        <v>95.315960956180703</v>
      </c>
      <c r="R115" s="3">
        <f>[1]Unternehmen!AN5</f>
        <v>95.362700496246902</v>
      </c>
      <c r="S115" s="3">
        <f>[1]Unternehmen!AO5</f>
        <v>94.409337550238888</v>
      </c>
      <c r="T115" s="3">
        <f>[1]Unternehmen!AP5</f>
        <v>94.208356659371987</v>
      </c>
      <c r="U115" s="3">
        <f>[1]Unternehmen!AQ5</f>
        <v>95.037203090718307</v>
      </c>
      <c r="V115" s="3">
        <f>[1]Unternehmen!AR5</f>
        <v>94.813043503913946</v>
      </c>
      <c r="X115" s="18" t="str">
        <f t="shared" si="33"/>
        <v>HH</v>
      </c>
      <c r="Y115" s="19">
        <f t="shared" si="34"/>
        <v>94.031916315116348</v>
      </c>
      <c r="Z115" s="18" t="str">
        <f t="shared" si="35"/>
        <v>HB</v>
      </c>
      <c r="AA115" s="19">
        <f t="shared" si="36"/>
        <v>96.963897986972356</v>
      </c>
    </row>
    <row r="116" spans="1:27" x14ac:dyDescent="0.35">
      <c r="A116">
        <f t="shared" si="37"/>
        <v>2021</v>
      </c>
      <c r="B116" s="3">
        <f>[1]Unternehmen!X6</f>
        <v>95.332959596364077</v>
      </c>
      <c r="C116" s="3">
        <f>[1]Unternehmen!Y6</f>
        <v>94.657722460195586</v>
      </c>
      <c r="D116" s="3">
        <f>[1]Unternehmen!Z6</f>
        <v>93.517062120816448</v>
      </c>
      <c r="E116" s="3">
        <f>[1]Unternehmen!AA6</f>
        <v>93.609880703279984</v>
      </c>
      <c r="F116" s="3">
        <f>[1]Unternehmen!AB6</f>
        <v>93.270146871404009</v>
      </c>
      <c r="G116" s="3">
        <f>[1]Unternehmen!AC6</f>
        <v>94.303920589271357</v>
      </c>
      <c r="H116" s="14">
        <f>[1]Unternehmen!AD6</f>
        <v>94.096012446389039</v>
      </c>
      <c r="I116" s="3">
        <f>[1]Unternehmen!AE6</f>
        <v>94.013771818724436</v>
      </c>
      <c r="J116" s="3">
        <f>[1]Unternehmen!AF6</f>
        <v>95.461576943567351</v>
      </c>
      <c r="K116" s="3">
        <f>[1]Unternehmen!AG6</f>
        <v>95.537814919469469</v>
      </c>
      <c r="L116" s="3">
        <f>[1]Unternehmen!AH6</f>
        <v>94.328716596734864</v>
      </c>
      <c r="M116" s="3">
        <f>[1]Unternehmen!AI6</f>
        <v>96.658475333192669</v>
      </c>
      <c r="N116" s="3">
        <f>[1]Unternehmen!AJ6</f>
        <v>95.977624848194893</v>
      </c>
      <c r="O116" s="3">
        <f>[1]Unternehmen!AK6</f>
        <v>94.194170309427918</v>
      </c>
      <c r="P116" s="3">
        <f>[1]Unternehmen!AL6</f>
        <v>94.769838787637539</v>
      </c>
      <c r="Q116" s="3">
        <f>[1]Unternehmen!AM6</f>
        <v>95.997060198199534</v>
      </c>
      <c r="R116" s="3">
        <f>[1]Unternehmen!AN6</f>
        <v>95.776601931721203</v>
      </c>
      <c r="S116" s="3">
        <f>[1]Unternehmen!AO6</f>
        <v>95.124457848277046</v>
      </c>
      <c r="T116" s="3">
        <f>[1]Unternehmen!AP6</f>
        <v>94.08112372130897</v>
      </c>
      <c r="U116" s="3">
        <f>[1]Unternehmen!AQ6</f>
        <v>95.840885242774007</v>
      </c>
      <c r="V116" s="3">
        <f>[1]Unternehmen!AR6</f>
        <v>95.265982748355881</v>
      </c>
      <c r="X116" s="18" t="str">
        <f t="shared" si="33"/>
        <v>SL</v>
      </c>
      <c r="Y116" s="19">
        <f t="shared" si="34"/>
        <v>94.08112372130897</v>
      </c>
      <c r="Z116" s="18" t="str">
        <f t="shared" si="35"/>
        <v>BY</v>
      </c>
      <c r="AA116" s="19">
        <f t="shared" si="36"/>
        <v>96.658475333192669</v>
      </c>
    </row>
    <row r="117" spans="1:27" x14ac:dyDescent="0.35">
      <c r="A117">
        <f t="shared" si="37"/>
        <v>2022</v>
      </c>
      <c r="B117" s="3">
        <f>[1]Unternehmen!X7</f>
        <v>96.028711007888518</v>
      </c>
      <c r="C117" s="3">
        <f>[1]Unternehmen!Y7</f>
        <v>95.068293865675258</v>
      </c>
      <c r="D117" s="3">
        <f>[1]Unternehmen!Z7</f>
        <v>94.259791209925723</v>
      </c>
      <c r="E117" s="3">
        <f>[1]Unternehmen!AA7</f>
        <v>93.90472567189326</v>
      </c>
      <c r="F117" s="3">
        <f>[1]Unternehmen!AB7</f>
        <v>92.870488375258304</v>
      </c>
      <c r="G117" s="3">
        <f>[1]Unternehmen!AC7</f>
        <v>96.750805726573461</v>
      </c>
      <c r="H117" s="14">
        <f>[1]Unternehmen!AD7</f>
        <v>95.097446046274584</v>
      </c>
      <c r="I117" s="3">
        <f>[1]Unternehmen!AE7</f>
        <v>94.443439252802932</v>
      </c>
      <c r="J117" s="3">
        <f>[1]Unternehmen!AF7</f>
        <v>96.848939045465769</v>
      </c>
      <c r="K117" s="3">
        <f>[1]Unternehmen!AG7</f>
        <v>96.855401658980682</v>
      </c>
      <c r="L117" s="3">
        <f>[1]Unternehmen!AH7</f>
        <v>94.993997004690996</v>
      </c>
      <c r="M117" s="3">
        <f>[1]Unternehmen!AI7</f>
        <v>98.302506103839036</v>
      </c>
      <c r="N117" s="3">
        <f>[1]Unternehmen!AJ7</f>
        <v>95.970264600890587</v>
      </c>
      <c r="O117" s="3">
        <f>[1]Unternehmen!AK7</f>
        <v>95.005440280985738</v>
      </c>
      <c r="P117" s="3">
        <f>[1]Unternehmen!AL7</f>
        <v>96.430653094879304</v>
      </c>
      <c r="Q117" s="3">
        <f>[1]Unternehmen!AM7</f>
        <v>97.64443300435552</v>
      </c>
      <c r="R117" s="3">
        <f>[1]Unternehmen!AN7</f>
        <v>97.160032829476961</v>
      </c>
      <c r="S117" s="3">
        <f>[1]Unternehmen!AO7</f>
        <v>96.644623751292286</v>
      </c>
      <c r="T117" s="3">
        <f>[1]Unternehmen!AP7</f>
        <v>95.193139599979645</v>
      </c>
      <c r="U117" s="3">
        <f>[1]Unternehmen!AQ7</f>
        <v>96.618334446246308</v>
      </c>
      <c r="V117" s="3">
        <f>[1]Unternehmen!AR7</f>
        <v>96.523963129885757</v>
      </c>
      <c r="X117" s="18" t="str">
        <f t="shared" si="33"/>
        <v>BW</v>
      </c>
      <c r="Y117" s="19">
        <f t="shared" si="34"/>
        <v>94.993997004690996</v>
      </c>
      <c r="Z117" s="18" t="str">
        <f t="shared" si="35"/>
        <v>BY</v>
      </c>
      <c r="AA117" s="19">
        <f t="shared" si="36"/>
        <v>98.302506103839036</v>
      </c>
    </row>
    <row r="118" spans="1:27" x14ac:dyDescent="0.35">
      <c r="A118">
        <f t="shared" si="37"/>
        <v>2023</v>
      </c>
      <c r="B118" s="3">
        <f>[1]Unternehmen!X8</f>
        <v>96.683418091538869</v>
      </c>
      <c r="C118" s="3">
        <f>[1]Unternehmen!Y8</f>
        <v>94.955144265739918</v>
      </c>
      <c r="D118" s="3">
        <f>[1]Unternehmen!Z8</f>
        <v>94.056952685181244</v>
      </c>
      <c r="E118" s="3">
        <f>[1]Unternehmen!AA8</f>
        <v>93.362591374765614</v>
      </c>
      <c r="F118" s="3">
        <f>[1]Unternehmen!AB8</f>
        <v>92.650243135896261</v>
      </c>
      <c r="G118" s="3">
        <f>[1]Unternehmen!AC8</f>
        <v>97.996330198053641</v>
      </c>
      <c r="H118" s="14">
        <f>[1]Unternehmen!AD8</f>
        <v>95.401750720525513</v>
      </c>
      <c r="I118" s="3">
        <f>[1]Unternehmen!AE8</f>
        <v>94.375432838987024</v>
      </c>
      <c r="J118" s="3">
        <f>[1]Unternehmen!AF8</f>
        <v>97.978339115632991</v>
      </c>
      <c r="K118" s="3">
        <f>[1]Unternehmen!AG8</f>
        <v>97.977154304870339</v>
      </c>
      <c r="L118" s="3">
        <f>[1]Unternehmen!AH8</f>
        <v>96.00976157175333</v>
      </c>
      <c r="M118" s="3">
        <f>[1]Unternehmen!AI8</f>
        <v>99.907351735013279</v>
      </c>
      <c r="N118" s="3">
        <f>[1]Unternehmen!AJ8</f>
        <v>95.767857800022085</v>
      </c>
      <c r="O118" s="3">
        <f>[1]Unternehmen!AK8</f>
        <v>96.993528928932747</v>
      </c>
      <c r="P118" s="3">
        <f>[1]Unternehmen!AL8</f>
        <v>97.028802138125158</v>
      </c>
      <c r="Q118" s="3">
        <f>[1]Unternehmen!AM8</f>
        <v>98.71976373205807</v>
      </c>
      <c r="R118" s="3">
        <f>[1]Unternehmen!AN8</f>
        <v>98.31694577157424</v>
      </c>
      <c r="S118" s="3">
        <f>[1]Unternehmen!AO8</f>
        <v>97.419694253956408</v>
      </c>
      <c r="T118" s="3">
        <f>[1]Unternehmen!AP8</f>
        <v>95.058272685632858</v>
      </c>
      <c r="U118" s="3">
        <f>[1]Unternehmen!AQ8</f>
        <v>97.209768196127072</v>
      </c>
      <c r="V118" s="3">
        <f>[1]Unternehmen!AR8</f>
        <v>97.491597121485555</v>
      </c>
      <c r="X118" s="18" t="str">
        <f t="shared" si="33"/>
        <v>SL</v>
      </c>
      <c r="Y118" s="19">
        <f t="shared" si="34"/>
        <v>95.058272685632858</v>
      </c>
      <c r="Z118" s="18" t="str">
        <f t="shared" si="35"/>
        <v>BY</v>
      </c>
      <c r="AA118" s="19">
        <f t="shared" si="36"/>
        <v>99.907351735013279</v>
      </c>
    </row>
    <row r="120" spans="1:27" x14ac:dyDescent="0.35">
      <c r="A120" s="4" t="s">
        <v>633</v>
      </c>
    </row>
    <row r="121" spans="1:27" x14ac:dyDescent="0.35">
      <c r="A121">
        <f>A114</f>
        <v>2019</v>
      </c>
      <c r="B121" s="3">
        <f>[1]Unternehmen!X11</f>
        <v>100</v>
      </c>
      <c r="C121" s="3">
        <f>[1]Unternehmen!Y11</f>
        <v>100</v>
      </c>
      <c r="D121" s="3">
        <f>[1]Unternehmen!Z11</f>
        <v>100</v>
      </c>
      <c r="E121" s="3">
        <f>[1]Unternehmen!AA11</f>
        <v>100</v>
      </c>
      <c r="F121" s="3">
        <f>[1]Unternehmen!AB11</f>
        <v>100</v>
      </c>
      <c r="G121" s="3">
        <f>[1]Unternehmen!AC11</f>
        <v>100</v>
      </c>
      <c r="H121" s="14">
        <f>[1]Unternehmen!AD11</f>
        <v>100</v>
      </c>
      <c r="I121" s="3">
        <f>[1]Unternehmen!AE11</f>
        <v>100</v>
      </c>
      <c r="J121" s="3">
        <f>[1]Unternehmen!AF11</f>
        <v>100</v>
      </c>
      <c r="K121" s="3">
        <f>[1]Unternehmen!AG11</f>
        <v>100</v>
      </c>
      <c r="L121" s="3">
        <f>[1]Unternehmen!AH11</f>
        <v>100</v>
      </c>
      <c r="M121" s="3">
        <f>[1]Unternehmen!AI11</f>
        <v>100</v>
      </c>
      <c r="N121" s="3">
        <f>[1]Unternehmen!AJ11</f>
        <v>100</v>
      </c>
      <c r="O121" s="3">
        <f>[1]Unternehmen!AK11</f>
        <v>100</v>
      </c>
      <c r="P121" s="3">
        <f>[1]Unternehmen!AL11</f>
        <v>100</v>
      </c>
      <c r="Q121" s="3">
        <f>[1]Unternehmen!AM11</f>
        <v>100</v>
      </c>
      <c r="R121" s="3">
        <f>[1]Unternehmen!AN11</f>
        <v>100</v>
      </c>
      <c r="S121" s="3">
        <f>[1]Unternehmen!AO11</f>
        <v>100</v>
      </c>
      <c r="T121" s="3">
        <f>[1]Unternehmen!AP11</f>
        <v>100</v>
      </c>
      <c r="U121" s="3">
        <f>[1]Unternehmen!AQ11</f>
        <v>100</v>
      </c>
      <c r="V121" s="3">
        <f>[1]Unternehmen!AR11</f>
        <v>100</v>
      </c>
      <c r="X121" s="18" t="str">
        <f t="shared" ref="X121:X125" si="38">HLOOKUP(Y121,$L121:$U218,ROW(L$130)-ROW(X121)+1,0)</f>
        <v>BW</v>
      </c>
      <c r="Y121" s="19">
        <f t="shared" ref="Y121:Y125" si="39">MIN(L121:U121)</f>
        <v>100</v>
      </c>
      <c r="Z121" s="18" t="str">
        <f t="shared" ref="Z121:Z125" si="40">HLOOKUP(AA121,$L121:$U218,ROW(N$130)-ROW(Z121)+1,0)</f>
        <v>BW</v>
      </c>
      <c r="AA121" s="19">
        <f t="shared" ref="AA121:AA125" si="41">MAX(L121:U121)</f>
        <v>100</v>
      </c>
    </row>
    <row r="122" spans="1:27" x14ac:dyDescent="0.35">
      <c r="A122">
        <f t="shared" ref="A122:A125" si="42">A115</f>
        <v>2020</v>
      </c>
      <c r="B122" s="3">
        <f>[1]Unternehmen!X12</f>
        <v>96.834400731930472</v>
      </c>
      <c r="C122" s="3">
        <f>[1]Unternehmen!Y12</f>
        <v>96.897590361445779</v>
      </c>
      <c r="D122" s="3">
        <f>[1]Unternehmen!Z12</f>
        <v>96.589110477999355</v>
      </c>
      <c r="E122" s="3">
        <f>[1]Unternehmen!AA12</f>
        <v>96.757712713696208</v>
      </c>
      <c r="F122" s="3">
        <f>[1]Unternehmen!AB12</f>
        <v>96.770186335403736</v>
      </c>
      <c r="G122" s="3">
        <f>[1]Unternehmen!AC12</f>
        <v>94.885295223768324</v>
      </c>
      <c r="H122" s="14">
        <f>[1]Unternehmen!AD12</f>
        <v>96.473267985565485</v>
      </c>
      <c r="I122" s="3">
        <f>[1]Unternehmen!AE12</f>
        <v>96.723448378018077</v>
      </c>
      <c r="J122" s="3">
        <f>[1]Unternehmen!AF12</f>
        <v>95.81059455910713</v>
      </c>
      <c r="K122" s="3">
        <f>[1]Unternehmen!AG12</f>
        <v>95.836540996572637</v>
      </c>
      <c r="L122" s="3">
        <f>[1]Unternehmen!AH12</f>
        <v>95.677780241985161</v>
      </c>
      <c r="M122" s="3">
        <f>[1]Unternehmen!AI12</f>
        <v>96.109925668862999</v>
      </c>
      <c r="N122" s="3">
        <f>[1]Unternehmen!AJ12</f>
        <v>93.860268172194779</v>
      </c>
      <c r="O122" s="3">
        <f>[1]Unternehmen!AK12</f>
        <v>94.845699277741303</v>
      </c>
      <c r="P122" s="3">
        <f>[1]Unternehmen!AL12</f>
        <v>94.895122567601717</v>
      </c>
      <c r="Q122" s="3">
        <f>[1]Unternehmen!AM12</f>
        <v>96.525522041763338</v>
      </c>
      <c r="R122" s="3">
        <f>[1]Unternehmen!AN12</f>
        <v>96.094990158105276</v>
      </c>
      <c r="S122" s="3">
        <f>[1]Unternehmen!AO12</f>
        <v>95.141667347105425</v>
      </c>
      <c r="T122" s="3">
        <f>[1]Unternehmen!AP12</f>
        <v>92.995812714122579</v>
      </c>
      <c r="U122" s="3">
        <f>[1]Unternehmen!AQ12</f>
        <v>96.927621861152147</v>
      </c>
      <c r="V122" s="3">
        <f>[1]Unternehmen!AR12</f>
        <v>95.945313763810375</v>
      </c>
      <c r="X122" s="18" t="str">
        <f t="shared" si="38"/>
        <v>SL</v>
      </c>
      <c r="Y122" s="19">
        <f t="shared" si="39"/>
        <v>92.995812714122579</v>
      </c>
      <c r="Z122" s="18" t="str">
        <f t="shared" si="40"/>
        <v>SH</v>
      </c>
      <c r="AA122" s="19">
        <f t="shared" si="41"/>
        <v>96.927621861152147</v>
      </c>
    </row>
    <row r="123" spans="1:27" x14ac:dyDescent="0.35">
      <c r="A123">
        <f t="shared" si="42"/>
        <v>2021</v>
      </c>
      <c r="B123" s="3">
        <f>[1]Unternehmen!X13</f>
        <v>95.333943275388833</v>
      </c>
      <c r="C123" s="3">
        <f>[1]Unternehmen!Y13</f>
        <v>96.656626506024097</v>
      </c>
      <c r="D123" s="3">
        <f>[1]Unternehmen!Z13</f>
        <v>94.90345045900601</v>
      </c>
      <c r="E123" s="3">
        <f>[1]Unternehmen!AA13</f>
        <v>94.34073491845156</v>
      </c>
      <c r="F123" s="3">
        <f>[1]Unternehmen!AB13</f>
        <v>95.279503105590052</v>
      </c>
      <c r="G123" s="3">
        <f>[1]Unternehmen!AC13</f>
        <v>94.208349003384726</v>
      </c>
      <c r="H123" s="14">
        <f>[1]Unternehmen!AD13</f>
        <v>95.014460113121586</v>
      </c>
      <c r="I123" s="3">
        <f>[1]Unternehmen!AE13</f>
        <v>95.141460524366764</v>
      </c>
      <c r="J123" s="3">
        <f>[1]Unternehmen!AF13</f>
        <v>94.867362849288085</v>
      </c>
      <c r="K123" s="3">
        <f>[1]Unternehmen!AG13</f>
        <v>94.885842341154756</v>
      </c>
      <c r="L123" s="3">
        <f>[1]Unternehmen!AH13</f>
        <v>94.384071363445941</v>
      </c>
      <c r="M123" s="3">
        <f>[1]Unternehmen!AI13</f>
        <v>95.99971862030155</v>
      </c>
      <c r="N123" s="3">
        <f>[1]Unternehmen!AJ13</f>
        <v>90.825688073394488</v>
      </c>
      <c r="O123" s="3">
        <f>[1]Unternehmen!AK13</f>
        <v>95.567957977675647</v>
      </c>
      <c r="P123" s="3">
        <f>[1]Unternehmen!AL13</f>
        <v>93.941117007834222</v>
      </c>
      <c r="Q123" s="3">
        <f>[1]Unternehmen!AM13</f>
        <v>95.458236658932719</v>
      </c>
      <c r="R123" s="3">
        <f>[1]Unternehmen!AN13</f>
        <v>94.712891823819504</v>
      </c>
      <c r="S123" s="3">
        <f>[1]Unternehmen!AO13</f>
        <v>93.606597534089985</v>
      </c>
      <c r="T123" s="3">
        <f>[1]Unternehmen!AP13</f>
        <v>91.320898363151883</v>
      </c>
      <c r="U123" s="3">
        <f>[1]Unternehmen!AQ13</f>
        <v>97.07533234859676</v>
      </c>
      <c r="V123" s="3">
        <f>[1]Unternehmen!AR13</f>
        <v>94.90781425567171</v>
      </c>
      <c r="X123" s="18" t="str">
        <f t="shared" si="38"/>
        <v>HB</v>
      </c>
      <c r="Y123" s="19">
        <f t="shared" si="39"/>
        <v>90.825688073394488</v>
      </c>
      <c r="Z123" s="18" t="str">
        <f t="shared" si="40"/>
        <v>SH</v>
      </c>
      <c r="AA123" s="19">
        <f t="shared" si="41"/>
        <v>97.07533234859676</v>
      </c>
    </row>
    <row r="124" spans="1:27" x14ac:dyDescent="0.35">
      <c r="A124">
        <f t="shared" si="42"/>
        <v>2022</v>
      </c>
      <c r="B124" s="3">
        <f>[1]Unternehmen!X14</f>
        <v>94.364135407136317</v>
      </c>
      <c r="C124" s="3">
        <f>[1]Unternehmen!Y14</f>
        <v>96.234939759036138</v>
      </c>
      <c r="D124" s="3">
        <f>[1]Unternehmen!Z14</f>
        <v>94.57106679328902</v>
      </c>
      <c r="E124" s="3">
        <f>[1]Unternehmen!AA14</f>
        <v>93.554725879347615</v>
      </c>
      <c r="F124" s="3">
        <f>[1]Unternehmen!AB14</f>
        <v>93.567977915804008</v>
      </c>
      <c r="G124" s="3">
        <f>[1]Unternehmen!AC14</f>
        <v>94.151936818352766</v>
      </c>
      <c r="H124" s="14">
        <f>[1]Unternehmen!AD14</f>
        <v>94.308089985411925</v>
      </c>
      <c r="I124" s="3">
        <f>[1]Unternehmen!AE14</f>
        <v>94.332691453118059</v>
      </c>
      <c r="J124" s="3">
        <f>[1]Unternehmen!AF14</f>
        <v>94.188789955274714</v>
      </c>
      <c r="K124" s="3">
        <f>[1]Unternehmen!AG14</f>
        <v>94.189823358818884</v>
      </c>
      <c r="L124" s="3">
        <f>[1]Unternehmen!AH14</f>
        <v>93.176609743476007</v>
      </c>
      <c r="M124" s="3">
        <f>[1]Unternehmen!AI14</f>
        <v>96.065373883274319</v>
      </c>
      <c r="N124" s="3">
        <f>[1]Unternehmen!AJ14</f>
        <v>89.767113620324636</v>
      </c>
      <c r="O124" s="3">
        <f>[1]Unternehmen!AK14</f>
        <v>94.28759028233749</v>
      </c>
      <c r="P124" s="3">
        <f>[1]Unternehmen!AL14</f>
        <v>93.347232752084906</v>
      </c>
      <c r="Q124" s="3">
        <f>[1]Unternehmen!AM14</f>
        <v>94.988399071925755</v>
      </c>
      <c r="R124" s="3">
        <f>[1]Unternehmen!AN14</f>
        <v>93.739285033970404</v>
      </c>
      <c r="S124" s="3">
        <f>[1]Unternehmen!AO14</f>
        <v>92.912550012247891</v>
      </c>
      <c r="T124" s="3">
        <f>[1]Unternehmen!AP14</f>
        <v>90.026646364674534</v>
      </c>
      <c r="U124" s="3">
        <f>[1]Unternehmen!AQ14</f>
        <v>96.336779911373711</v>
      </c>
      <c r="V124" s="3">
        <f>[1]Unternehmen!AR14</f>
        <v>94.210026975861624</v>
      </c>
      <c r="X124" s="18" t="str">
        <f t="shared" si="38"/>
        <v>HB</v>
      </c>
      <c r="Y124" s="19">
        <f t="shared" si="39"/>
        <v>89.767113620324636</v>
      </c>
      <c r="Z124" s="18" t="str">
        <f t="shared" si="40"/>
        <v>SH</v>
      </c>
      <c r="AA124" s="19">
        <f t="shared" si="41"/>
        <v>96.336779911373711</v>
      </c>
    </row>
    <row r="125" spans="1:27" x14ac:dyDescent="0.35">
      <c r="A125">
        <f t="shared" si="42"/>
        <v>2023</v>
      </c>
      <c r="B125" s="3">
        <f>[1]Unternehmen!X15</f>
        <v>92.900274473924981</v>
      </c>
      <c r="C125" s="3">
        <f>[1]Unternehmen!Y15</f>
        <v>95.060240963855421</v>
      </c>
      <c r="D125" s="3">
        <f>[1]Unternehmen!Z15</f>
        <v>92.481798037353585</v>
      </c>
      <c r="E125" s="3">
        <f>[1]Unternehmen!AA15</f>
        <v>91.25564943996855</v>
      </c>
      <c r="F125" s="3">
        <f>[1]Unternehmen!AB15</f>
        <v>91.621808143547284</v>
      </c>
      <c r="G125" s="3">
        <f>[1]Unternehmen!AC15</f>
        <v>92.196314403911245</v>
      </c>
      <c r="H125" s="14">
        <f>[1]Unternehmen!AD15</f>
        <v>92.401402503007191</v>
      </c>
      <c r="I125" s="3">
        <f>[1]Unternehmen!AE15</f>
        <v>92.433713523922378</v>
      </c>
      <c r="J125" s="3">
        <f>[1]Unternehmen!AF15</f>
        <v>92.840876451520245</v>
      </c>
      <c r="K125" s="3">
        <f>[1]Unternehmen!AG15</f>
        <v>92.85895069865542</v>
      </c>
      <c r="L125" s="3">
        <f>[1]Unternehmen!AH15</f>
        <v>92.188462581010825</v>
      </c>
      <c r="M125" s="3">
        <f>[1]Unternehmen!AI15</f>
        <v>95.078200107862216</v>
      </c>
      <c r="N125" s="3">
        <f>[1]Unternehmen!AJ15</f>
        <v>87.791107974594212</v>
      </c>
      <c r="O125" s="3">
        <f>[1]Unternehmen!AK15</f>
        <v>94.353250164149699</v>
      </c>
      <c r="P125" s="3">
        <f>[1]Unternehmen!AL15</f>
        <v>91.780389183725049</v>
      </c>
      <c r="Q125" s="3">
        <f>[1]Unternehmen!AM15</f>
        <v>93.648491879350345</v>
      </c>
      <c r="R125" s="3">
        <f>[1]Unternehmen!AN15</f>
        <v>91.923296717251887</v>
      </c>
      <c r="S125" s="3">
        <f>[1]Unternehmen!AO15</f>
        <v>91.312158079529681</v>
      </c>
      <c r="T125" s="3">
        <f>[1]Unternehmen!AP15</f>
        <v>86.296155310239826</v>
      </c>
      <c r="U125" s="3">
        <f>[1]Unternehmen!AQ15</f>
        <v>95.672082717872968</v>
      </c>
      <c r="V125" s="3">
        <f>[1]Unternehmen!AR15</f>
        <v>92.780787240461166</v>
      </c>
      <c r="X125" s="18" t="str">
        <f t="shared" si="38"/>
        <v>SL</v>
      </c>
      <c r="Y125" s="19">
        <f t="shared" si="39"/>
        <v>86.296155310239826</v>
      </c>
      <c r="Z125" s="18" t="str">
        <f t="shared" si="40"/>
        <v>SH</v>
      </c>
      <c r="AA125" s="19">
        <f t="shared" si="41"/>
        <v>95.672082717872968</v>
      </c>
    </row>
    <row r="130" spans="12:21" x14ac:dyDescent="0.35">
      <c r="L130" t="s">
        <v>24</v>
      </c>
      <c r="M130" t="s">
        <v>25</v>
      </c>
      <c r="N130" t="s">
        <v>26</v>
      </c>
      <c r="O130" t="s">
        <v>27</v>
      </c>
      <c r="P130" t="s">
        <v>28</v>
      </c>
      <c r="Q130" t="s">
        <v>29</v>
      </c>
      <c r="R130" t="s">
        <v>30</v>
      </c>
      <c r="S130" t="s">
        <v>31</v>
      </c>
      <c r="T130" t="s">
        <v>32</v>
      </c>
      <c r="U130" t="s">
        <v>33</v>
      </c>
    </row>
  </sheetData>
  <pageMargins left="0.7" right="0.7" top="0.78740157499999996" bottom="0.78740157499999996"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C20C-72EA-4FDC-9671-972C20FDDC74}">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250</v>
      </c>
    </row>
    <row r="2" spans="1:27" s="25" customFormat="1" ht="26" x14ac:dyDescent="0.3">
      <c r="A2" s="30" t="str">
        <f>Wirtschaftskraft!A2</f>
        <v>Jahr</v>
      </c>
      <c r="B2" s="30" t="str">
        <f>Wirtschaftskraft!B2</f>
        <v>Branden-
burg</v>
      </c>
      <c r="C2" s="30" t="str">
        <f>Wirtschaftskraft!C2</f>
        <v>Mecklenburg-
Vorpommern</v>
      </c>
      <c r="D2" s="30" t="str">
        <f>Wirtschaftskraft!D2</f>
        <v>Sachsen</v>
      </c>
      <c r="E2" s="30" t="str">
        <f>Wirtschaftskraft!E2</f>
        <v>Sachsen-Anhalt</v>
      </c>
      <c r="F2" s="30" t="str">
        <f>Wirtschaftskraft!F2</f>
        <v>Thüringen</v>
      </c>
      <c r="G2" s="30" t="str">
        <f>Wirtschaftskraft!G2</f>
        <v>Berlin</v>
      </c>
      <c r="H2" s="31" t="str">
        <f>Wirtschaftskraft!H2</f>
        <v>NBL m B</v>
      </c>
      <c r="I2" s="30" t="str">
        <f>Wirtschaftskraft!I2</f>
        <v>NBL o B</v>
      </c>
      <c r="J2" s="30" t="str">
        <f>Wirtschaftskraft!J2</f>
        <v>ABL m B</v>
      </c>
      <c r="K2" s="30" t="str">
        <f>Wirtschaftskraft!K2</f>
        <v>ABL o B</v>
      </c>
      <c r="L2" s="30" t="str">
        <f>Wirtschaftskraft!L2</f>
        <v>Baden-
Württemberg</v>
      </c>
      <c r="M2" s="30" t="str">
        <f>Wirtschaftskraft!M2</f>
        <v>Bayern</v>
      </c>
      <c r="N2" s="30" t="str">
        <f>Wirtschaftskraft!N2</f>
        <v>Bremen</v>
      </c>
      <c r="O2" s="30" t="str">
        <f>Wirtschaftskraft!O2</f>
        <v>Hamburg</v>
      </c>
      <c r="P2" s="30" t="str">
        <f>Wirtschaftskraft!P2</f>
        <v>Hessen</v>
      </c>
      <c r="Q2" s="30" t="str">
        <f>Wirtschaftskraft!Q2</f>
        <v>Nieder-
sachsen</v>
      </c>
      <c r="R2" s="30" t="str">
        <f>Wirtschaftskraft!R2</f>
        <v>Nordrhein-
Westfalen</v>
      </c>
      <c r="S2" s="30" t="str">
        <f>Wirtschaftskraft!S2</f>
        <v>Rheinland-Pfalz</v>
      </c>
      <c r="T2" s="30" t="str">
        <f>Wirtschaftskraft!T2</f>
        <v>Saarland</v>
      </c>
      <c r="U2" s="30" t="str">
        <f>Wirtschaftskraft!U2</f>
        <v>Schleswig-
Holstein</v>
      </c>
      <c r="V2" s="30" t="str">
        <f>Wirtschaftskraft!V2</f>
        <v>Deutschland</v>
      </c>
      <c r="X2" s="30" t="str">
        <f>Wirtschaftskraft!X2</f>
        <v>Min ABLoB</v>
      </c>
      <c r="Y2" s="30"/>
      <c r="Z2" s="30" t="str">
        <f>Wirtschaftskraft!Z2</f>
        <v>Max ABLoB</v>
      </c>
      <c r="AA2" s="30"/>
    </row>
    <row r="3" spans="1:27" x14ac:dyDescent="0.35">
      <c r="A3" s="4" t="s">
        <v>252</v>
      </c>
    </row>
    <row r="4" spans="1:27" x14ac:dyDescent="0.35">
      <c r="A4" t="str">
        <f>'[1]öff Dienst'!A26</f>
        <v>Bund (geschätzt)</v>
      </c>
      <c r="B4" s="3">
        <f>'[1]öff Dienst'!B26</f>
        <v>7.2791789162304612</v>
      </c>
      <c r="C4" s="3">
        <f>'[1]öff Dienst'!C26</f>
        <v>10.3917809070823</v>
      </c>
      <c r="D4" s="3">
        <f>'[1]öff Dienst'!D26</f>
        <v>3.5530972504679199</v>
      </c>
      <c r="E4" s="3">
        <f>'[1]öff Dienst'!E26</f>
        <v>4.3647175630944171</v>
      </c>
      <c r="F4" s="3">
        <f>'[1]öff Dienst'!F26</f>
        <v>4.3915559194738307</v>
      </c>
      <c r="G4" s="3">
        <f>'[1]öff Dienst'!G26</f>
        <v>13.312562495460089</v>
      </c>
      <c r="H4" s="14">
        <f>'[1]öff Dienst'!H26</f>
        <v>7.2853693050124706</v>
      </c>
      <c r="I4" s="3">
        <f>'[1]öff Dienst'!I26</f>
        <v>5.4812066550883847</v>
      </c>
      <c r="J4" s="3">
        <f>'[1]öff Dienst'!J26</f>
        <v>5.8766973599490493</v>
      </c>
      <c r="K4" s="3">
        <f>'[1]öff Dienst'!K26</f>
        <v>5.465062356380586</v>
      </c>
      <c r="L4" s="3">
        <f>'[1]öff Dienst'!L26</f>
        <v>2.9584405265866107</v>
      </c>
      <c r="M4" s="3">
        <f>'[1]öff Dienst'!M26</f>
        <v>4.9688698305851915</v>
      </c>
      <c r="N4" s="3">
        <f>'[1]öff Dienst'!N26</f>
        <v>4.7493763156820048</v>
      </c>
      <c r="O4" s="3">
        <f>'[1]öff Dienst'!O26</f>
        <v>6.6789956243054238</v>
      </c>
      <c r="P4" s="3">
        <f>'[1]öff Dienst'!P26</f>
        <v>5.7372891921698912</v>
      </c>
      <c r="Q4" s="3">
        <f>'[1]öff Dienst'!Q26</f>
        <v>7.576307890693661</v>
      </c>
      <c r="R4" s="3">
        <f>'[1]öff Dienst'!R26</f>
        <v>5.2128219423156965</v>
      </c>
      <c r="S4" s="3">
        <f>'[1]öff Dienst'!S26</f>
        <v>7.6632224633435833</v>
      </c>
      <c r="T4" s="3">
        <f>'[1]öff Dienst'!T26</f>
        <v>4.2614657641930442</v>
      </c>
      <c r="U4" s="3">
        <f>'[1]öff Dienst'!U26</f>
        <v>9.1338474036775832</v>
      </c>
      <c r="V4" s="3">
        <f>'[1]öff Dienst'!V26</f>
        <v>5.817727238335519</v>
      </c>
      <c r="X4" s="18" t="str">
        <f>HLOOKUP(Y4,$L4:$U101,ROW(L$100)-ROW(X4)+1,0)</f>
        <v>BW</v>
      </c>
      <c r="Y4" s="19">
        <f>MIN(L4:U4)</f>
        <v>2.9584405265866107</v>
      </c>
      <c r="Z4" s="18" t="str">
        <f>HLOOKUP(AA4,$L4:$U101,ROW(N$100)-ROW(Z4)+1,0)</f>
        <v>SH</v>
      </c>
      <c r="AA4" s="19">
        <f>MAX(L4:U4)</f>
        <v>9.1338474036775832</v>
      </c>
    </row>
    <row r="5" spans="1:27" x14ac:dyDescent="0.35">
      <c r="A5" t="str">
        <f>'[1]öff Dienst'!A27</f>
        <v>Land</v>
      </c>
      <c r="B5" s="3">
        <f>'[1]öff Dienst'!B27</f>
        <v>22.965461807505982</v>
      </c>
      <c r="C5" s="3">
        <f>'[1]öff Dienst'!C27</f>
        <v>27.980009019871332</v>
      </c>
      <c r="D5" s="3">
        <f>'[1]öff Dienst'!D27</f>
        <v>27.46095250624596</v>
      </c>
      <c r="E5" s="3">
        <f>'[1]öff Dienst'!E27</f>
        <v>26.940395748915513</v>
      </c>
      <c r="F5" s="3">
        <f>'[1]öff Dienst'!F27</f>
        <v>28.041331793883035</v>
      </c>
      <c r="G5" s="3">
        <f>'[1]öff Dienst'!G27</f>
        <v>54.225364431023273</v>
      </c>
      <c r="H5" s="14">
        <f>'[1]öff Dienst'!H27</f>
        <v>32.976894681652993</v>
      </c>
      <c r="I5" s="3">
        <f>'[1]öff Dienst'!I27</f>
        <v>26.616438947363079</v>
      </c>
      <c r="J5" s="3">
        <f>'[1]öff Dienst'!J27</f>
        <v>27.199296313262938</v>
      </c>
      <c r="K5" s="3">
        <f>'[1]öff Dienst'!K27</f>
        <v>25.703185848191787</v>
      </c>
      <c r="L5" s="3">
        <f>'[1]öff Dienst'!L27</f>
        <v>25.611647035635173</v>
      </c>
      <c r="M5" s="3">
        <f>'[1]öff Dienst'!M27</f>
        <v>24.691870233439282</v>
      </c>
      <c r="N5" s="3">
        <f>'[1]öff Dienst'!N27</f>
        <v>49.646594635554806</v>
      </c>
      <c r="O5" s="3">
        <f>'[1]öff Dienst'!O27</f>
        <v>49.322577015258446</v>
      </c>
      <c r="P5" s="3">
        <f>'[1]öff Dienst'!P27</f>
        <v>25.378714095206696</v>
      </c>
      <c r="Q5" s="3">
        <f>'[1]öff Dienst'!Q27</f>
        <v>24.221184669792894</v>
      </c>
      <c r="R5" s="3">
        <f>'[1]öff Dienst'!R27</f>
        <v>23.876623315850235</v>
      </c>
      <c r="S5" s="3">
        <f>'[1]öff Dienst'!S27</f>
        <v>25.04260721366213</v>
      </c>
      <c r="T5" s="3">
        <f>'[1]öff Dienst'!T27</f>
        <v>28.181885891544024</v>
      </c>
      <c r="U5" s="3">
        <f>'[1]öff Dienst'!U27</f>
        <v>25.976430021051382</v>
      </c>
      <c r="V5" s="3">
        <f>'[1]öff Dienst'!V27</f>
        <v>27.110022830240016</v>
      </c>
      <c r="X5" s="18" t="str">
        <f t="shared" ref="X5:X9" si="0">HLOOKUP(Y5,$L5:$U102,ROW(L$100)-ROW(X5)+1,0)</f>
        <v>NW</v>
      </c>
      <c r="Y5" s="19">
        <f t="shared" ref="Y5:Y9" si="1">MIN(L5:U5)</f>
        <v>23.876623315850235</v>
      </c>
      <c r="Z5" s="18" t="str">
        <f t="shared" ref="Z5:Z9" si="2">HLOOKUP(AA5,$L5:$U102,ROW(N$100)-ROW(Z5)+1,0)</f>
        <v>HB</v>
      </c>
      <c r="AA5" s="19">
        <f t="shared" ref="AA5:AA9" si="3">MAX(L5:U5)</f>
        <v>49.646594635554806</v>
      </c>
    </row>
    <row r="6" spans="1:27" x14ac:dyDescent="0.35">
      <c r="A6" t="str">
        <f>'[1]öff Dienst'!A28</f>
        <v>Kommunen</v>
      </c>
      <c r="B6" s="9">
        <f>'[1]öff Dienst'!B28</f>
        <v>19.629262963848017</v>
      </c>
      <c r="C6" s="9">
        <f>'[1]öff Dienst'!C28</f>
        <v>16.321671928258279</v>
      </c>
      <c r="D6" s="9">
        <f>'[1]öff Dienst'!D28</f>
        <v>18.144280284625559</v>
      </c>
      <c r="E6" s="9">
        <f>'[1]öff Dienst'!E28</f>
        <v>20.251113811259621</v>
      </c>
      <c r="F6" s="9">
        <f>'[1]öff Dienst'!F28</f>
        <v>17.314110906290196</v>
      </c>
      <c r="G6" s="9" t="str">
        <f>'[1]öff Dienst'!G28</f>
        <v>.</v>
      </c>
      <c r="H6" s="17">
        <f>'[1]öff Dienst'!H28</f>
        <v>14.189650664721636</v>
      </c>
      <c r="I6" s="9">
        <f>'[1]öff Dienst'!I28</f>
        <v>18.437139825237495</v>
      </c>
      <c r="J6" s="9">
        <f>'[1]öff Dienst'!J28</f>
        <v>17.365009468385761</v>
      </c>
      <c r="K6" s="9">
        <f>'[1]öff Dienst'!K28</f>
        <v>18.326302553214436</v>
      </c>
      <c r="L6" s="9">
        <f>'[1]öff Dienst'!L28</f>
        <v>19.92213317190663</v>
      </c>
      <c r="M6" s="9">
        <f>'[1]öff Dienst'!M28</f>
        <v>20.975777342459303</v>
      </c>
      <c r="N6" s="9" t="str">
        <f>'[1]öff Dienst'!N28</f>
        <v>.</v>
      </c>
      <c r="O6" s="9" t="str">
        <f>'[1]öff Dienst'!O28</f>
        <v>.</v>
      </c>
      <c r="P6" s="9">
        <f>'[1]öff Dienst'!P28</f>
        <v>17.964883101834506</v>
      </c>
      <c r="Q6" s="9">
        <f>'[1]öff Dienst'!Q28</f>
        <v>17.059072342117425</v>
      </c>
      <c r="R6" s="9">
        <f>'[1]öff Dienst'!R28</f>
        <v>18.965867494374926</v>
      </c>
      <c r="S6" s="9">
        <f>'[1]öff Dienst'!S28</f>
        <v>18.326199148695277</v>
      </c>
      <c r="T6" s="9">
        <f>'[1]öff Dienst'!T28</f>
        <v>16.607182757517013</v>
      </c>
      <c r="U6" s="9">
        <f>'[1]öff Dienst'!U28</f>
        <v>17.193761873491741</v>
      </c>
      <c r="V6" s="9">
        <f>'[1]öff Dienst'!V28</f>
        <v>17.524870766646558</v>
      </c>
      <c r="X6" s="18" t="str">
        <f t="shared" si="0"/>
        <v>SL</v>
      </c>
      <c r="Y6" s="19">
        <f t="shared" si="1"/>
        <v>16.607182757517013</v>
      </c>
      <c r="Z6" s="18" t="str">
        <f t="shared" si="2"/>
        <v>BY</v>
      </c>
      <c r="AA6" s="19">
        <f t="shared" si="3"/>
        <v>20.975777342459303</v>
      </c>
    </row>
    <row r="7" spans="1:27" x14ac:dyDescent="0.35">
      <c r="A7" t="str">
        <f>'[1]öff Dienst'!A29</f>
        <v>Land+Kommunen</v>
      </c>
      <c r="B7" s="3">
        <f>'[1]öff Dienst'!B29</f>
        <v>42.594724771354002</v>
      </c>
      <c r="C7" s="3">
        <f>'[1]öff Dienst'!C29</f>
        <v>44.301680948129608</v>
      </c>
      <c r="D7" s="3">
        <f>'[1]öff Dienst'!D29</f>
        <v>45.605232790871518</v>
      </c>
      <c r="E7" s="3">
        <f>'[1]öff Dienst'!E29</f>
        <v>47.191509560175128</v>
      </c>
      <c r="F7" s="3">
        <f>'[1]öff Dienst'!F29</f>
        <v>45.355442700173235</v>
      </c>
      <c r="G7" s="3">
        <f>'[1]öff Dienst'!G29</f>
        <v>54.225364431023273</v>
      </c>
      <c r="H7" s="14">
        <f>'[1]öff Dienst'!H29</f>
        <v>47.166545346374619</v>
      </c>
      <c r="I7" s="3">
        <f>'[1]öff Dienst'!I29</f>
        <v>45.053578772600581</v>
      </c>
      <c r="J7" s="3">
        <f>'[1]öff Dienst'!J29</f>
        <v>44.564305781648699</v>
      </c>
      <c r="K7" s="3">
        <f>'[1]öff Dienst'!K29</f>
        <v>44.029488401406226</v>
      </c>
      <c r="L7" s="3">
        <f>'[1]öff Dienst'!L29</f>
        <v>45.533780207541803</v>
      </c>
      <c r="M7" s="3">
        <f>'[1]öff Dienst'!M29</f>
        <v>45.667647575898584</v>
      </c>
      <c r="N7" s="3">
        <f>'[1]öff Dienst'!N29</f>
        <v>49.646594635554806</v>
      </c>
      <c r="O7" s="3">
        <f>'[1]öff Dienst'!O29</f>
        <v>49.322577015258446</v>
      </c>
      <c r="P7" s="3">
        <f>'[1]öff Dienst'!P29</f>
        <v>43.343597197041206</v>
      </c>
      <c r="Q7" s="3">
        <f>'[1]öff Dienst'!Q29</f>
        <v>41.280257011910329</v>
      </c>
      <c r="R7" s="3">
        <f>'[1]öff Dienst'!R29</f>
        <v>42.842490810225172</v>
      </c>
      <c r="S7" s="3">
        <f>'[1]öff Dienst'!S29</f>
        <v>43.368806362357411</v>
      </c>
      <c r="T7" s="3">
        <f>'[1]öff Dienst'!T29</f>
        <v>44.789068649061036</v>
      </c>
      <c r="U7" s="3">
        <f>'[1]öff Dienst'!U29</f>
        <v>43.170191894543123</v>
      </c>
      <c r="V7" s="3">
        <f>'[1]öff Dienst'!V29</f>
        <v>44.63489359688657</v>
      </c>
      <c r="X7" s="18" t="str">
        <f t="shared" si="0"/>
        <v>NI</v>
      </c>
      <c r="Y7" s="19">
        <f t="shared" si="1"/>
        <v>41.280257011910329</v>
      </c>
      <c r="Z7" s="18" t="str">
        <f t="shared" si="2"/>
        <v>HB</v>
      </c>
      <c r="AA7" s="19">
        <f t="shared" si="3"/>
        <v>49.646594635554806</v>
      </c>
    </row>
    <row r="8" spans="1:27" x14ac:dyDescent="0.35">
      <c r="A8" t="str">
        <f>'[1]öff Dienst'!A30</f>
        <v>Sozialvers. (geschätzt)</v>
      </c>
      <c r="B8" s="3">
        <f>'[1]öff Dienst'!B30</f>
        <v>3.6072567808471621</v>
      </c>
      <c r="C8" s="3">
        <f>'[1]öff Dienst'!C30</f>
        <v>4.5645353697671442</v>
      </c>
      <c r="D8" s="3">
        <f>'[1]öff Dienst'!D30</f>
        <v>4.0279406995781786</v>
      </c>
      <c r="E8" s="3">
        <f>'[1]öff Dienst'!E30</f>
        <v>4.098097644009119</v>
      </c>
      <c r="F8" s="3">
        <f>'[1]öff Dienst'!F30</f>
        <v>4.3749788577576725</v>
      </c>
      <c r="G8" s="3">
        <f>'[1]öff Dienst'!G30</f>
        <v>7.8158347174021365</v>
      </c>
      <c r="H8" s="14">
        <f>'[1]öff Dienst'!H30</f>
        <v>4.9421515502915678</v>
      </c>
      <c r="I8" s="3">
        <f>'[1]öff Dienst'!I30</f>
        <v>4.0819515079180464</v>
      </c>
      <c r="J8" s="3">
        <f>'[1]öff Dienst'!J30</f>
        <v>3.934765636187147</v>
      </c>
      <c r="K8" s="3">
        <f>'[1]öff Dienst'!K30</f>
        <v>3.7199172149233068</v>
      </c>
      <c r="L8" s="3">
        <f>'[1]öff Dienst'!L30</f>
        <v>3.3486313963196501</v>
      </c>
      <c r="M8" s="3">
        <f>'[1]öff Dienst'!M30</f>
        <v>3.5949296961818464</v>
      </c>
      <c r="N8" s="3">
        <f>'[1]öff Dienst'!N30</f>
        <v>6.8135510057741149</v>
      </c>
      <c r="O8" s="3">
        <f>'[1]öff Dienst'!O30</f>
        <v>8.0560714156549249</v>
      </c>
      <c r="P8" s="3">
        <f>'[1]öff Dienst'!P30</f>
        <v>3.1929736532472432</v>
      </c>
      <c r="Q8" s="3">
        <f>'[1]öff Dienst'!Q30</f>
        <v>3.5840701709410334</v>
      </c>
      <c r="R8" s="3">
        <f>'[1]öff Dienst'!R30</f>
        <v>3.8077532966462386</v>
      </c>
      <c r="S8" s="3">
        <f>'[1]öff Dienst'!S30</f>
        <v>3.5050746386256351</v>
      </c>
      <c r="T8" s="3">
        <f>'[1]öff Dienst'!T30</f>
        <v>4.4567298360568257</v>
      </c>
      <c r="U8" s="3">
        <f>'[1]öff Dienst'!U30</f>
        <v>3.230808106693547</v>
      </c>
      <c r="V8" s="3">
        <f>'[1]öff Dienst'!V30</f>
        <v>3.9567119642527402</v>
      </c>
      <c r="X8" s="18" t="str">
        <f t="shared" si="0"/>
        <v>HE</v>
      </c>
      <c r="Y8" s="19">
        <f t="shared" si="1"/>
        <v>3.1929736532472432</v>
      </c>
      <c r="Z8" s="18" t="str">
        <f t="shared" si="2"/>
        <v>HH</v>
      </c>
      <c r="AA8" s="19">
        <f t="shared" si="3"/>
        <v>8.0560714156549249</v>
      </c>
    </row>
    <row r="9" spans="1:27" x14ac:dyDescent="0.35">
      <c r="A9" t="str">
        <f>'[1]öff Dienst'!A31</f>
        <v>zusammen</v>
      </c>
      <c r="B9" s="3">
        <f>'[1]öff Dienst'!B31</f>
        <v>53.481160468431625</v>
      </c>
      <c r="C9" s="3">
        <f>'[1]öff Dienst'!C31</f>
        <v>59.25799722497905</v>
      </c>
      <c r="D9" s="3">
        <f>'[1]öff Dienst'!D31</f>
        <v>53.186270740917614</v>
      </c>
      <c r="E9" s="3">
        <f>'[1]öff Dienst'!E31</f>
        <v>55.654324767278666</v>
      </c>
      <c r="F9" s="3">
        <f>'[1]öff Dienst'!F31</f>
        <v>54.121977477404734</v>
      </c>
      <c r="G9" s="3">
        <f>'[1]öff Dienst'!G31</f>
        <v>75.353761643885505</v>
      </c>
      <c r="H9" s="14">
        <f>'[1]öff Dienst'!H31</f>
        <v>59.394066201678662</v>
      </c>
      <c r="I9" s="3">
        <f>'[1]öff Dienst'!I31</f>
        <v>54.616736935607001</v>
      </c>
      <c r="J9" s="3">
        <f>'[1]öff Dienst'!J31</f>
        <v>54.375768777784891</v>
      </c>
      <c r="K9" s="3">
        <f>'[1]öff Dienst'!K31</f>
        <v>53.214467972710118</v>
      </c>
      <c r="L9" s="3">
        <f>'[1]öff Dienst'!L31</f>
        <v>51.840852130448063</v>
      </c>
      <c r="M9" s="3">
        <f>'[1]öff Dienst'!M31</f>
        <v>54.231447102665619</v>
      </c>
      <c r="N9" s="3">
        <f>'[1]öff Dienst'!N31</f>
        <v>61.209521957010935</v>
      </c>
      <c r="O9" s="3">
        <f>'[1]öff Dienst'!O31</f>
        <v>64.057644055218802</v>
      </c>
      <c r="P9" s="3">
        <f>'[1]öff Dienst'!P31</f>
        <v>52.273860042458338</v>
      </c>
      <c r="Q9" s="3">
        <f>'[1]öff Dienst'!Q31</f>
        <v>52.440635073545018</v>
      </c>
      <c r="R9" s="3">
        <f>'[1]öff Dienst'!R31</f>
        <v>51.863066049187104</v>
      </c>
      <c r="S9" s="3">
        <f>'[1]öff Dienst'!S31</f>
        <v>54.537103464326627</v>
      </c>
      <c r="T9" s="3">
        <f>'[1]öff Dienst'!T31</f>
        <v>53.507264249310907</v>
      </c>
      <c r="U9" s="3">
        <f>'[1]öff Dienst'!U31</f>
        <v>55.53484740491426</v>
      </c>
      <c r="V9" s="3">
        <f>'[1]öff Dienst'!V31</f>
        <v>54.409332799474832</v>
      </c>
      <c r="X9" s="18" t="str">
        <f t="shared" si="0"/>
        <v>BW</v>
      </c>
      <c r="Y9" s="19">
        <f t="shared" si="1"/>
        <v>51.840852130448063</v>
      </c>
      <c r="Z9" s="18" t="str">
        <f t="shared" si="2"/>
        <v>HH</v>
      </c>
      <c r="AA9" s="19">
        <f t="shared" si="3"/>
        <v>64.057644055218802</v>
      </c>
    </row>
    <row r="11" spans="1:27" x14ac:dyDescent="0.35">
      <c r="A11" t="s">
        <v>253</v>
      </c>
    </row>
    <row r="12" spans="1:27" x14ac:dyDescent="0.35">
      <c r="A12" t="s">
        <v>254</v>
      </c>
    </row>
    <row r="14" spans="1:27" x14ac:dyDescent="0.35">
      <c r="A14" s="4" t="s">
        <v>255</v>
      </c>
    </row>
    <row r="15" spans="1:27" x14ac:dyDescent="0.35">
      <c r="A15" s="4" t="str">
        <f>'[1]öff Finanzen'!A72</f>
        <v>bereinigte Ausgaben insg</v>
      </c>
    </row>
    <row r="16" spans="1:27" x14ac:dyDescent="0.35">
      <c r="A16" t="str">
        <f>'[1]öff Finanzen'!B72</f>
        <v>zusammen</v>
      </c>
      <c r="B16" s="3">
        <f>'[1]öff Finanzen'!C72</f>
        <v>99.403517645123813</v>
      </c>
      <c r="C16" s="3">
        <f>'[1]öff Finanzen'!D72</f>
        <v>100.22111186639502</v>
      </c>
      <c r="D16" s="3">
        <f>'[1]öff Finanzen'!E72</f>
        <v>92.345933151709559</v>
      </c>
      <c r="E16" s="3">
        <f>'[1]öff Finanzen'!F72</f>
        <v>96.025343894851261</v>
      </c>
      <c r="F16" s="3">
        <f>'[1]öff Finanzen'!G72</f>
        <v>89.481901853155151</v>
      </c>
      <c r="G16" s="3">
        <f>'[1]öff Finanzen'!H72</f>
        <v>122.36640604835954</v>
      </c>
      <c r="H16" s="14">
        <f>'[1]öff Finanzen'!I72</f>
        <v>101.27504849451279</v>
      </c>
      <c r="I16" s="3">
        <f>'[1]öff Finanzen'!J72</f>
        <v>94.961622272311601</v>
      </c>
      <c r="J16" s="3">
        <f>'[1]öff Finanzen'!K72</f>
        <v>101.17321382228228</v>
      </c>
      <c r="K16" s="3">
        <f>'[1]öff Finanzen'!L72</f>
        <v>100</v>
      </c>
      <c r="L16" s="3">
        <f>'[1]öff Finanzen'!M72</f>
        <v>92.295335089696977</v>
      </c>
      <c r="M16" s="3">
        <f>'[1]öff Finanzen'!N72</f>
        <v>96.153650038332998</v>
      </c>
      <c r="N16" s="3">
        <f>'[1]öff Finanzen'!O72</f>
        <v>145.54590555537902</v>
      </c>
      <c r="O16" s="3">
        <f>'[1]öff Finanzen'!P72</f>
        <v>157.97154175488174</v>
      </c>
      <c r="P16" s="3">
        <f>'[1]öff Finanzen'!Q72</f>
        <v>106.00038712125112</v>
      </c>
      <c r="Q16" s="3">
        <f>'[1]öff Finanzen'!R72</f>
        <v>91.815401241968814</v>
      </c>
      <c r="R16" s="3">
        <f>'[1]öff Finanzen'!S72</f>
        <v>103.67209671545075</v>
      </c>
      <c r="S16" s="3">
        <f>'[1]öff Finanzen'!T72</f>
        <v>87.649318089001767</v>
      </c>
      <c r="T16" s="3">
        <f>'[1]öff Finanzen'!U72</f>
        <v>95.719665722287246</v>
      </c>
      <c r="U16" s="3">
        <f>'[1]öff Finanzen'!V72</f>
        <v>104.88642671103652</v>
      </c>
      <c r="V16" s="3">
        <f>'[1]öff Finanzen'!W72</f>
        <v>100.07567840664274</v>
      </c>
      <c r="X16" s="18" t="str">
        <f t="shared" ref="X16:X18" si="4">HLOOKUP(Y16,$L16:$U113,ROW(L$100)-ROW(X16)+1,0)</f>
        <v>RP</v>
      </c>
      <c r="Y16" s="19">
        <f t="shared" ref="Y16:Y18" si="5">MIN(L16:U16)</f>
        <v>87.649318089001767</v>
      </c>
      <c r="Z16" s="18" t="str">
        <f t="shared" ref="Z16:Z18" si="6">HLOOKUP(AA16,$L16:$U113,ROW(N$100)-ROW(Z16)+1,0)</f>
        <v>HH</v>
      </c>
      <c r="AA16" s="19">
        <f t="shared" ref="AA16:AA18" si="7">MAX(L16:U16)</f>
        <v>157.97154175488174</v>
      </c>
    </row>
    <row r="17" spans="1:27" x14ac:dyDescent="0.35">
      <c r="A17" t="str">
        <f>'[1]öff Finanzen'!B73</f>
        <v>Länder</v>
      </c>
      <c r="B17" s="3">
        <f>'[1]öff Finanzen'!C73</f>
        <v>110.78527330291249</v>
      </c>
      <c r="C17" s="3">
        <f>'[1]öff Finanzen'!D73</f>
        <v>112.31432362326679</v>
      </c>
      <c r="D17" s="3">
        <f>'[1]öff Finanzen'!E73</f>
        <v>98.47655916459091</v>
      </c>
      <c r="E17" s="3">
        <f>'[1]öff Finanzen'!F73</f>
        <v>104.67233965355818</v>
      </c>
      <c r="F17" s="3">
        <f>'[1]öff Finanzen'!G73</f>
        <v>102.95302118489984</v>
      </c>
      <c r="G17" s="3">
        <f>'[1]öff Finanzen'!H73</f>
        <v>178.84955135197566</v>
      </c>
      <c r="H17" s="14">
        <f>'[1]öff Finanzen'!I73</f>
        <v>121.71346259962594</v>
      </c>
      <c r="I17" s="3">
        <f>'[1]öff Finanzen'!J73</f>
        <v>104.6105103575921</v>
      </c>
      <c r="J17" s="3">
        <f>'[1]öff Finanzen'!K73</f>
        <v>104.13599678584387</v>
      </c>
      <c r="K17" s="3">
        <f>'[1]öff Finanzen'!L73</f>
        <v>100</v>
      </c>
      <c r="L17" s="3">
        <f>'[1]öff Finanzen'!M73</f>
        <v>94.301920181860652</v>
      </c>
      <c r="M17" s="3">
        <f>'[1]öff Finanzen'!N73</f>
        <v>90.778751826667857</v>
      </c>
      <c r="N17" s="3">
        <f>'[1]öff Finanzen'!O73</f>
        <v>212.72743594377371</v>
      </c>
      <c r="O17" s="3">
        <f>'[1]öff Finanzen'!P73</f>
        <v>230.88853582909218</v>
      </c>
      <c r="P17" s="3">
        <f>'[1]öff Finanzen'!Q73</f>
        <v>100.09827470344774</v>
      </c>
      <c r="Q17" s="3">
        <f>'[1]öff Finanzen'!R73</f>
        <v>90.863528666043166</v>
      </c>
      <c r="R17" s="3">
        <f>'[1]öff Finanzen'!S73</f>
        <v>96.050088549015541</v>
      </c>
      <c r="S17" s="3">
        <f>'[1]öff Finanzen'!T73</f>
        <v>93.254769944350727</v>
      </c>
      <c r="T17" s="3">
        <f>'[1]öff Finanzen'!U73</f>
        <v>104.01791893274709</v>
      </c>
      <c r="U17" s="3">
        <f>'[1]öff Finanzen'!V73</f>
        <v>110.5537938857243</v>
      </c>
      <c r="V17" s="3">
        <f>'[1]öff Finanzen'!W73</f>
        <v>103.97045210983534</v>
      </c>
      <c r="X17" s="18" t="str">
        <f t="shared" si="4"/>
        <v>BY</v>
      </c>
      <c r="Y17" s="19">
        <f t="shared" si="5"/>
        <v>90.778751826667857</v>
      </c>
      <c r="Z17" s="18" t="str">
        <f t="shared" si="6"/>
        <v>HH</v>
      </c>
      <c r="AA17" s="19">
        <f t="shared" si="7"/>
        <v>230.88853582909218</v>
      </c>
    </row>
    <row r="18" spans="1:27" x14ac:dyDescent="0.35">
      <c r="A18" t="str">
        <f>'[1]öff Finanzen'!B74</f>
        <v>Kommunen</v>
      </c>
      <c r="B18" s="3">
        <f>'[1]öff Finanzen'!C74</f>
        <v>99.480538768041228</v>
      </c>
      <c r="C18" s="3">
        <f>'[1]öff Finanzen'!D74</f>
        <v>97.115380911249801</v>
      </c>
      <c r="D18" s="3">
        <f>'[1]öff Finanzen'!E74</f>
        <v>95.069723219236963</v>
      </c>
      <c r="E18" s="3">
        <f>'[1]öff Finanzen'!F74</f>
        <v>86.310427084935469</v>
      </c>
      <c r="F18" s="3">
        <f>'[1]öff Finanzen'!G74</f>
        <v>83.206661168881368</v>
      </c>
      <c r="G18" s="3" t="str">
        <f>'[1]öff Finanzen'!H74</f>
        <v>.</v>
      </c>
      <c r="H18" s="14">
        <f>'[1]öff Finanzen'!I74</f>
        <v>71.358858718372318</v>
      </c>
      <c r="I18" s="3">
        <f>'[1]öff Finanzen'!J74</f>
        <v>92.719213957182234</v>
      </c>
      <c r="J18" s="3">
        <f>'[1]öff Finanzen'!K74</f>
        <v>94.754571567083147</v>
      </c>
      <c r="K18" s="3">
        <f>'[1]öff Finanzen'!L74</f>
        <v>100</v>
      </c>
      <c r="L18" s="3">
        <f>'[1]öff Finanzen'!M74</f>
        <v>106.92154525096554</v>
      </c>
      <c r="M18" s="3">
        <f>'[1]öff Finanzen'!N74</f>
        <v>96.513058622973844</v>
      </c>
      <c r="N18" s="3" t="str">
        <f>'[1]öff Finanzen'!O74</f>
        <v>.</v>
      </c>
      <c r="O18" s="3" t="str">
        <f>'[1]öff Finanzen'!P74</f>
        <v>.</v>
      </c>
      <c r="P18" s="3">
        <f>'[1]öff Finanzen'!Q74</f>
        <v>109.74672434505386</v>
      </c>
      <c r="Q18" s="3">
        <f>'[1]öff Finanzen'!R74</f>
        <v>97.061124703595425</v>
      </c>
      <c r="R18" s="3">
        <f>'[1]öff Finanzen'!S74</f>
        <v>113.965466185786</v>
      </c>
      <c r="S18" s="3">
        <f>'[1]öff Finanzen'!T74</f>
        <v>89.420834639457311</v>
      </c>
      <c r="T18" s="3">
        <f>'[1]öff Finanzen'!U74</f>
        <v>75.932969917016834</v>
      </c>
      <c r="U18" s="3">
        <f>'[1]öff Finanzen'!V74</f>
        <v>101.11727405860262</v>
      </c>
      <c r="V18" s="3">
        <f>'[1]öff Finanzen'!W74</f>
        <v>94.450595349011081</v>
      </c>
      <c r="X18" s="18" t="str">
        <f t="shared" si="4"/>
        <v>SL</v>
      </c>
      <c r="Y18" s="19">
        <f t="shared" si="5"/>
        <v>75.932969917016834</v>
      </c>
      <c r="Z18" s="18" t="str">
        <f t="shared" si="6"/>
        <v>NW</v>
      </c>
      <c r="AA18" s="19">
        <f t="shared" si="7"/>
        <v>113.965466185786</v>
      </c>
    </row>
    <row r="19" spans="1:27" x14ac:dyDescent="0.35">
      <c r="A19" s="4" t="str">
        <f>'[1]öff Finanzen'!A75</f>
        <v>bereinigte Ausgaben laufende Rechnung</v>
      </c>
      <c r="B19" s="3"/>
      <c r="C19" s="3"/>
      <c r="D19" s="3"/>
      <c r="E19" s="3"/>
      <c r="F19" s="3"/>
      <c r="G19" s="3"/>
      <c r="H19" s="14"/>
      <c r="I19" s="3"/>
      <c r="J19" s="3"/>
      <c r="K19" s="3"/>
      <c r="L19" s="3"/>
      <c r="M19" s="3"/>
      <c r="N19" s="3"/>
      <c r="O19" s="3"/>
      <c r="P19" s="3"/>
      <c r="Q19" s="3"/>
      <c r="R19" s="3"/>
      <c r="S19" s="3"/>
      <c r="T19" s="3"/>
      <c r="U19" s="3"/>
      <c r="V19" s="3"/>
    </row>
    <row r="20" spans="1:27" x14ac:dyDescent="0.35">
      <c r="A20" t="str">
        <f>'[1]öff Finanzen'!B75</f>
        <v>zusammen</v>
      </c>
      <c r="B20" s="3">
        <f>'[1]öff Finanzen'!C75</f>
        <v>98.165705603005776</v>
      </c>
      <c r="C20" s="3">
        <f>'[1]öff Finanzen'!D75</f>
        <v>95.187906786931876</v>
      </c>
      <c r="D20" s="3">
        <f>'[1]öff Finanzen'!E75</f>
        <v>90.127262090405523</v>
      </c>
      <c r="E20" s="3">
        <f>'[1]öff Finanzen'!F75</f>
        <v>96.871416983394013</v>
      </c>
      <c r="F20" s="3">
        <f>'[1]öff Finanzen'!G75</f>
        <v>88.060853761248211</v>
      </c>
      <c r="G20" s="3">
        <f>'[1]öff Finanzen'!H75</f>
        <v>127.3795602283832</v>
      </c>
      <c r="H20" s="14">
        <f>'[1]öff Finanzen'!I75</f>
        <v>101.10866220162984</v>
      </c>
      <c r="I20" s="3">
        <f>'[1]öff Finanzen'!J75</f>
        <v>93.244807252538223</v>
      </c>
      <c r="J20" s="3">
        <f>'[1]öff Finanzen'!K75</f>
        <v>101.43617523702719</v>
      </c>
      <c r="K20" s="3">
        <f>'[1]öff Finanzen'!L75</f>
        <v>100</v>
      </c>
      <c r="L20" s="3">
        <f>'[1]öff Finanzen'!M75</f>
        <v>90.585460164147023</v>
      </c>
      <c r="M20" s="3">
        <f>'[1]öff Finanzen'!N75</f>
        <v>90.690123167958689</v>
      </c>
      <c r="N20" s="3">
        <f>'[1]öff Finanzen'!O75</f>
        <v>148.57405569147295</v>
      </c>
      <c r="O20" s="3">
        <f>'[1]öff Finanzen'!P75</f>
        <v>160.80481598400621</v>
      </c>
      <c r="P20" s="3">
        <f>'[1]öff Finanzen'!Q75</f>
        <v>106.88543332131282</v>
      </c>
      <c r="Q20" s="3">
        <f>'[1]öff Finanzen'!R75</f>
        <v>93.664312992558735</v>
      </c>
      <c r="R20" s="3">
        <f>'[1]öff Finanzen'!S75</f>
        <v>106.44270543301273</v>
      </c>
      <c r="S20" s="3">
        <f>'[1]öff Finanzen'!T75</f>
        <v>90.430611882901246</v>
      </c>
      <c r="T20" s="3">
        <f>'[1]öff Finanzen'!U75</f>
        <v>100.60009236567657</v>
      </c>
      <c r="U20" s="3">
        <f>'[1]öff Finanzen'!V75</f>
        <v>104.06942255589927</v>
      </c>
      <c r="V20" s="3">
        <f>'[1]öff Finanzen'!W75</f>
        <v>100.02061192035123</v>
      </c>
      <c r="X20" s="18" t="str">
        <f t="shared" ref="X20:X22" si="8">HLOOKUP(Y20,$L20:$U117,ROW(L$100)-ROW(X20)+1,0)</f>
        <v>RP</v>
      </c>
      <c r="Y20" s="19">
        <f t="shared" ref="Y20:Y22" si="9">MIN(L20:U20)</f>
        <v>90.430611882901246</v>
      </c>
      <c r="Z20" s="18" t="str">
        <f t="shared" ref="Z20:Z22" si="10">HLOOKUP(AA20,$L20:$U117,ROW(N$100)-ROW(Z20)+1,0)</f>
        <v>HH</v>
      </c>
      <c r="AA20" s="19">
        <f t="shared" ref="AA20:AA22" si="11">MAX(L20:U20)</f>
        <v>160.80481598400621</v>
      </c>
    </row>
    <row r="21" spans="1:27" x14ac:dyDescent="0.35">
      <c r="A21" t="str">
        <f>'[1]öff Finanzen'!B76</f>
        <v>Länder</v>
      </c>
      <c r="B21" s="3">
        <f>'[1]öff Finanzen'!C76</f>
        <v>108.16557619928233</v>
      </c>
      <c r="C21" s="3">
        <f>'[1]öff Finanzen'!D76</f>
        <v>104.70245941126444</v>
      </c>
      <c r="D21" s="3">
        <f>'[1]öff Finanzen'!E76</f>
        <v>93.171205839521207</v>
      </c>
      <c r="E21" s="3">
        <f>'[1]öff Finanzen'!F76</f>
        <v>101.26975818390885</v>
      </c>
      <c r="F21" s="3">
        <f>'[1]öff Finanzen'!G76</f>
        <v>98.047064944767413</v>
      </c>
      <c r="G21" s="3">
        <f>'[1]öff Finanzen'!H76</f>
        <v>181.03384428887276</v>
      </c>
      <c r="H21" s="14">
        <f>'[1]öff Finanzen'!I76</f>
        <v>118.63213634487828</v>
      </c>
      <c r="I21" s="3">
        <f>'[1]öff Finanzen'!J76</f>
        <v>99.952988820213477</v>
      </c>
      <c r="J21" s="3">
        <f>'[1]öff Finanzen'!K76</f>
        <v>104.25057230861408</v>
      </c>
      <c r="K21" s="3">
        <f>'[1]öff Finanzen'!L76</f>
        <v>100</v>
      </c>
      <c r="L21" s="3">
        <f>'[1]öff Finanzen'!M76</f>
        <v>95.56714371875033</v>
      </c>
      <c r="M21" s="3">
        <f>'[1]öff Finanzen'!N76</f>
        <v>86.124665738275397</v>
      </c>
      <c r="N21" s="3">
        <f>'[1]öff Finanzen'!O76</f>
        <v>211.15521467269772</v>
      </c>
      <c r="O21" s="3">
        <f>'[1]öff Finanzen'!P76</f>
        <v>228.53771663887645</v>
      </c>
      <c r="P21" s="3">
        <f>'[1]öff Finanzen'!Q76</f>
        <v>99.997658814277258</v>
      </c>
      <c r="Q21" s="3">
        <f>'[1]öff Finanzen'!R76</f>
        <v>95.204646459393544</v>
      </c>
      <c r="R21" s="3">
        <f>'[1]öff Finanzen'!S76</f>
        <v>96.012776795666426</v>
      </c>
      <c r="S21" s="3">
        <f>'[1]öff Finanzen'!T76</f>
        <v>96.67667182725711</v>
      </c>
      <c r="T21" s="3">
        <f>'[1]öff Finanzen'!U76</f>
        <v>109.05397167471213</v>
      </c>
      <c r="U21" s="3">
        <f>'[1]öff Finanzen'!V76</f>
        <v>110.64112751380529</v>
      </c>
      <c r="V21" s="3">
        <f>'[1]öff Finanzen'!W76</f>
        <v>103.34971727359562</v>
      </c>
      <c r="X21" s="18" t="str">
        <f t="shared" si="8"/>
        <v>BY</v>
      </c>
      <c r="Y21" s="19">
        <f t="shared" si="9"/>
        <v>86.124665738275397</v>
      </c>
      <c r="Z21" s="18" t="str">
        <f t="shared" si="10"/>
        <v>HH</v>
      </c>
      <c r="AA21" s="19">
        <f t="shared" si="11"/>
        <v>228.53771663887645</v>
      </c>
    </row>
    <row r="22" spans="1:27" x14ac:dyDescent="0.35">
      <c r="A22" t="str">
        <f>'[1]öff Finanzen'!B77</f>
        <v>Kommunen</v>
      </c>
      <c r="B22" s="3">
        <f>'[1]öff Finanzen'!C77</f>
        <v>101.16178147874204</v>
      </c>
      <c r="C22" s="3">
        <f>'[1]öff Finanzen'!D77</f>
        <v>92.656657868805013</v>
      </c>
      <c r="D22" s="3">
        <f>'[1]öff Finanzen'!E77</f>
        <v>95.45406540798831</v>
      </c>
      <c r="E22" s="3">
        <f>'[1]öff Finanzen'!F77</f>
        <v>89.005660038448681</v>
      </c>
      <c r="F22" s="3">
        <f>'[1]öff Finanzen'!G77</f>
        <v>83.795505563257436</v>
      </c>
      <c r="G22" s="3" t="str">
        <f>'[1]öff Finanzen'!H77</f>
        <v>.</v>
      </c>
      <c r="H22" s="14">
        <f>'[1]öff Finanzen'!I77</f>
        <v>71.711355748589483</v>
      </c>
      <c r="I22" s="3">
        <f>'[1]öff Finanzen'!J77</f>
        <v>93.177226433151958</v>
      </c>
      <c r="J22" s="3">
        <f>'[1]öff Finanzen'!K77</f>
        <v>94.754571567083161</v>
      </c>
      <c r="K22" s="3">
        <f>'[1]öff Finanzen'!L77</f>
        <v>100</v>
      </c>
      <c r="L22" s="3">
        <f>'[1]öff Finanzen'!M77</f>
        <v>106.72000672291584</v>
      </c>
      <c r="M22" s="3">
        <f>'[1]öff Finanzen'!N77</f>
        <v>88.340989369652988</v>
      </c>
      <c r="N22" s="3" t="str">
        <f>'[1]öff Finanzen'!O77</f>
        <v>.</v>
      </c>
      <c r="O22" s="3" t="str">
        <f>'[1]öff Finanzen'!P77</f>
        <v>.</v>
      </c>
      <c r="P22" s="3">
        <f>'[1]öff Finanzen'!Q77</f>
        <v>112.67927482070945</v>
      </c>
      <c r="Q22" s="3">
        <f>'[1]öff Finanzen'!R77</f>
        <v>97.047323187279886</v>
      </c>
      <c r="R22" s="3">
        <f>'[1]öff Finanzen'!S77</f>
        <v>118.23726261571279</v>
      </c>
      <c r="S22" s="3">
        <f>'[1]öff Finanzen'!T77</f>
        <v>92.259630444649389</v>
      </c>
      <c r="T22" s="3">
        <f>'[1]öff Finanzen'!U77</f>
        <v>78.239906996814071</v>
      </c>
      <c r="U22" s="3">
        <f>'[1]öff Finanzen'!V77</f>
        <v>101.59014917303908</v>
      </c>
      <c r="V22" s="3">
        <f>'[1]öff Finanzen'!W77</f>
        <v>94.518919085268578</v>
      </c>
      <c r="X22" s="18" t="str">
        <f t="shared" si="8"/>
        <v>SL</v>
      </c>
      <c r="Y22" s="19">
        <f t="shared" si="9"/>
        <v>78.239906996814071</v>
      </c>
      <c r="Z22" s="18" t="str">
        <f t="shared" si="10"/>
        <v>NW</v>
      </c>
      <c r="AA22" s="19">
        <f t="shared" si="11"/>
        <v>118.23726261571279</v>
      </c>
    </row>
    <row r="23" spans="1:27" x14ac:dyDescent="0.35">
      <c r="A23" s="4" t="str">
        <f>'[1]öff Finanzen'!A78</f>
        <v xml:space="preserve">Personalausgaben </v>
      </c>
      <c r="B23" s="3"/>
      <c r="C23" s="3"/>
      <c r="D23" s="3"/>
      <c r="E23" s="3"/>
      <c r="F23" s="3"/>
      <c r="G23" s="3"/>
      <c r="H23" s="14"/>
      <c r="I23" s="3"/>
      <c r="J23" s="3"/>
      <c r="K23" s="3"/>
      <c r="L23" s="3"/>
      <c r="M23" s="3"/>
      <c r="N23" s="3"/>
      <c r="O23" s="3"/>
      <c r="P23" s="3"/>
      <c r="Q23" s="3"/>
      <c r="R23" s="3"/>
      <c r="S23" s="3"/>
      <c r="T23" s="3"/>
      <c r="U23" s="3"/>
      <c r="V23" s="3"/>
    </row>
    <row r="24" spans="1:27" x14ac:dyDescent="0.35">
      <c r="A24" t="str">
        <f>'[1]öff Finanzen'!B78</f>
        <v>zusammen</v>
      </c>
      <c r="B24" s="3">
        <f>'[1]öff Finanzen'!C78</f>
        <v>91.52539940164705</v>
      </c>
      <c r="C24" s="3">
        <f>'[1]öff Finanzen'!D78</f>
        <v>84.0115217304227</v>
      </c>
      <c r="D24" s="3">
        <f>'[1]öff Finanzen'!E78</f>
        <v>90.202044017883011</v>
      </c>
      <c r="E24" s="3">
        <f>'[1]öff Finanzen'!F78</f>
        <v>88.598094800295868</v>
      </c>
      <c r="F24" s="3">
        <f>'[1]öff Finanzen'!G78</f>
        <v>90.573228122557509</v>
      </c>
      <c r="G24" s="3">
        <f>'[1]öff Finanzen'!H78</f>
        <v>112.72738069966088</v>
      </c>
      <c r="H24" s="14">
        <f>'[1]öff Finanzen'!I78</f>
        <v>94.818068136528595</v>
      </c>
      <c r="I24" s="3">
        <f>'[1]öff Finanzen'!J78</f>
        <v>89.45714609682544</v>
      </c>
      <c r="J24" s="3">
        <f>'[1]öff Finanzen'!K78</f>
        <v>100.66760564598557</v>
      </c>
      <c r="K24" s="3">
        <f>'[1]öff Finanzen'!L78</f>
        <v>100</v>
      </c>
      <c r="L24" s="3">
        <f>'[1]öff Finanzen'!M78</f>
        <v>103.6751843758252</v>
      </c>
      <c r="M24" s="3">
        <f>'[1]öff Finanzen'!N78</f>
        <v>95.031803801252863</v>
      </c>
      <c r="N24" s="3">
        <f>'[1]öff Finanzen'!O78</f>
        <v>127.08068725434308</v>
      </c>
      <c r="O24" s="3">
        <f>'[1]öff Finanzen'!P78</f>
        <v>129.98561269885039</v>
      </c>
      <c r="P24" s="3">
        <f>'[1]öff Finanzen'!Q78</f>
        <v>106.670867106773</v>
      </c>
      <c r="Q24" s="3">
        <f>'[1]öff Finanzen'!R78</f>
        <v>94.766745826842268</v>
      </c>
      <c r="R24" s="3">
        <f>'[1]öff Finanzen'!S78</f>
        <v>99.498305613237122</v>
      </c>
      <c r="S24" s="3">
        <f>'[1]öff Finanzen'!T78</f>
        <v>96.140693702327653</v>
      </c>
      <c r="T24" s="3">
        <f>'[1]öff Finanzen'!U78</f>
        <v>100.90775015248721</v>
      </c>
      <c r="U24" s="3">
        <f>'[1]öff Finanzen'!V78</f>
        <v>91.059087409994419</v>
      </c>
      <c r="V24" s="3">
        <f>'[1]öff Finanzen'!W78</f>
        <v>98.995986267758667</v>
      </c>
      <c r="X24" s="18" t="str">
        <f t="shared" ref="X24:X26" si="12">HLOOKUP(Y24,$L24:$U121,ROW(L$100)-ROW(X24)+1,0)</f>
        <v>SH</v>
      </c>
      <c r="Y24" s="19">
        <f t="shared" ref="Y24:Y26" si="13">MIN(L24:U24)</f>
        <v>91.059087409994419</v>
      </c>
      <c r="Z24" s="18" t="str">
        <f t="shared" ref="Z24:Z26" si="14">HLOOKUP(AA24,$L24:$U121,ROW(N$100)-ROW(Z24)+1,0)</f>
        <v>HH</v>
      </c>
      <c r="AA24" s="19">
        <f t="shared" ref="AA24:AA26" si="15">MAX(L24:U24)</f>
        <v>129.98561269885039</v>
      </c>
    </row>
    <row r="25" spans="1:27" x14ac:dyDescent="0.35">
      <c r="A25" t="str">
        <f>'[1]öff Finanzen'!B79</f>
        <v>Länder</v>
      </c>
      <c r="B25" s="3">
        <f>'[1]öff Finanzen'!C79</f>
        <v>81.332221245400078</v>
      </c>
      <c r="C25" s="3">
        <f>'[1]öff Finanzen'!D79</f>
        <v>82.140736106083907</v>
      </c>
      <c r="D25" s="3">
        <f>'[1]öff Finanzen'!E79</f>
        <v>82.972726087644915</v>
      </c>
      <c r="E25" s="3">
        <f>'[1]öff Finanzen'!F79</f>
        <v>77.964448201167713</v>
      </c>
      <c r="F25" s="3">
        <f>'[1]öff Finanzen'!G79</f>
        <v>88.260379401959426</v>
      </c>
      <c r="G25" s="3">
        <f>'[1]öff Finanzen'!H79</f>
        <v>174.13372932029009</v>
      </c>
      <c r="H25" s="14">
        <f>'[1]öff Finanzen'!I79</f>
        <v>103.65189079498651</v>
      </c>
      <c r="I25" s="3">
        <f>'[1]öff Finanzen'!J79</f>
        <v>82.5540602547497</v>
      </c>
      <c r="J25" s="3">
        <f>'[1]öff Finanzen'!K79</f>
        <v>103.88863171614805</v>
      </c>
      <c r="K25" s="3">
        <f>'[1]öff Finanzen'!L79</f>
        <v>100</v>
      </c>
      <c r="L25" s="3">
        <f>'[1]öff Finanzen'!M79</f>
        <v>95.719778683145606</v>
      </c>
      <c r="M25" s="3">
        <f>'[1]öff Finanzen'!N79</f>
        <v>94.771649330036681</v>
      </c>
      <c r="N25" s="3">
        <f>'[1]öff Finanzen'!O79</f>
        <v>196.30575871484598</v>
      </c>
      <c r="O25" s="3">
        <f>'[1]öff Finanzen'!P79</f>
        <v>200.7930935390018</v>
      </c>
      <c r="P25" s="3">
        <f>'[1]öff Finanzen'!Q79</f>
        <v>104.1380733991377</v>
      </c>
      <c r="Q25" s="3">
        <f>'[1]öff Finanzen'!R79</f>
        <v>95.531773671580169</v>
      </c>
      <c r="R25" s="3">
        <f>'[1]öff Finanzen'!S79</f>
        <v>94.186350174227087</v>
      </c>
      <c r="S25" s="3">
        <f>'[1]öff Finanzen'!T79</f>
        <v>97.962587852795977</v>
      </c>
      <c r="T25" s="3">
        <f>'[1]öff Finanzen'!U79</f>
        <v>105.50710034800434</v>
      </c>
      <c r="U25" s="3">
        <f>'[1]öff Finanzen'!V79</f>
        <v>92.91690343819171</v>
      </c>
      <c r="V25" s="3">
        <f>'[1]öff Finanzen'!W79</f>
        <v>100.70751454148663</v>
      </c>
      <c r="X25" s="18" t="str">
        <f t="shared" si="12"/>
        <v>SH</v>
      </c>
      <c r="Y25" s="19">
        <f t="shared" si="13"/>
        <v>92.91690343819171</v>
      </c>
      <c r="Z25" s="18" t="str">
        <f t="shared" si="14"/>
        <v>HH</v>
      </c>
      <c r="AA25" s="19">
        <f t="shared" si="15"/>
        <v>200.7930935390018</v>
      </c>
    </row>
    <row r="26" spans="1:27" x14ac:dyDescent="0.35">
      <c r="A26" t="str">
        <f>'[1]öff Finanzen'!B80</f>
        <v>Kommunen</v>
      </c>
      <c r="B26" s="3">
        <f>'[1]öff Finanzen'!C80</f>
        <v>110.23763845135173</v>
      </c>
      <c r="C26" s="3">
        <f>'[1]öff Finanzen'!D80</f>
        <v>87.445837041778645</v>
      </c>
      <c r="D26" s="3">
        <f>'[1]öff Finanzen'!E80</f>
        <v>103.47334401905346</v>
      </c>
      <c r="E26" s="3">
        <f>'[1]öff Finanzen'!F80</f>
        <v>108.11892864454879</v>
      </c>
      <c r="F26" s="3">
        <f>'[1]öff Finanzen'!G80</f>
        <v>94.819065630961219</v>
      </c>
      <c r="G26" s="3" t="str">
        <f>'[1]öff Finanzen'!H80</f>
        <v>.</v>
      </c>
      <c r="H26" s="14">
        <f>'[1]öff Finanzen'!I80</f>
        <v>78.601280911392379</v>
      </c>
      <c r="I26" s="3">
        <f>'[1]öff Finanzen'!J80</f>
        <v>102.129561949617</v>
      </c>
      <c r="J26" s="3">
        <f>'[1]öff Finanzen'!K80</f>
        <v>94.754571567083161</v>
      </c>
      <c r="K26" s="3">
        <f>'[1]öff Finanzen'!L80</f>
        <v>100</v>
      </c>
      <c r="L26" s="3">
        <f>'[1]öff Finanzen'!M80</f>
        <v>118.2794079827254</v>
      </c>
      <c r="M26" s="3">
        <f>'[1]öff Finanzen'!N80</f>
        <v>95.509385236662453</v>
      </c>
      <c r="N26" s="3" t="str">
        <f>'[1]öff Finanzen'!O80</f>
        <v>.</v>
      </c>
      <c r="O26" s="3" t="str">
        <f>'[1]öff Finanzen'!P80</f>
        <v>.</v>
      </c>
      <c r="P26" s="3">
        <f>'[1]öff Finanzen'!Q80</f>
        <v>111.32047104720971</v>
      </c>
      <c r="Q26" s="3">
        <f>'[1]öff Finanzen'!R80</f>
        <v>93.362337536220664</v>
      </c>
      <c r="R26" s="3">
        <f>'[1]öff Finanzen'!S80</f>
        <v>109.24978630674556</v>
      </c>
      <c r="S26" s="3">
        <f>'[1]öff Finanzen'!T80</f>
        <v>92.796131452532265</v>
      </c>
      <c r="T26" s="3">
        <f>'[1]öff Finanzen'!U80</f>
        <v>92.464442382076172</v>
      </c>
      <c r="U26" s="3">
        <f>'[1]öff Finanzen'!V80</f>
        <v>87.648581177579032</v>
      </c>
      <c r="V26" s="3">
        <f>'[1]öff Finanzen'!W80</f>
        <v>95.854029391561184</v>
      </c>
      <c r="X26" s="18" t="str">
        <f t="shared" si="12"/>
        <v>SH</v>
      </c>
      <c r="Y26" s="19">
        <f t="shared" si="13"/>
        <v>87.648581177579032</v>
      </c>
      <c r="Z26" s="18" t="str">
        <f t="shared" si="14"/>
        <v>BW</v>
      </c>
      <c r="AA26" s="19">
        <f t="shared" si="15"/>
        <v>118.2794079827254</v>
      </c>
    </row>
    <row r="27" spans="1:27" x14ac:dyDescent="0.35">
      <c r="A27" s="4" t="str">
        <f>'[1]öff Finanzen'!A81&amp;" (Investitionen)"</f>
        <v>bereinigte Ausgaben Kapitalrechnung (Investitionen)</v>
      </c>
      <c r="B27" s="3"/>
      <c r="C27" s="3"/>
      <c r="D27" s="3"/>
      <c r="E27" s="3"/>
      <c r="F27" s="3"/>
      <c r="G27" s="3"/>
      <c r="H27" s="14"/>
      <c r="I27" s="3"/>
      <c r="J27" s="3"/>
      <c r="K27" s="3"/>
      <c r="L27" s="3"/>
      <c r="M27" s="3"/>
      <c r="N27" s="3"/>
      <c r="O27" s="3"/>
      <c r="P27" s="3"/>
      <c r="Q27" s="3"/>
      <c r="R27" s="3"/>
      <c r="S27" s="3"/>
      <c r="T27" s="3"/>
      <c r="U27" s="3"/>
      <c r="V27" s="3"/>
    </row>
    <row r="28" spans="1:27" x14ac:dyDescent="0.35">
      <c r="A28" t="str">
        <f>'[1]öff Finanzen'!B81</f>
        <v>zusammen</v>
      </c>
      <c r="B28" s="3">
        <f>'[1]öff Finanzen'!C81</f>
        <v>106.89925832697347</v>
      </c>
      <c r="C28" s="3">
        <f>'[1]öff Finanzen'!D81</f>
        <v>130.70037591497302</v>
      </c>
      <c r="D28" s="3">
        <f>'[1]öff Finanzen'!E81</f>
        <v>105.78140022424077</v>
      </c>
      <c r="E28" s="3">
        <f>'[1]öff Finanzen'!F81</f>
        <v>90.901832203402122</v>
      </c>
      <c r="F28" s="3">
        <f>'[1]öff Finanzen'!G81</f>
        <v>98.087253579371406</v>
      </c>
      <c r="G28" s="3">
        <f>'[1]öff Finanzen'!H81</f>
        <v>92.008562972855216</v>
      </c>
      <c r="H28" s="14">
        <f>'[1]öff Finanzen'!I81</f>
        <v>102.28262352369973</v>
      </c>
      <c r="I28" s="3">
        <f>'[1]öff Finanzen'!J81</f>
        <v>105.35803121732894</v>
      </c>
      <c r="J28" s="3">
        <f>'[1]öff Finanzen'!K81</f>
        <v>99.580814889979507</v>
      </c>
      <c r="K28" s="3">
        <f>'[1]öff Finanzen'!L81</f>
        <v>100</v>
      </c>
      <c r="L28" s="3">
        <f>'[1]öff Finanzen'!M81</f>
        <v>102.64971734177844</v>
      </c>
      <c r="M28" s="3">
        <f>'[1]öff Finanzen'!N81</f>
        <v>129.23878674339258</v>
      </c>
      <c r="N28" s="3">
        <f>'[1]öff Finanzen'!O81</f>
        <v>127.20852686335324</v>
      </c>
      <c r="O28" s="3">
        <f>'[1]öff Finanzen'!P81</f>
        <v>140.81426085967789</v>
      </c>
      <c r="P28" s="3">
        <f>'[1]öff Finanzen'!Q81</f>
        <v>100.64086840484939</v>
      </c>
      <c r="Q28" s="3">
        <f>'[1]öff Finanzen'!R81</f>
        <v>80.61906241629957</v>
      </c>
      <c r="R28" s="3">
        <f>'[1]öff Finanzen'!S81</f>
        <v>86.894295424891894</v>
      </c>
      <c r="S28" s="3">
        <f>'[1]öff Finanzen'!T81</f>
        <v>70.806811852404138</v>
      </c>
      <c r="T28" s="3">
        <f>'[1]öff Finanzen'!U81</f>
        <v>66.165572458627906</v>
      </c>
      <c r="U28" s="3">
        <f>'[1]öff Finanzen'!V81</f>
        <v>109.83390748721618</v>
      </c>
      <c r="V28" s="3">
        <f>'[1]öff Finanzen'!W81</f>
        <v>100.40914107097048</v>
      </c>
      <c r="X28" s="18" t="str">
        <f t="shared" ref="X28:X30" si="16">HLOOKUP(Y28,$L28:$U125,ROW(L$100)-ROW(X28)+1,0)</f>
        <v>SL</v>
      </c>
      <c r="Y28" s="19">
        <f t="shared" ref="Y28:Y30" si="17">MIN(L28:U28)</f>
        <v>66.165572458627906</v>
      </c>
      <c r="Z28" s="18" t="str">
        <f t="shared" ref="Z28:Z30" si="18">HLOOKUP(AA28,$L28:$U125,ROW(N$100)-ROW(Z28)+1,0)</f>
        <v>HH</v>
      </c>
      <c r="AA28" s="19">
        <f t="shared" ref="AA28:AA30" si="19">MAX(L28:U28)</f>
        <v>140.81426085967789</v>
      </c>
    </row>
    <row r="29" spans="1:27" x14ac:dyDescent="0.35">
      <c r="A29" t="str">
        <f>'[1]öff Finanzen'!B82</f>
        <v>Länder</v>
      </c>
      <c r="B29" s="3">
        <f>'[1]öff Finanzen'!C82</f>
        <v>130.48927713507098</v>
      </c>
      <c r="C29" s="3">
        <f>'[1]öff Finanzen'!D82</f>
        <v>169.56682101898832</v>
      </c>
      <c r="D29" s="3">
        <f>'[1]öff Finanzen'!E82</f>
        <v>138.38067712665222</v>
      </c>
      <c r="E29" s="3">
        <f>'[1]öff Finanzen'!F82</f>
        <v>130.26479392023566</v>
      </c>
      <c r="F29" s="3">
        <f>'[1]öff Finanzen'!G82</f>
        <v>139.85308128040427</v>
      </c>
      <c r="G29" s="3">
        <f>'[1]öff Finanzen'!H82</f>
        <v>162.42043199327716</v>
      </c>
      <c r="H29" s="14">
        <f>'[1]öff Finanzen'!I82</f>
        <v>144.88960164545145</v>
      </c>
      <c r="I29" s="3">
        <f>'[1]öff Finanzen'!J82</f>
        <v>139.64197338196217</v>
      </c>
      <c r="J29" s="3">
        <f>'[1]öff Finanzen'!K82</f>
        <v>103.27421908772487</v>
      </c>
      <c r="K29" s="3">
        <f>'[1]öff Finanzen'!L82</f>
        <v>100</v>
      </c>
      <c r="L29" s="3">
        <f>'[1]öff Finanzen'!M82</f>
        <v>84.785564499035502</v>
      </c>
      <c r="M29" s="3">
        <f>'[1]öff Finanzen'!N82</f>
        <v>125.78437518434733</v>
      </c>
      <c r="N29" s="3">
        <f>'[1]öff Finanzen'!O82</f>
        <v>224.55286946712104</v>
      </c>
      <c r="O29" s="3">
        <f>'[1]öff Finanzen'!P82</f>
        <v>248.57017935518346</v>
      </c>
      <c r="P29" s="3">
        <f>'[1]öff Finanzen'!Q82</f>
        <v>100.85505527286698</v>
      </c>
      <c r="Q29" s="3">
        <f>'[1]öff Finanzen'!R82</f>
        <v>58.211890613118186</v>
      </c>
      <c r="R29" s="3">
        <f>'[1]öff Finanzen'!S82</f>
        <v>96.330728219135082</v>
      </c>
      <c r="S29" s="3">
        <f>'[1]öff Finanzen'!T82</f>
        <v>67.516997542867401</v>
      </c>
      <c r="T29" s="3">
        <f>'[1]öff Finanzen'!U82</f>
        <v>66.139340379094463</v>
      </c>
      <c r="U29" s="3">
        <f>'[1]öff Finanzen'!V82</f>
        <v>109.89691560006341</v>
      </c>
      <c r="V29" s="3">
        <f>'[1]öff Finanzen'!W82</f>
        <v>108.63929782298025</v>
      </c>
      <c r="X29" s="18" t="str">
        <f t="shared" si="16"/>
        <v>NI</v>
      </c>
      <c r="Y29" s="19">
        <f t="shared" si="17"/>
        <v>58.211890613118186</v>
      </c>
      <c r="Z29" s="18" t="str">
        <f t="shared" si="18"/>
        <v>HH</v>
      </c>
      <c r="AA29" s="19">
        <f t="shared" si="19"/>
        <v>248.57017935518346</v>
      </c>
    </row>
    <row r="30" spans="1:27" x14ac:dyDescent="0.35">
      <c r="A30" t="str">
        <f>'[1]öff Finanzen'!B83</f>
        <v>Kommunen</v>
      </c>
      <c r="B30" s="3">
        <f>'[1]öff Finanzen'!C83</f>
        <v>90.452439913631039</v>
      </c>
      <c r="C30" s="3">
        <f>'[1]öff Finanzen'!D83</f>
        <v>121.05826086274114</v>
      </c>
      <c r="D30" s="3">
        <f>'[1]öff Finanzen'!E83</f>
        <v>93.005845557860468</v>
      </c>
      <c r="E30" s="3">
        <f>'[1]öff Finanzen'!F83</f>
        <v>71.837305872211502</v>
      </c>
      <c r="F30" s="3">
        <f>'[1]öff Finanzen'!G83</f>
        <v>80.044627889298354</v>
      </c>
      <c r="G30" s="3" t="str">
        <f>'[1]öff Finanzen'!H83</f>
        <v>.</v>
      </c>
      <c r="H30" s="14">
        <f>'[1]öff Finanzen'!I83</f>
        <v>69.465986253004203</v>
      </c>
      <c r="I30" s="3">
        <f>'[1]öff Finanzen'!J83</f>
        <v>90.259734499939441</v>
      </c>
      <c r="J30" s="3">
        <f>'[1]öff Finanzen'!K83</f>
        <v>94.754571567083175</v>
      </c>
      <c r="K30" s="3">
        <f>'[1]öff Finanzen'!L83</f>
        <v>100</v>
      </c>
      <c r="L30" s="3">
        <f>'[1]öff Finanzen'!M83</f>
        <v>108.00378622820472</v>
      </c>
      <c r="M30" s="3">
        <f>'[1]öff Finanzen'!N83</f>
        <v>140.39622230569694</v>
      </c>
      <c r="N30" s="3" t="str">
        <f>'[1]öff Finanzen'!O83</f>
        <v>.</v>
      </c>
      <c r="O30" s="3" t="str">
        <f>'[1]öff Finanzen'!P83</f>
        <v>.</v>
      </c>
      <c r="P30" s="3">
        <f>'[1]öff Finanzen'!Q83</f>
        <v>93.999232670439653</v>
      </c>
      <c r="Q30" s="3">
        <f>'[1]öff Finanzen'!R83</f>
        <v>97.135237413702399</v>
      </c>
      <c r="R30" s="3">
        <f>'[1]öff Finanzen'!S83</f>
        <v>91.026362741750816</v>
      </c>
      <c r="S30" s="3">
        <f>'[1]öff Finanzen'!T83</f>
        <v>74.176795814107592</v>
      </c>
      <c r="T30" s="3">
        <f>'[1]öff Finanzen'!U83</f>
        <v>63.544957243562635</v>
      </c>
      <c r="U30" s="3">
        <f>'[1]öff Finanzen'!V83</f>
        <v>98.577983775438582</v>
      </c>
      <c r="V30" s="3">
        <f>'[1]öff Finanzen'!W83</f>
        <v>94.083703976867625</v>
      </c>
      <c r="X30" s="18" t="str">
        <f t="shared" si="16"/>
        <v>SL</v>
      </c>
      <c r="Y30" s="19">
        <f t="shared" si="17"/>
        <v>63.544957243562635</v>
      </c>
      <c r="Z30" s="18" t="str">
        <f t="shared" si="18"/>
        <v>BY</v>
      </c>
      <c r="AA30" s="19">
        <f t="shared" si="19"/>
        <v>140.39622230569694</v>
      </c>
    </row>
    <row r="31" spans="1:27" x14ac:dyDescent="0.35">
      <c r="B31" s="3"/>
      <c r="C31" s="3"/>
      <c r="D31" s="3"/>
      <c r="E31" s="3"/>
      <c r="F31" s="3"/>
      <c r="G31" s="3"/>
      <c r="H31" s="14"/>
      <c r="I31" s="3"/>
      <c r="J31" s="3"/>
      <c r="K31" s="3"/>
      <c r="L31" s="3"/>
      <c r="M31" s="3"/>
      <c r="N31" s="3"/>
      <c r="O31" s="3"/>
      <c r="P31" s="3"/>
      <c r="Q31" s="3"/>
      <c r="R31" s="3"/>
      <c r="S31" s="3"/>
      <c r="T31" s="3"/>
      <c r="U31" s="3"/>
      <c r="V31" s="3"/>
    </row>
    <row r="32" spans="1:27" x14ac:dyDescent="0.35">
      <c r="A32" s="4" t="s">
        <v>256</v>
      </c>
      <c r="B32" s="3"/>
      <c r="C32" s="3"/>
      <c r="D32" s="3"/>
      <c r="E32" s="3"/>
      <c r="F32" s="3"/>
      <c r="G32" s="3"/>
      <c r="H32" s="14"/>
      <c r="I32" s="3"/>
      <c r="J32" s="3"/>
      <c r="K32" s="3"/>
      <c r="L32" s="3"/>
      <c r="M32" s="3"/>
      <c r="N32" s="3"/>
      <c r="O32" s="3"/>
      <c r="P32" s="3"/>
      <c r="Q32" s="3"/>
      <c r="R32" s="3"/>
      <c r="S32" s="3"/>
      <c r="T32" s="3"/>
      <c r="U32" s="3"/>
      <c r="V32" s="3"/>
    </row>
    <row r="33" spans="1:27" x14ac:dyDescent="0.35">
      <c r="A33" s="4" t="str">
        <f>'[1]öff Finanzen'!A85</f>
        <v>bereinigte Einnahmen insg</v>
      </c>
      <c r="B33" s="3"/>
      <c r="C33" s="3"/>
      <c r="D33" s="3"/>
      <c r="E33" s="3"/>
      <c r="F33" s="3"/>
      <c r="G33" s="3"/>
      <c r="H33" s="14"/>
      <c r="I33" s="3"/>
      <c r="J33" s="3"/>
      <c r="K33" s="3"/>
      <c r="L33" s="3"/>
      <c r="M33" s="3"/>
      <c r="N33" s="3"/>
      <c r="O33" s="3"/>
      <c r="P33" s="3"/>
      <c r="Q33" s="3"/>
      <c r="R33" s="3"/>
      <c r="S33" s="3"/>
      <c r="T33" s="3"/>
      <c r="U33" s="3"/>
      <c r="V33" s="3"/>
    </row>
    <row r="34" spans="1:27" x14ac:dyDescent="0.35">
      <c r="A34" t="str">
        <f>'[1]öff Finanzen'!B85</f>
        <v>zusammen</v>
      </c>
      <c r="B34" s="3">
        <f>'[1]öff Finanzen'!C85</f>
        <v>99.945506658255454</v>
      </c>
      <c r="C34" s="3">
        <f>'[1]öff Finanzen'!D85</f>
        <v>99.639947036267685</v>
      </c>
      <c r="D34" s="3">
        <f>'[1]öff Finanzen'!E85</f>
        <v>94.346640073963783</v>
      </c>
      <c r="E34" s="3">
        <f>'[1]öff Finanzen'!F85</f>
        <v>97.222733333981949</v>
      </c>
      <c r="F34" s="3">
        <f>'[1]öff Finanzen'!G85</f>
        <v>91.80164279726813</v>
      </c>
      <c r="G34" s="3">
        <f>'[1]öff Finanzen'!H85</f>
        <v>121.33838832522375</v>
      </c>
      <c r="H34" s="14">
        <f>'[1]öff Finanzen'!I85</f>
        <v>102.02585317630705</v>
      </c>
      <c r="I34" s="3">
        <f>'[1]öff Finanzen'!J85</f>
        <v>96.244894529379394</v>
      </c>
      <c r="J34" s="3">
        <f>'[1]öff Finanzen'!K85</f>
        <v>101.11928988833748</v>
      </c>
      <c r="K34" s="3">
        <f>'[1]öff Finanzen'!L85</f>
        <v>100</v>
      </c>
      <c r="L34" s="3">
        <f>'[1]öff Finanzen'!M85</f>
        <v>93.813254217589758</v>
      </c>
      <c r="M34" s="3">
        <f>'[1]öff Finanzen'!N85</f>
        <v>95.200328629566656</v>
      </c>
      <c r="N34" s="3">
        <f>'[1]öff Finanzen'!O85</f>
        <v>138.261886864464</v>
      </c>
      <c r="O34" s="3">
        <f>'[1]öff Finanzen'!P85</f>
        <v>163.90261900476349</v>
      </c>
      <c r="P34" s="3">
        <f>'[1]öff Finanzen'!Q85</f>
        <v>104.82566577960168</v>
      </c>
      <c r="Q34" s="3">
        <f>'[1]öff Finanzen'!R85</f>
        <v>94.797332376980947</v>
      </c>
      <c r="R34" s="3">
        <f>'[1]öff Finanzen'!S85</f>
        <v>102.07031948080227</v>
      </c>
      <c r="S34" s="3">
        <f>'[1]öff Finanzen'!T85</f>
        <v>88.719971994236744</v>
      </c>
      <c r="T34" s="3">
        <f>'[1]öff Finanzen'!U85</f>
        <v>102.76769037761304</v>
      </c>
      <c r="U34" s="3">
        <f>'[1]öff Finanzen'!V85</f>
        <v>101.56694797130785</v>
      </c>
      <c r="V34" s="3">
        <f>'[1]öff Finanzen'!W85</f>
        <v>100.21946974583523</v>
      </c>
      <c r="X34" s="18" t="str">
        <f t="shared" ref="X34:X36" si="20">HLOOKUP(Y34,$L34:$U131,ROW(L$100)-ROW(X34)+1,0)</f>
        <v>RP</v>
      </c>
      <c r="Y34" s="19">
        <f t="shared" ref="Y34:Y36" si="21">MIN(L34:U34)</f>
        <v>88.719971994236744</v>
      </c>
      <c r="Z34" s="18" t="str">
        <f t="shared" ref="Z34:Z36" si="22">HLOOKUP(AA34,$L34:$U131,ROW(N$100)-ROW(Z34)+1,0)</f>
        <v>HH</v>
      </c>
      <c r="AA34" s="19">
        <f t="shared" ref="AA34:AA36" si="23">MAX(L34:U34)</f>
        <v>163.90261900476349</v>
      </c>
    </row>
    <row r="35" spans="1:27" x14ac:dyDescent="0.35">
      <c r="A35" t="str">
        <f>'[1]öff Finanzen'!B86</f>
        <v>Länder</v>
      </c>
      <c r="B35" s="3">
        <f>'[1]öff Finanzen'!C86</f>
        <v>108.31411060856695</v>
      </c>
      <c r="C35" s="3">
        <f>'[1]öff Finanzen'!D86</f>
        <v>111.41547281185251</v>
      </c>
      <c r="D35" s="3">
        <f>'[1]öff Finanzen'!E86</f>
        <v>98.691384371227187</v>
      </c>
      <c r="E35" s="3">
        <f>'[1]öff Finanzen'!F86</f>
        <v>102.76334131624981</v>
      </c>
      <c r="F35" s="3">
        <f>'[1]öff Finanzen'!G86</f>
        <v>100.47480646465392</v>
      </c>
      <c r="G35" s="3">
        <f>'[1]öff Finanzen'!H86</f>
        <v>174.85759271957474</v>
      </c>
      <c r="H35" s="14">
        <f>'[1]öff Finanzen'!I86</f>
        <v>119.79306204707092</v>
      </c>
      <c r="I35" s="3">
        <f>'[1]öff Finanzen'!J86</f>
        <v>103.31020403409379</v>
      </c>
      <c r="J35" s="3">
        <f>'[1]öff Finanzen'!K86</f>
        <v>103.92660145270962</v>
      </c>
      <c r="K35" s="3">
        <f>'[1]öff Finanzen'!L86</f>
        <v>100</v>
      </c>
      <c r="L35" s="3">
        <f>'[1]öff Finanzen'!M86</f>
        <v>94.624519299293851</v>
      </c>
      <c r="M35" s="3">
        <f>'[1]öff Finanzen'!N86</f>
        <v>90.945958746063354</v>
      </c>
      <c r="N35" s="3">
        <f>'[1]öff Finanzen'!O86</f>
        <v>199.24560590987056</v>
      </c>
      <c r="O35" s="3">
        <f>'[1]öff Finanzen'!P86</f>
        <v>236.19579751455157</v>
      </c>
      <c r="P35" s="3">
        <f>'[1]öff Finanzen'!Q86</f>
        <v>99.141012402843913</v>
      </c>
      <c r="Q35" s="3">
        <f>'[1]öff Finanzen'!R86</f>
        <v>96.317899943821232</v>
      </c>
      <c r="R35" s="3">
        <f>'[1]öff Finanzen'!S86</f>
        <v>93.439257169085693</v>
      </c>
      <c r="S35" s="3">
        <f>'[1]öff Finanzen'!T86</f>
        <v>94.893723360000422</v>
      </c>
      <c r="T35" s="3">
        <f>'[1]öff Finanzen'!U86</f>
        <v>114.45231118671748</v>
      </c>
      <c r="U35" s="3">
        <f>'[1]öff Finanzen'!V86</f>
        <v>105.5489734122107</v>
      </c>
      <c r="V35" s="3">
        <f>'[1]öff Finanzen'!W86</f>
        <v>103.5991645214031</v>
      </c>
      <c r="X35" s="18" t="str">
        <f t="shared" si="20"/>
        <v>BY</v>
      </c>
      <c r="Y35" s="19">
        <f t="shared" si="21"/>
        <v>90.945958746063354</v>
      </c>
      <c r="Z35" s="18" t="str">
        <f t="shared" si="22"/>
        <v>HH</v>
      </c>
      <c r="AA35" s="19">
        <f t="shared" si="23"/>
        <v>236.19579751455157</v>
      </c>
    </row>
    <row r="36" spans="1:27" x14ac:dyDescent="0.35">
      <c r="A36" t="str">
        <f>'[1]öff Finanzen'!B87</f>
        <v>Kommunen</v>
      </c>
      <c r="B36" s="3">
        <f>'[1]öff Finanzen'!C87</f>
        <v>103.84152554931352</v>
      </c>
      <c r="C36" s="3">
        <f>'[1]öff Finanzen'!D87</f>
        <v>97.067954659728088</v>
      </c>
      <c r="D36" s="3">
        <f>'[1]öff Finanzen'!E87</f>
        <v>98.731240926871337</v>
      </c>
      <c r="E36" s="3">
        <f>'[1]öff Finanzen'!F87</f>
        <v>90.950411351833495</v>
      </c>
      <c r="F36" s="3">
        <f>'[1]öff Finanzen'!G87</f>
        <v>90.880133233405118</v>
      </c>
      <c r="G36" s="3" t="str">
        <f>'[1]öff Finanzen'!H87</f>
        <v>.</v>
      </c>
      <c r="H36" s="14">
        <f>'[1]öff Finanzen'!I87</f>
        <v>74.568908606277503</v>
      </c>
      <c r="I36" s="3">
        <f>'[1]öff Finanzen'!J87</f>
        <v>96.890150932849963</v>
      </c>
      <c r="J36" s="3">
        <f>'[1]öff Finanzen'!K87</f>
        <v>94.754571567083175</v>
      </c>
      <c r="K36" s="3">
        <f>'[1]öff Finanzen'!L87</f>
        <v>100</v>
      </c>
      <c r="L36" s="3">
        <f>'[1]öff Finanzen'!M87</f>
        <v>109.81886406722971</v>
      </c>
      <c r="M36" s="3">
        <f>'[1]öff Finanzen'!N87</f>
        <v>94.455801672025544</v>
      </c>
      <c r="N36" s="3" t="str">
        <f>'[1]öff Finanzen'!O87</f>
        <v>.</v>
      </c>
      <c r="O36" s="3" t="str">
        <f>'[1]öff Finanzen'!P87</f>
        <v>.</v>
      </c>
      <c r="P36" s="3">
        <f>'[1]öff Finanzen'!Q87</f>
        <v>108.87122282148638</v>
      </c>
      <c r="Q36" s="3">
        <f>'[1]öff Finanzen'!R87</f>
        <v>95.630869130342944</v>
      </c>
      <c r="R36" s="3">
        <f>'[1]öff Finanzen'!S87</f>
        <v>114.6752426670524</v>
      </c>
      <c r="S36" s="3">
        <f>'[1]öff Finanzen'!T87</f>
        <v>89.311002306421329</v>
      </c>
      <c r="T36" s="3">
        <f>'[1]öff Finanzen'!U87</f>
        <v>75.012159516339764</v>
      </c>
      <c r="U36" s="3">
        <f>'[1]öff Finanzen'!V87</f>
        <v>101.29513690431182</v>
      </c>
      <c r="V36" s="3">
        <f>'[1]öff Finanzen'!W87</f>
        <v>95.07289352590395</v>
      </c>
      <c r="X36" s="18" t="str">
        <f t="shared" si="20"/>
        <v>SL</v>
      </c>
      <c r="Y36" s="19">
        <f t="shared" si="21"/>
        <v>75.012159516339764</v>
      </c>
      <c r="Z36" s="18" t="str">
        <f t="shared" si="22"/>
        <v>NW</v>
      </c>
      <c r="AA36" s="19">
        <f t="shared" si="23"/>
        <v>114.6752426670524</v>
      </c>
    </row>
    <row r="37" spans="1:27" x14ac:dyDescent="0.35">
      <c r="A37" s="4" t="str">
        <f>'[1]öff Finanzen'!A88</f>
        <v>bereinigte Einnahmen laufende Rechnung</v>
      </c>
      <c r="B37" s="3"/>
      <c r="C37" s="3"/>
      <c r="D37" s="3"/>
      <c r="E37" s="3"/>
      <c r="F37" s="3"/>
      <c r="G37" s="3"/>
      <c r="H37" s="14"/>
      <c r="I37" s="3"/>
      <c r="J37" s="3"/>
      <c r="K37" s="3"/>
      <c r="L37" s="3"/>
      <c r="M37" s="3"/>
      <c r="N37" s="3"/>
      <c r="O37" s="3"/>
      <c r="P37" s="3"/>
      <c r="Q37" s="3"/>
      <c r="R37" s="3"/>
      <c r="S37" s="3"/>
      <c r="T37" s="3"/>
      <c r="U37" s="3"/>
      <c r="V37" s="3"/>
    </row>
    <row r="38" spans="1:27" x14ac:dyDescent="0.35">
      <c r="A38" t="str">
        <f>'[1]öff Finanzen'!B88</f>
        <v>zusammen</v>
      </c>
      <c r="B38" s="3">
        <f>'[1]öff Finanzen'!C88</f>
        <v>98.180225512148837</v>
      </c>
      <c r="C38" s="3">
        <f>'[1]öff Finanzen'!D88</f>
        <v>95.547337001400038</v>
      </c>
      <c r="D38" s="3">
        <f>'[1]öff Finanzen'!E88</f>
        <v>92.725260988924532</v>
      </c>
      <c r="E38" s="3">
        <f>'[1]öff Finanzen'!F88</f>
        <v>95.950841687562473</v>
      </c>
      <c r="F38" s="3">
        <f>'[1]öff Finanzen'!G88</f>
        <v>91.194410756727791</v>
      </c>
      <c r="G38" s="3">
        <f>'[1]öff Finanzen'!H88</f>
        <v>122.07684601354009</v>
      </c>
      <c r="H38" s="14">
        <f>'[1]öff Finanzen'!I88</f>
        <v>100.85775477239099</v>
      </c>
      <c r="I38" s="3">
        <f>'[1]öff Finanzen'!J88</f>
        <v>94.506093116135119</v>
      </c>
      <c r="J38" s="3">
        <f>'[1]öff Finanzen'!K88</f>
        <v>101.15802515788548</v>
      </c>
      <c r="K38" s="3">
        <f>'[1]öff Finanzen'!L88</f>
        <v>100</v>
      </c>
      <c r="L38" s="3">
        <f>'[1]öff Finanzen'!M88</f>
        <v>94.155538870389762</v>
      </c>
      <c r="M38" s="3">
        <f>'[1]öff Finanzen'!N88</f>
        <v>95.175700498092212</v>
      </c>
      <c r="N38" s="3">
        <f>'[1]öff Finanzen'!O88</f>
        <v>139.45465477275332</v>
      </c>
      <c r="O38" s="3">
        <f>'[1]öff Finanzen'!P88</f>
        <v>167.19332135101919</v>
      </c>
      <c r="P38" s="3">
        <f>'[1]öff Finanzen'!Q88</f>
        <v>104.29327070773917</v>
      </c>
      <c r="Q38" s="3">
        <f>'[1]öff Finanzen'!R88</f>
        <v>94.959255238956686</v>
      </c>
      <c r="R38" s="3">
        <f>'[1]öff Finanzen'!S88</f>
        <v>102.4087221804848</v>
      </c>
      <c r="S38" s="3">
        <f>'[1]öff Finanzen'!T88</f>
        <v>88.749521466356072</v>
      </c>
      <c r="T38" s="3">
        <f>'[1]öff Finanzen'!U88</f>
        <v>105.55378849185611</v>
      </c>
      <c r="U38" s="3">
        <f>'[1]öff Finanzen'!V88</f>
        <v>95.631376233740355</v>
      </c>
      <c r="V38" s="3">
        <f>'[1]öff Finanzen'!W88</f>
        <v>99.991363134659466</v>
      </c>
      <c r="X38" s="18" t="str">
        <f t="shared" ref="X38:X40" si="24">HLOOKUP(Y38,$L38:$U135,ROW(L$100)-ROW(X38)+1,0)</f>
        <v>RP</v>
      </c>
      <c r="Y38" s="19">
        <f t="shared" ref="Y38:Y40" si="25">MIN(L38:U38)</f>
        <v>88.749521466356072</v>
      </c>
      <c r="Z38" s="18" t="str">
        <f t="shared" ref="Z38:Z40" si="26">HLOOKUP(AA38,$L38:$U135,ROW(N$100)-ROW(Z38)+1,0)</f>
        <v>HH</v>
      </c>
      <c r="AA38" s="19">
        <f t="shared" ref="AA38:AA40" si="27">MAX(L38:U38)</f>
        <v>167.19332135101919</v>
      </c>
    </row>
    <row r="39" spans="1:27" x14ac:dyDescent="0.35">
      <c r="A39" t="str">
        <f>'[1]öff Finanzen'!B89</f>
        <v>Länder</v>
      </c>
      <c r="B39" s="3">
        <f>'[1]öff Finanzen'!C89</f>
        <v>106.65404302395036</v>
      </c>
      <c r="C39" s="3">
        <f>'[1]öff Finanzen'!D89</f>
        <v>108.09183421155527</v>
      </c>
      <c r="D39" s="3">
        <f>'[1]öff Finanzen'!E89</f>
        <v>97.099648360019316</v>
      </c>
      <c r="E39" s="3">
        <f>'[1]öff Finanzen'!F89</f>
        <v>102.05272692360094</v>
      </c>
      <c r="F39" s="3">
        <f>'[1]öff Finanzen'!G89</f>
        <v>99.491903231731953</v>
      </c>
      <c r="G39" s="3">
        <f>'[1]öff Finanzen'!H89</f>
        <v>176.18762781408822</v>
      </c>
      <c r="H39" s="14">
        <f>'[1]öff Finanzen'!I89</f>
        <v>118.8877740389255</v>
      </c>
      <c r="I39" s="3">
        <f>'[1]öff Finanzen'!J89</f>
        <v>101.73580084664387</v>
      </c>
      <c r="J39" s="3">
        <f>'[1]öff Finanzen'!K89</f>
        <v>103.99636749172502</v>
      </c>
      <c r="K39" s="3">
        <f>'[1]öff Finanzen'!L89</f>
        <v>100</v>
      </c>
      <c r="L39" s="3">
        <f>'[1]öff Finanzen'!M89</f>
        <v>96.110377303591818</v>
      </c>
      <c r="M39" s="3">
        <f>'[1]öff Finanzen'!N89</f>
        <v>91.021332153438166</v>
      </c>
      <c r="N39" s="3">
        <f>'[1]öff Finanzen'!O89</f>
        <v>201.26766052889434</v>
      </c>
      <c r="O39" s="3">
        <f>'[1]öff Finanzen'!P89</f>
        <v>241.30234234943981</v>
      </c>
      <c r="P39" s="3">
        <f>'[1]öff Finanzen'!Q89</f>
        <v>97.510161897631306</v>
      </c>
      <c r="Q39" s="3">
        <f>'[1]öff Finanzen'!R89</f>
        <v>96.567744992437426</v>
      </c>
      <c r="R39" s="3">
        <f>'[1]öff Finanzen'!S89</f>
        <v>93.38852848046561</v>
      </c>
      <c r="S39" s="3">
        <f>'[1]öff Finanzen'!T89</f>
        <v>95.460879252512882</v>
      </c>
      <c r="T39" s="3">
        <f>'[1]öff Finanzen'!U89</f>
        <v>117.75435475358127</v>
      </c>
      <c r="U39" s="3">
        <f>'[1]öff Finanzen'!V89</f>
        <v>97.021280388618919</v>
      </c>
      <c r="V39" s="3">
        <f>'[1]öff Finanzen'!W89</f>
        <v>103.4213913549404</v>
      </c>
      <c r="X39" s="18" t="str">
        <f t="shared" si="24"/>
        <v>BY</v>
      </c>
      <c r="Y39" s="19">
        <f t="shared" si="25"/>
        <v>91.021332153438166</v>
      </c>
      <c r="Z39" s="18" t="str">
        <f t="shared" si="26"/>
        <v>HH</v>
      </c>
      <c r="AA39" s="19">
        <f t="shared" si="27"/>
        <v>241.30234234943981</v>
      </c>
    </row>
    <row r="40" spans="1:27" x14ac:dyDescent="0.35">
      <c r="A40" t="str">
        <f>'[1]öff Finanzen'!B90</f>
        <v>Kommunen</v>
      </c>
      <c r="B40" s="3">
        <f>'[1]öff Finanzen'!C90</f>
        <v>101.86541334003782</v>
      </c>
      <c r="C40" s="3">
        <f>'[1]öff Finanzen'!D90</f>
        <v>87.756264115852531</v>
      </c>
      <c r="D40" s="3">
        <f>'[1]öff Finanzen'!E90</f>
        <v>94.419151211730494</v>
      </c>
      <c r="E40" s="3">
        <f>'[1]öff Finanzen'!F90</f>
        <v>86.189236026955257</v>
      </c>
      <c r="F40" s="3">
        <f>'[1]öff Finanzen'!G90</f>
        <v>87.228083710410417</v>
      </c>
      <c r="G40" s="3" t="str">
        <f>'[1]öff Finanzen'!H90</f>
        <v>.</v>
      </c>
      <c r="H40" s="14">
        <f>'[1]öff Finanzen'!I90</f>
        <v>71.14620270034294</v>
      </c>
      <c r="I40" s="3">
        <f>'[1]öff Finanzen'!J90</f>
        <v>92.442902099214237</v>
      </c>
      <c r="J40" s="3">
        <f>'[1]öff Finanzen'!K90</f>
        <v>94.754571567083161</v>
      </c>
      <c r="K40" s="3">
        <f>'[1]öff Finanzen'!L90</f>
        <v>100</v>
      </c>
      <c r="L40" s="3">
        <f>'[1]öff Finanzen'!M90</f>
        <v>111.22838922281613</v>
      </c>
      <c r="M40" s="3">
        <f>'[1]öff Finanzen'!N90</f>
        <v>91.256169800349781</v>
      </c>
      <c r="N40" s="3" t="str">
        <f>'[1]öff Finanzen'!O90</f>
        <v>.</v>
      </c>
      <c r="O40" s="3" t="str">
        <f>'[1]öff Finanzen'!P90</f>
        <v>.</v>
      </c>
      <c r="P40" s="3">
        <f>'[1]öff Finanzen'!Q90</f>
        <v>111.28872371750056</v>
      </c>
      <c r="Q40" s="3">
        <f>'[1]öff Finanzen'!R90</f>
        <v>97.29486727482076</v>
      </c>
      <c r="R40" s="3">
        <f>'[1]öff Finanzen'!S90</f>
        <v>114.08704207533451</v>
      </c>
      <c r="S40" s="3">
        <f>'[1]öff Finanzen'!T90</f>
        <v>89.696171659032345</v>
      </c>
      <c r="T40" s="3">
        <f>'[1]öff Finanzen'!U90</f>
        <v>76.886089160017562</v>
      </c>
      <c r="U40" s="3">
        <f>'[1]öff Finanzen'!V90</f>
        <v>103.01244321574583</v>
      </c>
      <c r="V40" s="3">
        <f>'[1]öff Finanzen'!W90</f>
        <v>94.409689635314237</v>
      </c>
      <c r="X40" s="18" t="str">
        <f t="shared" si="24"/>
        <v>SL</v>
      </c>
      <c r="Y40" s="19">
        <f t="shared" si="25"/>
        <v>76.886089160017562</v>
      </c>
      <c r="Z40" s="18" t="str">
        <f t="shared" si="26"/>
        <v>NW</v>
      </c>
      <c r="AA40" s="19">
        <f t="shared" si="27"/>
        <v>114.08704207533451</v>
      </c>
    </row>
    <row r="41" spans="1:27" x14ac:dyDescent="0.35">
      <c r="A41" t="str">
        <f>'[1]öff Finanzen'!B91</f>
        <v>zusammen</v>
      </c>
      <c r="B41" s="3"/>
      <c r="C41" s="3"/>
      <c r="D41" s="3"/>
      <c r="E41" s="3"/>
      <c r="F41" s="3"/>
      <c r="G41" s="3"/>
      <c r="H41" s="14"/>
      <c r="I41" s="3"/>
      <c r="J41" s="3"/>
      <c r="K41" s="3"/>
      <c r="L41" s="3"/>
      <c r="M41" s="3"/>
      <c r="N41" s="3"/>
      <c r="O41" s="3"/>
      <c r="P41" s="3"/>
      <c r="Q41" s="3"/>
      <c r="R41" s="3"/>
      <c r="S41" s="3"/>
      <c r="T41" s="3"/>
      <c r="U41" s="3"/>
      <c r="V41" s="3"/>
    </row>
    <row r="42" spans="1:27" x14ac:dyDescent="0.35">
      <c r="A42" s="4" t="str">
        <f>'[1]öff Finanzen'!A91</f>
        <v>Steuern/steuerähnliche Abgaben</v>
      </c>
      <c r="B42" s="3"/>
      <c r="C42" s="3"/>
      <c r="D42" s="3"/>
      <c r="E42" s="3"/>
      <c r="F42" s="3"/>
      <c r="G42" s="3"/>
      <c r="H42" s="14"/>
      <c r="I42" s="3"/>
      <c r="J42" s="3"/>
      <c r="K42" s="3"/>
      <c r="L42" s="3"/>
      <c r="M42" s="3"/>
      <c r="N42" s="3"/>
      <c r="O42" s="3"/>
      <c r="P42" s="3"/>
      <c r="Q42" s="3"/>
      <c r="R42" s="3"/>
      <c r="S42" s="3"/>
      <c r="T42" s="3"/>
      <c r="U42" s="3"/>
      <c r="V42" s="3"/>
    </row>
    <row r="43" spans="1:27" x14ac:dyDescent="0.35">
      <c r="A43" t="str">
        <f>'[1]öff Finanzen'!B91</f>
        <v>zusammen</v>
      </c>
      <c r="B43" s="3">
        <f>'[1]öff Finanzen'!C91</f>
        <v>89.710872852494489</v>
      </c>
      <c r="C43" s="3">
        <f>'[1]öff Finanzen'!D91</f>
        <v>84.817014137570524</v>
      </c>
      <c r="D43" s="3">
        <f>'[1]öff Finanzen'!E91</f>
        <v>85.697669644119443</v>
      </c>
      <c r="E43" s="3">
        <f>'[1]öff Finanzen'!F91</f>
        <v>85.566889221163308</v>
      </c>
      <c r="F43" s="3">
        <f>'[1]öff Finanzen'!G91</f>
        <v>84.532369000698793</v>
      </c>
      <c r="G43" s="3">
        <f>'[1]öff Finanzen'!H91</f>
        <v>118.21144929827683</v>
      </c>
      <c r="H43" s="14">
        <f>'[1]öff Finanzen'!I91</f>
        <v>93.563451733422696</v>
      </c>
      <c r="I43" s="3">
        <f>'[1]öff Finanzen'!J91</f>
        <v>86.185391134268897</v>
      </c>
      <c r="J43" s="3">
        <f>'[1]öff Finanzen'!K91</f>
        <v>100.95526853953804</v>
      </c>
      <c r="K43" s="3">
        <f>'[1]öff Finanzen'!L91</f>
        <v>100</v>
      </c>
      <c r="L43" s="3">
        <f>'[1]öff Finanzen'!M91</f>
        <v>100.49077172027438</v>
      </c>
      <c r="M43" s="3">
        <f>'[1]öff Finanzen'!N91</f>
        <v>100.20292350698156</v>
      </c>
      <c r="N43" s="3">
        <f>'[1]öff Finanzen'!O91</f>
        <v>124.72001269352486</v>
      </c>
      <c r="O43" s="3">
        <f>'[1]öff Finanzen'!P91</f>
        <v>140.13332412837212</v>
      </c>
      <c r="P43" s="3">
        <f>'[1]öff Finanzen'!Q91</f>
        <v>102.95360795566913</v>
      </c>
      <c r="Q43" s="3">
        <f>'[1]öff Finanzen'!R91</f>
        <v>95.690540838372243</v>
      </c>
      <c r="R43" s="3">
        <f>'[1]öff Finanzen'!S91</f>
        <v>98.648836628567906</v>
      </c>
      <c r="S43" s="3">
        <f>'[1]öff Finanzen'!T91</f>
        <v>90.637053481309977</v>
      </c>
      <c r="T43" s="3">
        <f>'[1]öff Finanzen'!U91</f>
        <v>97.393787987020914</v>
      </c>
      <c r="U43" s="3">
        <f>'[1]öff Finanzen'!V91</f>
        <v>93.498672223042107</v>
      </c>
      <c r="V43" s="3">
        <f>'[1]öff Finanzen'!W91</f>
        <v>98.752948084313331</v>
      </c>
      <c r="X43" s="18" t="str">
        <f t="shared" ref="X43:X45" si="28">HLOOKUP(Y43,$L43:$U140,ROW(L$100)-ROW(X43)+1,0)</f>
        <v>RP</v>
      </c>
      <c r="Y43" s="19">
        <f t="shared" ref="Y43:Y45" si="29">MIN(L43:U43)</f>
        <v>90.637053481309977</v>
      </c>
      <c r="Z43" s="18" t="str">
        <f t="shared" ref="Z43:Z45" si="30">HLOOKUP(AA43,$L43:$U140,ROW(N$100)-ROW(Z43)+1,0)</f>
        <v>HH</v>
      </c>
      <c r="AA43" s="19">
        <f t="shared" ref="AA43:AA45" si="31">MAX(L43:U43)</f>
        <v>140.13332412837212</v>
      </c>
    </row>
    <row r="44" spans="1:27" x14ac:dyDescent="0.35">
      <c r="A44" t="str">
        <f>'[1]öff Finanzen'!B92</f>
        <v>Länder</v>
      </c>
      <c r="B44" s="3">
        <f>'[1]öff Finanzen'!C92</f>
        <v>98.657258215296224</v>
      </c>
      <c r="C44" s="3">
        <f>'[1]öff Finanzen'!D92</f>
        <v>95.099559690822488</v>
      </c>
      <c r="D44" s="3">
        <f>'[1]öff Finanzen'!E92</f>
        <v>92.054939529159611</v>
      </c>
      <c r="E44" s="3">
        <f>'[1]öff Finanzen'!F92</f>
        <v>93.58510247322873</v>
      </c>
      <c r="F44" s="3">
        <f>'[1]öff Finanzen'!G92</f>
        <v>93.719007049454063</v>
      </c>
      <c r="G44" s="3">
        <f>'[1]öff Finanzen'!H92</f>
        <v>165.9690832369721</v>
      </c>
      <c r="H44" s="14">
        <f>'[1]öff Finanzen'!I92</f>
        <v>110.84501834620785</v>
      </c>
      <c r="I44" s="3">
        <f>'[1]öff Finanzen'!J92</f>
        <v>94.344339531808927</v>
      </c>
      <c r="J44" s="3">
        <f>'[1]öff Finanzen'!K92</f>
        <v>103.46036104904668</v>
      </c>
      <c r="K44" s="3">
        <f>'[1]öff Finanzen'!L92</f>
        <v>100</v>
      </c>
      <c r="L44" s="3">
        <f>'[1]öff Finanzen'!M92</f>
        <v>95.951856725180733</v>
      </c>
      <c r="M44" s="3">
        <f>'[1]öff Finanzen'!N92</f>
        <v>95.990604883475356</v>
      </c>
      <c r="N44" s="3">
        <f>'[1]öff Finanzen'!O92</f>
        <v>175.10711771934584</v>
      </c>
      <c r="O44" s="3">
        <f>'[1]öff Finanzen'!P92</f>
        <v>196.74743414954824</v>
      </c>
      <c r="P44" s="3">
        <f>'[1]öff Finanzen'!Q92</f>
        <v>94.75229515924994</v>
      </c>
      <c r="Q44" s="3">
        <f>'[1]öff Finanzen'!R92</f>
        <v>98.815341906499782</v>
      </c>
      <c r="R44" s="3">
        <f>'[1]öff Finanzen'!S92</f>
        <v>96.89307545682837</v>
      </c>
      <c r="S44" s="3">
        <f>'[1]öff Finanzen'!T92</f>
        <v>93.333299137480225</v>
      </c>
      <c r="T44" s="3">
        <f>'[1]öff Finanzen'!U92</f>
        <v>106.1971638738342</v>
      </c>
      <c r="U44" s="3">
        <f>'[1]öff Finanzen'!V92</f>
        <v>94.991776284335685</v>
      </c>
      <c r="V44" s="3">
        <f>'[1]öff Finanzen'!W92</f>
        <v>102.10110559526184</v>
      </c>
      <c r="X44" s="18" t="str">
        <f t="shared" si="28"/>
        <v>RP</v>
      </c>
      <c r="Y44" s="19">
        <f t="shared" si="29"/>
        <v>93.333299137480225</v>
      </c>
      <c r="Z44" s="18" t="str">
        <f t="shared" si="30"/>
        <v>HH</v>
      </c>
      <c r="AA44" s="19">
        <f t="shared" si="31"/>
        <v>196.74743414954824</v>
      </c>
    </row>
    <row r="45" spans="1:27" x14ac:dyDescent="0.35">
      <c r="A45" t="str">
        <f>'[1]öff Finanzen'!B93</f>
        <v>Kommunen</v>
      </c>
      <c r="B45" s="3">
        <f>'[1]öff Finanzen'!C93</f>
        <v>67.56645127006756</v>
      </c>
      <c r="C45" s="3">
        <f>'[1]öff Finanzen'!D93</f>
        <v>59.365279784780398</v>
      </c>
      <c r="D45" s="3">
        <f>'[1]öff Finanzen'!E93</f>
        <v>69.961921770689088</v>
      </c>
      <c r="E45" s="3">
        <f>'[1]öff Finanzen'!F93</f>
        <v>65.719913331905133</v>
      </c>
      <c r="F45" s="3">
        <f>'[1]öff Finanzen'!G93</f>
        <v>61.793265147353168</v>
      </c>
      <c r="G45" s="3" t="str">
        <f>'[1]öff Finanzen'!H93</f>
        <v>.</v>
      </c>
      <c r="H45" s="14">
        <f>'[1]öff Finanzen'!I93</f>
        <v>50.787483433476808</v>
      </c>
      <c r="I45" s="3">
        <f>'[1]öff Finanzen'!J93</f>
        <v>65.990062444804678</v>
      </c>
      <c r="J45" s="3">
        <f>'[1]öff Finanzen'!K93</f>
        <v>94.754571567083161</v>
      </c>
      <c r="K45" s="3">
        <f>'[1]öff Finanzen'!L93</f>
        <v>100</v>
      </c>
      <c r="L45" s="3">
        <f>'[1]öff Finanzen'!M93</f>
        <v>111.72566079581881</v>
      </c>
      <c r="M45" s="3">
        <f>'[1]öff Finanzen'!N93</f>
        <v>110.62940925018199</v>
      </c>
      <c r="N45" s="3" t="str">
        <f>'[1]öff Finanzen'!O93</f>
        <v>.</v>
      </c>
      <c r="O45" s="3" t="str">
        <f>'[1]öff Finanzen'!P93</f>
        <v>.</v>
      </c>
      <c r="P45" s="3">
        <f>'[1]öff Finanzen'!Q93</f>
        <v>123.25379856095981</v>
      </c>
      <c r="Q45" s="3">
        <f>'[1]öff Finanzen'!R93</f>
        <v>87.955918484460554</v>
      </c>
      <c r="R45" s="3">
        <f>'[1]öff Finanzen'!S93</f>
        <v>102.99476115655844</v>
      </c>
      <c r="S45" s="3">
        <f>'[1]öff Finanzen'!T93</f>
        <v>83.963207220642886</v>
      </c>
      <c r="T45" s="3">
        <f>'[1]öff Finanzen'!U93</f>
        <v>75.603348711206735</v>
      </c>
      <c r="U45" s="3">
        <f>'[1]öff Finanzen'!V93</f>
        <v>89.802886220217388</v>
      </c>
      <c r="V45" s="3">
        <f>'[1]öff Finanzen'!W93</f>
        <v>90.465465660954607</v>
      </c>
      <c r="X45" s="18" t="str">
        <f t="shared" si="28"/>
        <v>SL</v>
      </c>
      <c r="Y45" s="19">
        <f t="shared" si="29"/>
        <v>75.603348711206735</v>
      </c>
      <c r="Z45" s="18" t="str">
        <f t="shared" si="30"/>
        <v>HE</v>
      </c>
      <c r="AA45" s="19">
        <f t="shared" si="31"/>
        <v>123.25379856095981</v>
      </c>
    </row>
    <row r="46" spans="1:27" x14ac:dyDescent="0.35">
      <c r="A46" s="4" t="str">
        <f>'[1]öff Finanzen'!A94</f>
        <v>Zuweisungen vom öffentl. Gesamthaushalt, laufende Rechnung</v>
      </c>
      <c r="B46" s="3"/>
      <c r="C46" s="3"/>
      <c r="D46" s="3"/>
      <c r="E46" s="3"/>
      <c r="F46" s="3"/>
      <c r="G46" s="3"/>
      <c r="H46" s="14"/>
      <c r="I46" s="3"/>
      <c r="J46" s="3"/>
      <c r="K46" s="3"/>
      <c r="L46" s="3"/>
      <c r="M46" s="3"/>
      <c r="N46" s="3"/>
      <c r="O46" s="3"/>
      <c r="P46" s="3"/>
      <c r="Q46" s="3"/>
      <c r="R46" s="3"/>
      <c r="S46" s="3"/>
      <c r="T46" s="3"/>
      <c r="U46" s="3"/>
      <c r="V46" s="3"/>
    </row>
    <row r="47" spans="1:27" x14ac:dyDescent="0.35">
      <c r="A47" t="str">
        <f>'[1]öff Finanzen'!B94</f>
        <v>zusammen</v>
      </c>
      <c r="B47" s="3">
        <f>'[1]öff Finanzen'!C94</f>
        <v>129.75099768765816</v>
      </c>
      <c r="C47" s="3">
        <f>'[1]öff Finanzen'!D94</f>
        <v>128.84528533424745</v>
      </c>
      <c r="D47" s="3">
        <f>'[1]öff Finanzen'!E94</f>
        <v>121.24912048293011</v>
      </c>
      <c r="E47" s="3">
        <f>'[1]öff Finanzen'!F94</f>
        <v>115.3732526274859</v>
      </c>
      <c r="F47" s="3">
        <f>'[1]öff Finanzen'!G94</f>
        <v>106.68782145376845</v>
      </c>
      <c r="G47" s="3">
        <f>'[1]öff Finanzen'!H94</f>
        <v>65.43938203010326</v>
      </c>
      <c r="H47" s="14">
        <f>'[1]öff Finanzen'!I94</f>
        <v>107.81315426530911</v>
      </c>
      <c r="I47" s="3">
        <f>'[1]öff Finanzen'!J94</f>
        <v>120.49719719997253</v>
      </c>
      <c r="J47" s="3">
        <f>'[1]öff Finanzen'!K94</f>
        <v>98.187147518415259</v>
      </c>
      <c r="K47" s="3">
        <f>'[1]öff Finanzen'!L94</f>
        <v>100</v>
      </c>
      <c r="L47" s="3">
        <f>'[1]öff Finanzen'!M94</f>
        <v>103.06268810057983</v>
      </c>
      <c r="M47" s="3">
        <f>'[1]öff Finanzen'!N94</f>
        <v>73.910417442596113</v>
      </c>
      <c r="N47" s="3">
        <f>'[1]öff Finanzen'!O94</f>
        <v>86.171031395637343</v>
      </c>
      <c r="O47" s="3">
        <f>'[1]öff Finanzen'!P94</f>
        <v>57.385412383410539</v>
      </c>
      <c r="P47" s="3">
        <f>'[1]öff Finanzen'!Q94</f>
        <v>106.53511837414105</v>
      </c>
      <c r="Q47" s="3">
        <f>'[1]öff Finanzen'!R94</f>
        <v>107.12647489116679</v>
      </c>
      <c r="R47" s="3">
        <f>'[1]öff Finanzen'!S94</f>
        <v>112.44561113114236</v>
      </c>
      <c r="S47" s="3">
        <f>'[1]öff Finanzen'!T94</f>
        <v>105.92287722210783</v>
      </c>
      <c r="T47" s="3">
        <f>'[1]öff Finanzen'!U94</f>
        <v>115.16664303400412</v>
      </c>
      <c r="U47" s="3">
        <f>'[1]öff Finanzen'!V94</f>
        <v>113.42014422748264</v>
      </c>
      <c r="V47" s="3">
        <f>'[1]öff Finanzen'!W94</f>
        <v>101.51365407097666</v>
      </c>
      <c r="X47" s="18" t="str">
        <f t="shared" ref="X47:X49" si="32">HLOOKUP(Y47,$L47:$U144,ROW(L$100)-ROW(X47)+1,0)</f>
        <v>HH</v>
      </c>
      <c r="Y47" s="19">
        <f t="shared" ref="Y47:Y49" si="33">MIN(L47:U47)</f>
        <v>57.385412383410539</v>
      </c>
      <c r="Z47" s="18" t="str">
        <f t="shared" ref="Z47:Z49" si="34">HLOOKUP(AA47,$L47:$U144,ROW(N$100)-ROW(Z47)+1,0)</f>
        <v>SL</v>
      </c>
      <c r="AA47" s="19">
        <f t="shared" ref="AA47:AA49" si="35">MAX(L47:U47)</f>
        <v>115.16664303400412</v>
      </c>
    </row>
    <row r="48" spans="1:27" x14ac:dyDescent="0.35">
      <c r="A48" t="str">
        <f>'[1]öff Finanzen'!B95</f>
        <v>Länder</v>
      </c>
      <c r="B48" s="3">
        <f>'[1]öff Finanzen'!C95</f>
        <v>120.97119561760348</v>
      </c>
      <c r="C48" s="3">
        <f>'[1]öff Finanzen'!D95</f>
        <v>151.81401904507567</v>
      </c>
      <c r="D48" s="3">
        <f>'[1]öff Finanzen'!E95</f>
        <v>150.26947595278421</v>
      </c>
      <c r="E48" s="3">
        <f>'[1]öff Finanzen'!F95</f>
        <v>142.65223315307344</v>
      </c>
      <c r="F48" s="3">
        <f>'[1]öff Finanzen'!G95</f>
        <v>131.32186435981504</v>
      </c>
      <c r="G48" s="3">
        <f>'[1]öff Finanzen'!H95</f>
        <v>188.25171740139899</v>
      </c>
      <c r="H48" s="14">
        <f>'[1]öff Finanzen'!I95</f>
        <v>151.08810929408625</v>
      </c>
      <c r="I48" s="3">
        <f>'[1]öff Finanzen'!J95</f>
        <v>139.96366188299373</v>
      </c>
      <c r="J48" s="3">
        <f>'[1]öff Finanzen'!K95</f>
        <v>104.62918067711036</v>
      </c>
      <c r="K48" s="3">
        <f>'[1]öff Finanzen'!L95</f>
        <v>100</v>
      </c>
      <c r="L48" s="3">
        <f>'[1]öff Finanzen'!M95</f>
        <v>107.87609105132378</v>
      </c>
      <c r="M48" s="3">
        <f>'[1]öff Finanzen'!N95</f>
        <v>49.357597467545602</v>
      </c>
      <c r="N48" s="3">
        <f>'[1]öff Finanzen'!O95</f>
        <v>247.8911650329502</v>
      </c>
      <c r="O48" s="3">
        <f>'[1]öff Finanzen'!P95</f>
        <v>165.08258635442218</v>
      </c>
      <c r="P48" s="3">
        <f>'[1]öff Finanzen'!Q95</f>
        <v>99.869120152544525</v>
      </c>
      <c r="Q48" s="3">
        <f>'[1]öff Finanzen'!R95</f>
        <v>105.14934897518408</v>
      </c>
      <c r="R48" s="3">
        <f>'[1]öff Finanzen'!S95</f>
        <v>116.8378260999303</v>
      </c>
      <c r="S48" s="3">
        <f>'[1]öff Finanzen'!T95</f>
        <v>95.671706855289614</v>
      </c>
      <c r="T48" s="3">
        <f>'[1]öff Finanzen'!U95</f>
        <v>167.36562270531928</v>
      </c>
      <c r="U48" s="3">
        <f>'[1]öff Finanzen'!V95</f>
        <v>89.185912805356637</v>
      </c>
      <c r="V48" s="3">
        <f>'[1]öff Finanzen'!W95</f>
        <v>109.8977713879744</v>
      </c>
      <c r="X48" s="18" t="str">
        <f t="shared" si="32"/>
        <v>BY</v>
      </c>
      <c r="Y48" s="19">
        <f t="shared" si="33"/>
        <v>49.357597467545602</v>
      </c>
      <c r="Z48" s="18" t="str">
        <f t="shared" si="34"/>
        <v>HB</v>
      </c>
      <c r="AA48" s="19">
        <f t="shared" si="35"/>
        <v>247.8911650329502</v>
      </c>
    </row>
    <row r="49" spans="1:27" x14ac:dyDescent="0.35">
      <c r="A49" t="str">
        <f>'[1]öff Finanzen'!B96</f>
        <v>Kommunen</v>
      </c>
      <c r="B49" s="3">
        <f>'[1]öff Finanzen'!C96</f>
        <v>134.42923151550602</v>
      </c>
      <c r="C49" s="3">
        <f>'[1]öff Finanzen'!D96</f>
        <v>116.60661455654066</v>
      </c>
      <c r="D49" s="3">
        <f>'[1]öff Finanzen'!E96</f>
        <v>105.78590074608722</v>
      </c>
      <c r="E49" s="3">
        <f>'[1]öff Finanzen'!F96</f>
        <v>100.83790792771478</v>
      </c>
      <c r="F49" s="3">
        <f>'[1]öff Finanzen'!G96</f>
        <v>93.561806548171987</v>
      </c>
      <c r="G49" s="3" t="str">
        <f>'[1]öff Finanzen'!H96</f>
        <v>.</v>
      </c>
      <c r="H49" s="14">
        <f>'[1]öff Finanzen'!I96</f>
        <v>84.754507054488499</v>
      </c>
      <c r="I49" s="3">
        <f>'[1]öff Finanzen'!J96</f>
        <v>110.12467708367907</v>
      </c>
      <c r="J49" s="3">
        <f>'[1]öff Finanzen'!K96</f>
        <v>94.754571567083175</v>
      </c>
      <c r="K49" s="3">
        <f>'[1]öff Finanzen'!L96</f>
        <v>100</v>
      </c>
      <c r="L49" s="3">
        <f>'[1]öff Finanzen'!M96</f>
        <v>100.49791222846349</v>
      </c>
      <c r="M49" s="3">
        <f>'[1]öff Finanzen'!N96</f>
        <v>86.993153483777249</v>
      </c>
      <c r="N49" s="3" t="str">
        <f>'[1]öff Finanzen'!O96</f>
        <v>.</v>
      </c>
      <c r="O49" s="3" t="str">
        <f>'[1]öff Finanzen'!P96</f>
        <v>.</v>
      </c>
      <c r="P49" s="3">
        <f>'[1]öff Finanzen'!Q96</f>
        <v>110.08703197399426</v>
      </c>
      <c r="Q49" s="3">
        <f>'[1]öff Finanzen'!R96</f>
        <v>108.1799675859067</v>
      </c>
      <c r="R49" s="3">
        <f>'[1]öff Finanzen'!S96</f>
        <v>110.10526125967471</v>
      </c>
      <c r="S49" s="3">
        <f>'[1]öff Finanzen'!T96</f>
        <v>111.3851156191042</v>
      </c>
      <c r="T49" s="3">
        <f>'[1]öff Finanzen'!U96</f>
        <v>87.352914372582035</v>
      </c>
      <c r="U49" s="3">
        <f>'[1]öff Finanzen'!V96</f>
        <v>126.3331233956085</v>
      </c>
      <c r="V49" s="3">
        <f>'[1]öff Finanzen'!W96</f>
        <v>97.046257091402111</v>
      </c>
      <c r="X49" s="18" t="str">
        <f t="shared" si="32"/>
        <v>BY</v>
      </c>
      <c r="Y49" s="19">
        <f t="shared" si="33"/>
        <v>86.993153483777249</v>
      </c>
      <c r="Z49" s="18" t="str">
        <f t="shared" si="34"/>
        <v>SH</v>
      </c>
      <c r="AA49" s="19">
        <f t="shared" si="35"/>
        <v>126.3331233956085</v>
      </c>
    </row>
    <row r="50" spans="1:27" x14ac:dyDescent="0.35">
      <c r="A50" s="4" t="str">
        <f>'[1]öff Finanzen'!A97</f>
        <v>bereinigte Einnahmen Kapitalrechnung</v>
      </c>
      <c r="B50" s="3"/>
      <c r="C50" s="3"/>
      <c r="D50" s="3"/>
      <c r="E50" s="3"/>
      <c r="F50" s="3"/>
      <c r="G50" s="3"/>
      <c r="H50" s="14"/>
      <c r="I50" s="3"/>
      <c r="J50" s="3"/>
      <c r="K50" s="3"/>
      <c r="L50" s="3"/>
      <c r="M50" s="3"/>
      <c r="N50" s="3"/>
      <c r="O50" s="3"/>
      <c r="P50" s="3"/>
      <c r="Q50" s="3"/>
      <c r="R50" s="3"/>
      <c r="S50" s="3"/>
      <c r="T50" s="3"/>
      <c r="U50" s="3"/>
      <c r="V50" s="3"/>
    </row>
    <row r="51" spans="1:27" x14ac:dyDescent="0.35">
      <c r="A51" t="str">
        <f>'[1]öff Finanzen'!B97</f>
        <v>zusammen</v>
      </c>
      <c r="B51" s="3">
        <f>'[1]öff Finanzen'!C97</f>
        <v>146.0513454802267</v>
      </c>
      <c r="C51" s="3">
        <f>'[1]öff Finanzen'!D97</f>
        <v>206.53125953057474</v>
      </c>
      <c r="D51" s="3">
        <f>'[1]öff Finanzen'!E97</f>
        <v>136.69402645431961</v>
      </c>
      <c r="E51" s="3">
        <f>'[1]öff Finanzen'!F97</f>
        <v>130.44216207946226</v>
      </c>
      <c r="F51" s="3">
        <f>'[1]öff Finanzen'!G97</f>
        <v>107.6614069206418</v>
      </c>
      <c r="G51" s="3">
        <f>'[1]öff Finanzen'!H97</f>
        <v>102.05125594438209</v>
      </c>
      <c r="H51" s="14">
        <f>'[1]öff Finanzen'!I97</f>
        <v>132.53439673489945</v>
      </c>
      <c r="I51" s="3">
        <f>'[1]öff Finanzen'!J97</f>
        <v>141.6591323006669</v>
      </c>
      <c r="J51" s="3">
        <f>'[1]öff Finanzen'!K97</f>
        <v>100.1075971625385</v>
      </c>
      <c r="K51" s="3">
        <f>'[1]öff Finanzen'!L97</f>
        <v>100</v>
      </c>
      <c r="L51" s="3">
        <f>'[1]öff Finanzen'!M97</f>
        <v>84.873419864268968</v>
      </c>
      <c r="M51" s="3">
        <f>'[1]öff Finanzen'!N97</f>
        <v>95.843569318309946</v>
      </c>
      <c r="N51" s="3">
        <f>'[1]öff Finanzen'!O97</f>
        <v>107.10902203446213</v>
      </c>
      <c r="O51" s="3">
        <f>'[1]öff Finanzen'!P97</f>
        <v>77.95563411673335</v>
      </c>
      <c r="P51" s="3">
        <f>'[1]öff Finanzen'!Q97</f>
        <v>118.73082838049488</v>
      </c>
      <c r="Q51" s="3">
        <f>'[1]öff Finanzen'!R97</f>
        <v>90.568210351680634</v>
      </c>
      <c r="R51" s="3">
        <f>'[1]öff Finanzen'!S97</f>
        <v>93.231874475656753</v>
      </c>
      <c r="S51" s="3">
        <f>'[1]öff Finanzen'!T97</f>
        <v>87.948195100899724</v>
      </c>
      <c r="T51" s="3">
        <f>'[1]öff Finanzen'!U97</f>
        <v>30.000023379750644</v>
      </c>
      <c r="U51" s="3">
        <f>'[1]öff Finanzen'!V97</f>
        <v>256.59297000304622</v>
      </c>
      <c r="V51" s="3">
        <f>'[1]öff Finanzen'!W97</f>
        <v>106.17718740021007</v>
      </c>
      <c r="X51" s="18" t="str">
        <f t="shared" ref="X51:X53" si="36">HLOOKUP(Y51,$L51:$U148,ROW(L$100)-ROW(X51)+1,0)</f>
        <v>SL</v>
      </c>
      <c r="Y51" s="19">
        <f t="shared" ref="Y51:Y53" si="37">MIN(L51:U51)</f>
        <v>30.000023379750644</v>
      </c>
      <c r="Z51" s="18" t="str">
        <f t="shared" ref="Z51:Z53" si="38">HLOOKUP(AA51,$L51:$U148,ROW(N$100)-ROW(Z51)+1,0)</f>
        <v>SH</v>
      </c>
      <c r="AA51" s="19">
        <f t="shared" ref="AA51:AA53" si="39">MAX(L51:U51)</f>
        <v>256.59297000304622</v>
      </c>
    </row>
    <row r="52" spans="1:27" x14ac:dyDescent="0.35">
      <c r="A52" t="str">
        <f>'[1]öff Finanzen'!B98</f>
        <v>Länder</v>
      </c>
      <c r="B52" s="3">
        <f>'[1]öff Finanzen'!C98</f>
        <v>149.96782557272402</v>
      </c>
      <c r="C52" s="3">
        <f>'[1]öff Finanzen'!D98</f>
        <v>194.81080935330164</v>
      </c>
      <c r="D52" s="3">
        <f>'[1]öff Finanzen'!E98</f>
        <v>138.63055234452995</v>
      </c>
      <c r="E52" s="3">
        <f>'[1]öff Finanzen'!F98</f>
        <v>120.59377764011781</v>
      </c>
      <c r="F52" s="3">
        <f>'[1]öff Finanzen'!G98</f>
        <v>125.13739941019143</v>
      </c>
      <c r="G52" s="3">
        <f>'[1]öff Finanzen'!H98</f>
        <v>141.48491365965219</v>
      </c>
      <c r="H52" s="14">
        <f>'[1]öff Finanzen'!I98</f>
        <v>142.50816654112441</v>
      </c>
      <c r="I52" s="3">
        <f>'[1]öff Finanzen'!J98</f>
        <v>142.81446411146038</v>
      </c>
      <c r="J52" s="3">
        <f>'[1]öff Finanzen'!K98</f>
        <v>102.17606145647436</v>
      </c>
      <c r="K52" s="3">
        <f>'[1]öff Finanzen'!L98</f>
        <v>100</v>
      </c>
      <c r="L52" s="3">
        <f>'[1]öff Finanzen'!M98</f>
        <v>57.341997574412929</v>
      </c>
      <c r="M52" s="3">
        <f>'[1]öff Finanzen'!N98</f>
        <v>89.054721030344979</v>
      </c>
      <c r="N52" s="3">
        <f>'[1]öff Finanzen'!O98</f>
        <v>148.50906510678794</v>
      </c>
      <c r="O52" s="3">
        <f>'[1]öff Finanzen'!P98</f>
        <v>108.06453046541442</v>
      </c>
      <c r="P52" s="3">
        <f>'[1]öff Finanzen'!Q98</f>
        <v>140.06162474584474</v>
      </c>
      <c r="Q52" s="3">
        <f>'[1]öff Finanzen'!R98</f>
        <v>90.048893466793317</v>
      </c>
      <c r="R52" s="3">
        <f>'[1]öff Finanzen'!S98</f>
        <v>94.712120006639537</v>
      </c>
      <c r="S52" s="3">
        <f>'[1]öff Finanzen'!T98</f>
        <v>80.662887154369386</v>
      </c>
      <c r="T52" s="3">
        <f>'[1]öff Finanzen'!U98</f>
        <v>31.598828106906669</v>
      </c>
      <c r="U52" s="3">
        <f>'[1]öff Finanzen'!V98</f>
        <v>319.52224642721313</v>
      </c>
      <c r="V52" s="3">
        <f>'[1]öff Finanzen'!W98</f>
        <v>108.05977375968484</v>
      </c>
      <c r="X52" s="18" t="str">
        <f t="shared" si="36"/>
        <v>SL</v>
      </c>
      <c r="Y52" s="19">
        <f t="shared" si="37"/>
        <v>31.598828106906669</v>
      </c>
      <c r="Z52" s="18" t="str">
        <f t="shared" si="38"/>
        <v>SH</v>
      </c>
      <c r="AA52" s="19">
        <f t="shared" si="39"/>
        <v>319.52224642721313</v>
      </c>
    </row>
    <row r="53" spans="1:27" x14ac:dyDescent="0.35">
      <c r="A53" t="str">
        <f>'[1]öff Finanzen'!B99</f>
        <v>Kommunen</v>
      </c>
      <c r="B53" s="3">
        <f>'[1]öff Finanzen'!C99</f>
        <v>134.94034435388801</v>
      </c>
      <c r="C53" s="3">
        <f>'[1]öff Finanzen'!D99</f>
        <v>243.60952027982887</v>
      </c>
      <c r="D53" s="3">
        <f>'[1]öff Finanzen'!E99</f>
        <v>166.59221364429976</v>
      </c>
      <c r="E53" s="3">
        <f>'[1]öff Finanzen'!F99</f>
        <v>165.87881269978655</v>
      </c>
      <c r="F53" s="3">
        <f>'[1]öff Finanzen'!G99</f>
        <v>148.35380595696648</v>
      </c>
      <c r="G53" s="3" t="str">
        <f>'[1]öff Finanzen'!H99</f>
        <v>.</v>
      </c>
      <c r="H53" s="14">
        <f>'[1]öff Finanzen'!I99</f>
        <v>128.43331483299735</v>
      </c>
      <c r="I53" s="3">
        <f>'[1]öff Finanzen'!J99</f>
        <v>166.87817337758077</v>
      </c>
      <c r="J53" s="3">
        <f>'[1]öff Finanzen'!K99</f>
        <v>94.754571567083161</v>
      </c>
      <c r="K53" s="3">
        <f>'[1]öff Finanzen'!L99</f>
        <v>100</v>
      </c>
      <c r="L53" s="3">
        <f>'[1]öff Finanzen'!M99</f>
        <v>87.636638175239938</v>
      </c>
      <c r="M53" s="3">
        <f>'[1]öff Finanzen'!N99</f>
        <v>144.80960817730428</v>
      </c>
      <c r="N53" s="3" t="str">
        <f>'[1]öff Finanzen'!O99</f>
        <v>.</v>
      </c>
      <c r="O53" s="3" t="str">
        <f>'[1]öff Finanzen'!P99</f>
        <v>.</v>
      </c>
      <c r="P53" s="3">
        <f>'[1]öff Finanzen'!Q99</f>
        <v>70.82610474967457</v>
      </c>
      <c r="Q53" s="3">
        <f>'[1]öff Finanzen'!R99</f>
        <v>69.443906394440333</v>
      </c>
      <c r="R53" s="3">
        <f>'[1]öff Finanzen'!S99</f>
        <v>123.93197593185172</v>
      </c>
      <c r="S53" s="3">
        <f>'[1]öff Finanzen'!T99</f>
        <v>83.249447780468486</v>
      </c>
      <c r="T53" s="3">
        <f>'[1]öff Finanzen'!U99</f>
        <v>45.521426061169315</v>
      </c>
      <c r="U53" s="3">
        <f>'[1]öff Finanzen'!V99</f>
        <v>74.269243556476923</v>
      </c>
      <c r="V53" s="3">
        <f>'[1]öff Finanzen'!W99</f>
        <v>105.50998182844418</v>
      </c>
      <c r="X53" s="18" t="str">
        <f t="shared" si="36"/>
        <v>SL</v>
      </c>
      <c r="Y53" s="19">
        <f t="shared" si="37"/>
        <v>45.521426061169315</v>
      </c>
      <c r="Z53" s="18" t="str">
        <f t="shared" si="38"/>
        <v>BY</v>
      </c>
      <c r="AA53" s="19">
        <f t="shared" si="39"/>
        <v>144.80960817730428</v>
      </c>
    </row>
    <row r="54" spans="1:27" x14ac:dyDescent="0.35">
      <c r="A54" t="s">
        <v>620</v>
      </c>
    </row>
    <row r="55" spans="1:27" x14ac:dyDescent="0.35">
      <c r="A55" t="s">
        <v>621</v>
      </c>
    </row>
    <row r="57" spans="1:27" x14ac:dyDescent="0.35">
      <c r="A57" s="4" t="s">
        <v>257</v>
      </c>
    </row>
    <row r="58" spans="1:27" x14ac:dyDescent="0.35">
      <c r="A58" t="s">
        <v>258</v>
      </c>
      <c r="B58" s="3">
        <f>'[1]öff Finanzen'!C102</f>
        <v>23.138123130802526</v>
      </c>
      <c r="C58" s="3">
        <f>'[1]öff Finanzen'!D102</f>
        <v>24.277894869235972</v>
      </c>
      <c r="D58" s="3">
        <f>'[1]öff Finanzen'!E102</f>
        <v>21.310277071013818</v>
      </c>
      <c r="E58" s="3">
        <f>'[1]öff Finanzen'!F102</f>
        <v>23.536246006896139</v>
      </c>
      <c r="F58" s="3">
        <f>'[1]öff Finanzen'!G102</f>
        <v>22.053131062457158</v>
      </c>
      <c r="G58" s="3">
        <f>'[1]öff Finanzen'!H102</f>
        <v>21.03286830360048</v>
      </c>
      <c r="H58" s="14">
        <f>'[1]öff Finanzen'!I102</f>
        <v>22.114864442332035</v>
      </c>
      <c r="I58" s="3">
        <f>'[1]öff Finanzen'!J102</f>
        <v>22.562616520849897</v>
      </c>
      <c r="J58" s="3">
        <f>'[1]öff Finanzen'!K102</f>
        <v>17.529817872437611</v>
      </c>
      <c r="K58" s="3">
        <f>'[1]öff Finanzen'!L102</f>
        <v>17.334363399473908</v>
      </c>
      <c r="L58" s="3">
        <f>'[1]öff Finanzen'!M102</f>
        <v>14.950287192174599</v>
      </c>
      <c r="M58" s="3">
        <f>'[1]öff Finanzen'!N102</f>
        <v>14.759353293141023</v>
      </c>
      <c r="N58" s="3">
        <f>'[1]öff Finanzen'!O102</f>
        <v>22.482979564391663</v>
      </c>
      <c r="O58" s="3">
        <f>'[1]öff Finanzen'!P102</f>
        <v>17.561671138634932</v>
      </c>
      <c r="P58" s="3">
        <f>'[1]öff Finanzen'!Q102</f>
        <v>17.024082451085523</v>
      </c>
      <c r="Q58" s="3">
        <f>'[1]öff Finanzen'!R102</f>
        <v>18.14813296181369</v>
      </c>
      <c r="R58" s="3">
        <f>'[1]öff Finanzen'!S102</f>
        <v>19.753945970212289</v>
      </c>
      <c r="S58" s="3">
        <f>'[1]öff Finanzen'!T102</f>
        <v>18.457891221847412</v>
      </c>
      <c r="T58" s="3">
        <f>'[1]öff Finanzen'!U102</f>
        <v>20.244890206308771</v>
      </c>
      <c r="U58" s="3">
        <f>'[1]öff Finanzen'!V102</f>
        <v>23.028746782940797</v>
      </c>
      <c r="V58" s="3">
        <f>'[1]öff Finanzen'!W102</f>
        <v>18.069222231935274</v>
      </c>
      <c r="X58" s="18" t="str">
        <f t="shared" ref="X58" si="40">HLOOKUP(Y58,$L58:$U155,ROW(L$100)-ROW(X58)+1,0)</f>
        <v>BY</v>
      </c>
      <c r="Y58" s="19">
        <f t="shared" ref="Y58" si="41">MIN(L58:U58)</f>
        <v>14.759353293141023</v>
      </c>
      <c r="Z58" s="18" t="str">
        <f t="shared" ref="Z58" si="42">HLOOKUP(AA58,$L58:$U155,ROW(N$100)-ROW(Z58)+1,0)</f>
        <v>SH</v>
      </c>
      <c r="AA58" s="19">
        <f t="shared" ref="AA58" si="43">MAX(L58:U58)</f>
        <v>23.028746782940797</v>
      </c>
    </row>
    <row r="60" spans="1:27" x14ac:dyDescent="0.35">
      <c r="A60" s="4" t="s">
        <v>259</v>
      </c>
    </row>
    <row r="61" spans="1:27" x14ac:dyDescent="0.35">
      <c r="A61" t="s">
        <v>258</v>
      </c>
      <c r="B61" s="3">
        <f>'[1]öff Finanzen'!C105</f>
        <v>3.5266700017185038</v>
      </c>
      <c r="C61" s="3">
        <f>'[1]öff Finanzen'!D105</f>
        <v>4.4873754085444322</v>
      </c>
      <c r="D61" s="3">
        <f>'[1]öff Finanzen'!E105</f>
        <v>3.4597473922146667</v>
      </c>
      <c r="E61" s="3">
        <f>'[1]öff Finanzen'!F105</f>
        <v>3.1578225194289051</v>
      </c>
      <c r="F61" s="3">
        <f>'[1]öff Finanzen'!G105</f>
        <v>3.4261895335379418</v>
      </c>
      <c r="G61" s="3">
        <f>'[1]öff Finanzen'!H105</f>
        <v>2.2414461136594523</v>
      </c>
      <c r="H61" s="14">
        <f>'[1]öff Finanzen'!I105</f>
        <v>3.1655373191708969</v>
      </c>
      <c r="I61" s="3">
        <f>'[1]öff Finanzen'!J105</f>
        <v>3.5479111917689488</v>
      </c>
      <c r="J61" s="3">
        <f>'[1]öff Finanzen'!K105</f>
        <v>2.4454077884366696</v>
      </c>
      <c r="K61" s="3">
        <f>'[1]öff Finanzen'!L105</f>
        <v>2.4568104683715357</v>
      </c>
      <c r="L61" s="3">
        <f>'[1]öff Finanzen'!M105</f>
        <v>2.3566294434628778</v>
      </c>
      <c r="M61" s="3">
        <f>'[1]öff Finanzen'!N105</f>
        <v>2.8116300932628775</v>
      </c>
      <c r="N61" s="3">
        <f>'[1]öff Finanzen'!O105</f>
        <v>2.785055496231541</v>
      </c>
      <c r="O61" s="3">
        <f>'[1]öff Finanzen'!P105</f>
        <v>2.2186938544425505</v>
      </c>
      <c r="P61" s="3">
        <f>'[1]öff Finanzen'!Q105</f>
        <v>2.2908380882018795</v>
      </c>
      <c r="Q61" s="3">
        <f>'[1]öff Finanzen'!R105</f>
        <v>2.2584886694564705</v>
      </c>
      <c r="R61" s="3">
        <f>'[1]öff Finanzen'!S105</f>
        <v>2.3466428826740278</v>
      </c>
      <c r="S61" s="3">
        <f>'[1]öff Finanzen'!T105</f>
        <v>2.113354426850143</v>
      </c>
      <c r="T61" s="3">
        <f>'[1]öff Finanzen'!U105</f>
        <v>1.98339897241561</v>
      </c>
      <c r="U61" s="3">
        <f>'[1]öff Finanzen'!V105</f>
        <v>3.4178358900149566</v>
      </c>
      <c r="V61" s="3">
        <f>'[1]öff Finanzen'!W105</f>
        <v>2.569495878906578</v>
      </c>
      <c r="X61" s="18" t="str">
        <f t="shared" ref="X61" si="44">HLOOKUP(Y61,$L61:$U158,ROW(L$100)-ROW(X61)+1,0)</f>
        <v>SL</v>
      </c>
      <c r="Y61" s="19">
        <f t="shared" ref="Y61" si="45">MIN(L61:U61)</f>
        <v>1.98339897241561</v>
      </c>
      <c r="Z61" s="18" t="str">
        <f t="shared" ref="Z61" si="46">HLOOKUP(AA61,$L61:$U158,ROW(N$100)-ROW(Z61)+1,0)</f>
        <v>SH</v>
      </c>
      <c r="AA61" s="19">
        <f t="shared" ref="AA61" si="47">MAX(L61:U61)</f>
        <v>3.4178358900149566</v>
      </c>
    </row>
    <row r="63" spans="1:27" x14ac:dyDescent="0.35">
      <c r="A63" s="4" t="s">
        <v>260</v>
      </c>
    </row>
    <row r="64" spans="1:27" x14ac:dyDescent="0.35">
      <c r="A64" t="str">
        <f>'[1]öff Finanzen'!A120</f>
        <v>Länder</v>
      </c>
      <c r="B64" s="3">
        <f>'[1]öff Finanzen'!C120</f>
        <v>71.317050810219484</v>
      </c>
      <c r="C64" s="3">
        <f>'[1]öff Finanzen'!D120</f>
        <v>55.266034061644362</v>
      </c>
      <c r="D64" s="3">
        <f>'[1]öff Finanzen'!E120</f>
        <v>56.007880847667188</v>
      </c>
      <c r="E64" s="3">
        <f>'[1]öff Finanzen'!F120</f>
        <v>55.667075460213368</v>
      </c>
      <c r="F64" s="3">
        <f>'[1]öff Finanzen'!G120</f>
        <v>52.23505136421921</v>
      </c>
      <c r="G64" s="3">
        <f>'[1]öff Finanzen'!H120</f>
        <v>99.526624397600472</v>
      </c>
      <c r="H64" s="14">
        <f>'[1]öff Finanzen'!I120</f>
        <v>67.834281721579544</v>
      </c>
      <c r="I64" s="3">
        <f>'[1]öff Finanzen'!J120</f>
        <v>58.347587146185354</v>
      </c>
      <c r="J64" s="3">
        <f>'[1]öff Finanzen'!K120</f>
        <v>99.97516942155724</v>
      </c>
      <c r="K64" s="3">
        <f>'[1]öff Finanzen'!L120</f>
        <v>100</v>
      </c>
      <c r="L64" s="3">
        <f>'[1]öff Finanzen'!M120</f>
        <v>106.1461117360579</v>
      </c>
      <c r="M64" s="3">
        <f>'[1]öff Finanzen'!N120</f>
        <v>119.31187260600107</v>
      </c>
      <c r="N64" s="3">
        <f>'[1]öff Finanzen'!O120</f>
        <v>94.850855488532517</v>
      </c>
      <c r="O64" s="3">
        <f>'[1]öff Finanzen'!P120</f>
        <v>161.5870375967643</v>
      </c>
      <c r="P64" s="3">
        <f>'[1]öff Finanzen'!Q120</f>
        <v>109.82363916655873</v>
      </c>
      <c r="Q64" s="3">
        <f>'[1]öff Finanzen'!R120</f>
        <v>83.582480052236448</v>
      </c>
      <c r="R64" s="3">
        <f>'[1]öff Finanzen'!S120</f>
        <v>87.184071322864298</v>
      </c>
      <c r="S64" s="3">
        <f>'[1]öff Finanzen'!T120</f>
        <v>86.517692831489114</v>
      </c>
      <c r="T64" s="3">
        <f>'[1]öff Finanzen'!U120</f>
        <v>66.099598298606779</v>
      </c>
      <c r="U64" s="3">
        <f>'[1]öff Finanzen'!V120</f>
        <v>83.671458453303089</v>
      </c>
      <c r="V64" s="3">
        <f>'[1]öff Finanzen'!W120</f>
        <v>93.768238236864093</v>
      </c>
      <c r="X64" s="18" t="str">
        <f t="shared" ref="X64:X66" si="48">HLOOKUP(Y64,$L64:$U161,ROW(L$100)-ROW(X64)+1,0)</f>
        <v>SL</v>
      </c>
      <c r="Y64" s="19">
        <f t="shared" ref="Y64:Y66" si="49">MIN(L64:U64)</f>
        <v>66.099598298606779</v>
      </c>
      <c r="Z64" s="18" t="str">
        <f t="shared" ref="Z64:Z66" si="50">HLOOKUP(AA64,$L64:$U161,ROW(N$100)-ROW(Z64)+1,0)</f>
        <v>HH</v>
      </c>
      <c r="AA64" s="19">
        <f t="shared" ref="AA64:AA66" si="51">MAX(L64:U64)</f>
        <v>161.5870375967643</v>
      </c>
    </row>
    <row r="65" spans="1:27" x14ac:dyDescent="0.35">
      <c r="A65" t="str">
        <f>'[1]öff Finanzen'!A121</f>
        <v>Gemeinden</v>
      </c>
      <c r="B65" s="3">
        <f>'[1]öff Finanzen'!C121</f>
        <v>65.920980808393693</v>
      </c>
      <c r="C65" s="3">
        <f>'[1]öff Finanzen'!D121</f>
        <v>60.296453931392882</v>
      </c>
      <c r="D65" s="3">
        <f>'[1]öff Finanzen'!E121</f>
        <v>59.697683735070939</v>
      </c>
      <c r="E65" s="3">
        <f>'[1]öff Finanzen'!F121</f>
        <v>61.087682383035215</v>
      </c>
      <c r="F65" s="3">
        <f>'[1]öff Finanzen'!G121</f>
        <v>57.882898385805106</v>
      </c>
      <c r="G65" s="3">
        <f>'[1]öff Finanzen'!H121</f>
        <v>90.766371273499161</v>
      </c>
      <c r="H65" s="14">
        <f>'[1]öff Finanzen'!I121</f>
        <v>67.843991562928593</v>
      </c>
      <c r="I65" s="3">
        <f>'[1]öff Finanzen'!J121</f>
        <v>60.982472442099208</v>
      </c>
      <c r="J65" s="3">
        <f>'[1]öff Finanzen'!K121</f>
        <v>99.515656613390149</v>
      </c>
      <c r="K65" s="3">
        <f>'[1]öff Finanzen'!L121</f>
        <v>100</v>
      </c>
      <c r="L65" s="3">
        <f>'[1]öff Finanzen'!M121</f>
        <v>105.39475121825464</v>
      </c>
      <c r="M65" s="3">
        <f>'[1]öff Finanzen'!N121</f>
        <v>112.73362668893357</v>
      </c>
      <c r="N65" s="3">
        <f>'[1]öff Finanzen'!O121</f>
        <v>91.305002513764848</v>
      </c>
      <c r="O65" s="3">
        <f>'[1]öff Finanzen'!P121</f>
        <v>144.86639067570471</v>
      </c>
      <c r="P65" s="3">
        <f>'[1]öff Finanzen'!Q121</f>
        <v>115.09211993032299</v>
      </c>
      <c r="Q65" s="3">
        <f>'[1]öff Finanzen'!R121</f>
        <v>80.597189042406072</v>
      </c>
      <c r="R65" s="3">
        <f>'[1]öff Finanzen'!S121</f>
        <v>88.315748551977407</v>
      </c>
      <c r="S65" s="3">
        <f>'[1]öff Finanzen'!T121</f>
        <v>107.0309854706115</v>
      </c>
      <c r="T65" s="3">
        <f>'[1]öff Finanzen'!U121</f>
        <v>67.94921552292972</v>
      </c>
      <c r="U65" s="3">
        <f>'[1]öff Finanzen'!V121</f>
        <v>88.258066771291155</v>
      </c>
      <c r="V65" s="3">
        <f>'[1]öff Finanzen'!W121</f>
        <v>93.770756105730314</v>
      </c>
      <c r="X65" s="18" t="str">
        <f t="shared" si="48"/>
        <v>SL</v>
      </c>
      <c r="Y65" s="19">
        <f t="shared" si="49"/>
        <v>67.94921552292972</v>
      </c>
      <c r="Z65" s="18" t="str">
        <f t="shared" si="50"/>
        <v>HH</v>
      </c>
      <c r="AA65" s="19">
        <f t="shared" si="51"/>
        <v>144.86639067570471</v>
      </c>
    </row>
    <row r="66" spans="1:27" x14ac:dyDescent="0.35">
      <c r="A66" t="str">
        <f>'[1]öff Finanzen'!A122</f>
        <v>zusammen</v>
      </c>
      <c r="B66" s="3">
        <f>'[1]öff Finanzen'!C122</f>
        <v>69.207381091063951</v>
      </c>
      <c r="C66" s="3">
        <f>'[1]öff Finanzen'!D122</f>
        <v>57.232747701433304</v>
      </c>
      <c r="D66" s="3">
        <f>'[1]öff Finanzen'!E122</f>
        <v>57.450461358775165</v>
      </c>
      <c r="E66" s="3">
        <f>'[1]öff Finanzen'!F122</f>
        <v>57.786338234909159</v>
      </c>
      <c r="F66" s="3">
        <f>'[1]öff Finanzen'!G122</f>
        <v>54.443156862448646</v>
      </c>
      <c r="G66" s="3">
        <f>'[1]öff Finanzen'!H122</f>
        <v>96.101679809816957</v>
      </c>
      <c r="H66" s="14">
        <f>'[1]öff Finanzen'!I122</f>
        <v>67.838077921084917</v>
      </c>
      <c r="I66" s="3">
        <f>'[1]öff Finanzen'!J122</f>
        <v>59.377732737394659</v>
      </c>
      <c r="J66" s="3">
        <f>'[1]öff Finanzen'!K122</f>
        <v>99.795516404337974</v>
      </c>
      <c r="K66" s="3">
        <f>'[1]öff Finanzen'!L122</f>
        <v>100</v>
      </c>
      <c r="L66" s="3">
        <f>'[1]öff Finanzen'!M122</f>
        <v>105.85235673806079</v>
      </c>
      <c r="M66" s="3">
        <f>'[1]öff Finanzen'!N122</f>
        <v>116.74001452934523</v>
      </c>
      <c r="N66" s="3">
        <f>'[1]öff Finanzen'!O122</f>
        <v>93.464554227260194</v>
      </c>
      <c r="O66" s="3">
        <f>'[1]öff Finanzen'!P122</f>
        <v>155.04986471314433</v>
      </c>
      <c r="P66" s="3">
        <f>'[1]öff Finanzen'!Q122</f>
        <v>111.88342607249324</v>
      </c>
      <c r="Q66" s="3">
        <f>'[1]öff Finanzen'!R122</f>
        <v>82.415338402077083</v>
      </c>
      <c r="R66" s="3">
        <f>'[1]öff Finanzen'!S122</f>
        <v>87.626516506360787</v>
      </c>
      <c r="S66" s="3">
        <f>'[1]öff Finanzen'!T122</f>
        <v>94.537654082230787</v>
      </c>
      <c r="T66" s="3">
        <f>'[1]öff Finanzen'!U122</f>
        <v>66.822732255145951</v>
      </c>
      <c r="U66" s="3">
        <f>'[1]öff Finanzen'!V122</f>
        <v>85.464657703648669</v>
      </c>
      <c r="V66" s="3">
        <f>'[1]öff Finanzen'!W122</f>
        <v>93.769222633230683</v>
      </c>
      <c r="X66" s="18" t="str">
        <f t="shared" si="48"/>
        <v>SL</v>
      </c>
      <c r="Y66" s="19">
        <f t="shared" si="49"/>
        <v>66.822732255145951</v>
      </c>
      <c r="Z66" s="18" t="str">
        <f t="shared" si="50"/>
        <v>HH</v>
      </c>
      <c r="AA66" s="19">
        <f t="shared" si="51"/>
        <v>155.04986471314433</v>
      </c>
    </row>
    <row r="68" spans="1:27" x14ac:dyDescent="0.35">
      <c r="A68" s="4" t="s">
        <v>623</v>
      </c>
    </row>
    <row r="69" spans="1:27" x14ac:dyDescent="0.35">
      <c r="A69">
        <f>'[1]öff Schulden'!A143</f>
        <v>2019</v>
      </c>
      <c r="B69" s="3">
        <f>'[1]öff Schulden'!B143</f>
        <v>24.161851269052722</v>
      </c>
      <c r="C69" s="3">
        <f>'[1]öff Schulden'!C143</f>
        <v>19.445087164173398</v>
      </c>
      <c r="D69" s="3">
        <f>'[1]öff Schulden'!D143</f>
        <v>2.8905668066358516</v>
      </c>
      <c r="E69" s="3">
        <f>'[1]öff Schulden'!E143</f>
        <v>36.282908955197094</v>
      </c>
      <c r="F69" s="3">
        <f>'[1]öff Schulden'!F143</f>
        <v>26.467388134950443</v>
      </c>
      <c r="G69" s="3">
        <f>'[1]öff Schulden'!G143</f>
        <v>34.353731058780475</v>
      </c>
      <c r="H69" s="3">
        <f>'[1]öff Schulden'!H143</f>
        <v>23.299736731132985</v>
      </c>
      <c r="I69" s="3">
        <f>'[1]öff Schulden'!I143</f>
        <v>18.762176248215969</v>
      </c>
      <c r="J69" s="3">
        <f>'[1]öff Schulden'!J143</f>
        <v>20.657788949599407</v>
      </c>
      <c r="K69" s="3">
        <f>'[1]öff Schulden'!K143</f>
        <v>19.924691114551297</v>
      </c>
      <c r="L69" s="3">
        <f>'[1]öff Schulden'!L143</f>
        <v>10.098565116845878</v>
      </c>
      <c r="M69" s="3">
        <f>'[1]öff Schulden'!M143</f>
        <v>3.9937155582699333</v>
      </c>
      <c r="N69" s="3">
        <f>'[1]öff Schulden'!N143</f>
        <v>90.462473795623737</v>
      </c>
      <c r="O69" s="3">
        <f>'[1]öff Schulden'!O143</f>
        <v>26.870465240120993</v>
      </c>
      <c r="P69" s="3">
        <f>'[1]öff Schulden'!P143</f>
        <v>18.202105518350738</v>
      </c>
      <c r="Q69" s="3">
        <f>'[1]öff Schulden'!Q143</f>
        <v>22.878691788902302</v>
      </c>
      <c r="R69" s="3">
        <f>'[1]öff Schulden'!R143</f>
        <v>30.917139561034912</v>
      </c>
      <c r="S69" s="3">
        <f>'[1]öff Schulden'!S143</f>
        <v>29.197880974789577</v>
      </c>
      <c r="T69" s="3">
        <f>'[1]öff Schulden'!T143</f>
        <v>48.608194385474647</v>
      </c>
      <c r="U69" s="3">
        <f>'[1]öff Schulden'!U143</f>
        <v>35.226129055999259</v>
      </c>
      <c r="V69" s="3">
        <f>'[1]öff Schulden'!V143</f>
        <v>20.449007083828661</v>
      </c>
      <c r="X69" s="18" t="str">
        <f t="shared" ref="X69:X73" si="52">HLOOKUP(Y69,$L69:$U166,ROW(L$100)-ROW(X69)+1,0)</f>
        <v>BY</v>
      </c>
      <c r="Y69" s="19">
        <f t="shared" ref="Y69:Y73" si="53">MIN(L69:U69)</f>
        <v>3.9937155582699333</v>
      </c>
      <c r="Z69" s="18" t="str">
        <f t="shared" ref="Z69:Z73" si="54">HLOOKUP(AA69,$L69:$U166,ROW(N$100)-ROW(Z69)+1,0)</f>
        <v>HB</v>
      </c>
      <c r="AA69" s="19">
        <f t="shared" ref="AA69:AA73" si="55">MAX(L69:U69)</f>
        <v>90.462473795623737</v>
      </c>
    </row>
    <row r="70" spans="1:27" x14ac:dyDescent="0.35">
      <c r="A70">
        <f>'[1]öff Schulden'!A144</f>
        <v>2020</v>
      </c>
      <c r="B70" s="3">
        <f>'[1]öff Schulden'!B144</f>
        <v>26.554570155654801</v>
      </c>
      <c r="C70" s="3">
        <f>'[1]öff Schulden'!C144</f>
        <v>21.411449925452334</v>
      </c>
      <c r="D70" s="3">
        <f>'[1]öff Schulden'!D144</f>
        <v>5.7408253468603725</v>
      </c>
      <c r="E70" s="3">
        <f>'[1]öff Schulden'!E144</f>
        <v>36.911466737151407</v>
      </c>
      <c r="F70" s="3">
        <f>'[1]öff Schulden'!F144</f>
        <v>28.177438957220417</v>
      </c>
      <c r="G70" s="3">
        <f>'[1]öff Schulden'!G144</f>
        <v>38.158324621901272</v>
      </c>
      <c r="H70" s="3">
        <f>'[1]öff Schulden'!H144</f>
        <v>25.927083850931172</v>
      </c>
      <c r="I70" s="3">
        <f>'[1]öff Schulden'!I144</f>
        <v>20.878062194692298</v>
      </c>
      <c r="J70" s="3">
        <f>'[1]öff Schulden'!J144</f>
        <v>22.818536862802357</v>
      </c>
      <c r="K70" s="3">
        <f>'[1]öff Schulden'!K144</f>
        <v>21.981425807637798</v>
      </c>
      <c r="L70" s="3">
        <f>'[1]öff Schulden'!L144</f>
        <v>11.241997777658367</v>
      </c>
      <c r="M70" s="3">
        <f>'[1]öff Schulden'!M144</f>
        <v>5.0337107787182349</v>
      </c>
      <c r="N70" s="3">
        <f>'[1]öff Schulden'!N144</f>
        <v>122.66186415987789</v>
      </c>
      <c r="O70" s="3">
        <f>'[1]öff Schulden'!O144</f>
        <v>29.392328860439239</v>
      </c>
      <c r="P70" s="3">
        <f>'[1]öff Schulden'!P144</f>
        <v>20.882830356528242</v>
      </c>
      <c r="Q70" s="3">
        <f>'[1]öff Schulden'!Q144</f>
        <v>25.849964779270739</v>
      </c>
      <c r="R70" s="3">
        <f>'[1]öff Schulden'!R144</f>
        <v>32.569780693917721</v>
      </c>
      <c r="S70" s="3">
        <f>'[1]öff Schulden'!S144</f>
        <v>30.378477149428711</v>
      </c>
      <c r="T70" s="3">
        <f>'[1]öff Schulden'!T144</f>
        <v>50.951303979284127</v>
      </c>
      <c r="U70" s="3">
        <f>'[1]öff Schulden'!U144</f>
        <v>36.514044940951443</v>
      </c>
      <c r="V70" s="3">
        <f>'[1]öff Schulden'!V144</f>
        <v>22.602380329814643</v>
      </c>
      <c r="X70" s="18" t="str">
        <f t="shared" si="52"/>
        <v>BY</v>
      </c>
      <c r="Y70" s="19">
        <f t="shared" si="53"/>
        <v>5.0337107787182349</v>
      </c>
      <c r="Z70" s="18" t="str">
        <f t="shared" si="54"/>
        <v>HB</v>
      </c>
      <c r="AA70" s="19">
        <f t="shared" si="55"/>
        <v>122.66186415987789</v>
      </c>
    </row>
    <row r="71" spans="1:27" x14ac:dyDescent="0.35">
      <c r="A71">
        <f>'[1]öff Schulden'!A145</f>
        <v>2021</v>
      </c>
      <c r="B71" s="3">
        <f>'[1]öff Schulden'!B145</f>
        <v>25.287400942473713</v>
      </c>
      <c r="C71" s="3">
        <f>'[1]öff Schulden'!C145</f>
        <v>20.342642108143931</v>
      </c>
      <c r="D71" s="3">
        <f>'[1]öff Schulden'!D145</f>
        <v>6.2821164713254314</v>
      </c>
      <c r="E71" s="3">
        <f>'[1]öff Schulden'!E145</f>
        <v>36.187472691881361</v>
      </c>
      <c r="F71" s="3">
        <f>'[1]öff Schulden'!F145</f>
        <v>27.793512521379455</v>
      </c>
      <c r="G71" s="3">
        <f>'[1]öff Schulden'!G145</f>
        <v>37.313042900013109</v>
      </c>
      <c r="H71" s="3">
        <f>'[1]öff Schulden'!H145</f>
        <v>25.429710962533893</v>
      </c>
      <c r="I71" s="3">
        <f>'[1]öff Schulden'!I145</f>
        <v>20.500540878099009</v>
      </c>
      <c r="J71" s="3">
        <f>'[1]öff Schulden'!J145</f>
        <v>21.459511943307902</v>
      </c>
      <c r="K71" s="3">
        <f>'[1]öff Schulden'!K145</f>
        <v>20.597458635439811</v>
      </c>
      <c r="L71" s="3">
        <f>'[1]öff Schulden'!L145</f>
        <v>10.629456572833449</v>
      </c>
      <c r="M71" s="3">
        <f>'[1]öff Schulden'!M145</f>
        <v>5.1568083337974597</v>
      </c>
      <c r="N71" s="3">
        <f>'[1]öff Schulden'!N145</f>
        <v>104.36449881940658</v>
      </c>
      <c r="O71" s="3">
        <f>'[1]öff Schulden'!O145</f>
        <v>26.35783661742563</v>
      </c>
      <c r="P71" s="3">
        <f>'[1]öff Schulden'!P145</f>
        <v>19.164326930727647</v>
      </c>
      <c r="Q71" s="3">
        <f>'[1]öff Schulden'!Q145</f>
        <v>24.783734367728954</v>
      </c>
      <c r="R71" s="3">
        <f>'[1]öff Schulden'!R145</f>
        <v>30.986973094290143</v>
      </c>
      <c r="S71" s="3">
        <f>'[1]öff Schulden'!S145</f>
        <v>25.196505425028558</v>
      </c>
      <c r="T71" s="3">
        <f>'[1]öff Schulden'!T145</f>
        <v>47.48375974524911</v>
      </c>
      <c r="U71" s="3">
        <f>'[1]öff Schulden'!U145</f>
        <v>35.937094807453214</v>
      </c>
      <c r="V71" s="3">
        <f>'[1]öff Schulden'!V145</f>
        <v>21.35346722138523</v>
      </c>
      <c r="X71" s="18" t="str">
        <f t="shared" si="52"/>
        <v>BY</v>
      </c>
      <c r="Y71" s="19">
        <f t="shared" si="53"/>
        <v>5.1568083337974597</v>
      </c>
      <c r="Z71" s="18" t="str">
        <f t="shared" si="54"/>
        <v>HB</v>
      </c>
      <c r="AA71" s="19">
        <f t="shared" si="55"/>
        <v>104.36449881940658</v>
      </c>
    </row>
    <row r="72" spans="1:27" x14ac:dyDescent="0.35">
      <c r="A72">
        <f>'[1]öff Schulden'!A146</f>
        <v>2022</v>
      </c>
      <c r="B72" s="3">
        <f>'[1]öff Schulden'!B146</f>
        <v>22.486851722982319</v>
      </c>
      <c r="C72" s="3">
        <f>'[1]öff Schulden'!C146</f>
        <v>18.131805745731281</v>
      </c>
      <c r="D72" s="3">
        <f>'[1]öff Schulden'!D146</f>
        <v>5.608904497942774</v>
      </c>
      <c r="E72" s="3">
        <f>'[1]öff Schulden'!E146</f>
        <v>34.64184262120564</v>
      </c>
      <c r="F72" s="3">
        <f>'[1]öff Schulden'!F146</f>
        <v>24.689122725978617</v>
      </c>
      <c r="G72" s="3">
        <f>'[1]öff Schulden'!G146</f>
        <v>34.478582476321094</v>
      </c>
      <c r="H72" s="3">
        <f>'[1]öff Schulden'!H146</f>
        <v>23.301843139097766</v>
      </c>
      <c r="I72" s="3">
        <f>'[1]öff Schulden'!I146</f>
        <v>18.708232731655595</v>
      </c>
      <c r="J72" s="3">
        <f>'[1]öff Schulden'!J146</f>
        <v>19.358778835096004</v>
      </c>
      <c r="K72" s="3">
        <f>'[1]öff Schulden'!K146</f>
        <v>18.529588178613096</v>
      </c>
      <c r="L72" s="3">
        <f>'[1]öff Schulden'!L146</f>
        <v>9.4223801842559336</v>
      </c>
      <c r="M72" s="3">
        <f>'[1]öff Schulden'!M146</f>
        <v>4.9240876516394891</v>
      </c>
      <c r="N72" s="3">
        <f>'[1]öff Schulden'!N146</f>
        <v>60.979718711067243</v>
      </c>
      <c r="O72" s="3">
        <f>'[1]öff Schulden'!O146</f>
        <v>22.420664191811422</v>
      </c>
      <c r="P72" s="3">
        <f>'[1]öff Schulden'!P146</f>
        <v>17.0508854455943</v>
      </c>
      <c r="Q72" s="3">
        <f>'[1]öff Schulden'!Q146</f>
        <v>22.923209119436166</v>
      </c>
      <c r="R72" s="3">
        <f>'[1]öff Schulden'!R146</f>
        <v>29.072044479185216</v>
      </c>
      <c r="S72" s="3">
        <f>'[1]öff Schulden'!S146</f>
        <v>23.629500336084323</v>
      </c>
      <c r="T72" s="3">
        <f>'[1]öff Schulden'!T146</f>
        <v>41.922499542056116</v>
      </c>
      <c r="U72" s="3">
        <f>'[1]öff Schulden'!U146</f>
        <v>33.312569667966457</v>
      </c>
      <c r="V72" s="3">
        <f>'[1]öff Schulden'!V146</f>
        <v>19.285727182915853</v>
      </c>
      <c r="X72" s="18" t="str">
        <f t="shared" si="52"/>
        <v>BY</v>
      </c>
      <c r="Y72" s="19">
        <f t="shared" si="53"/>
        <v>4.9240876516394891</v>
      </c>
      <c r="Z72" s="18" t="str">
        <f t="shared" si="54"/>
        <v>HB</v>
      </c>
      <c r="AA72" s="19">
        <f t="shared" si="55"/>
        <v>60.979718711067243</v>
      </c>
    </row>
    <row r="73" spans="1:27" x14ac:dyDescent="0.35">
      <c r="A73">
        <f>'[1]öff Schulden'!A147</f>
        <v>2023</v>
      </c>
      <c r="B73" s="3">
        <f>'[1]öff Schulden'!B147</f>
        <v>21.549763015185881</v>
      </c>
      <c r="C73" s="3">
        <f>'[1]öff Schulden'!C147</f>
        <v>15.343517650871307</v>
      </c>
      <c r="D73" s="3">
        <f>'[1]öff Schulden'!D147</f>
        <v>5.6506438111737172</v>
      </c>
      <c r="E73" s="3">
        <f>'[1]öff Schulden'!E147</f>
        <v>32.106353901660071</v>
      </c>
      <c r="F73" s="3">
        <f>'[1]öff Schulden'!F147</f>
        <v>22.59800402213909</v>
      </c>
      <c r="G73" s="3">
        <f>'[1]öff Schulden'!G147</f>
        <v>32.39905776764266</v>
      </c>
      <c r="H73" s="3">
        <f>'[1]öff Schulden'!H147</f>
        <v>21.785738277395378</v>
      </c>
      <c r="I73" s="3">
        <f>'[1]öff Schulden'!I147</f>
        <v>17.394214570520976</v>
      </c>
      <c r="J73" s="3">
        <f>'[1]öff Schulden'!J147</f>
        <v>18.269580791132565</v>
      </c>
      <c r="K73" s="3">
        <f>'[1]öff Schulden'!K147</f>
        <v>17.480763520663338</v>
      </c>
      <c r="L73" s="3">
        <f>'[1]öff Schulden'!L147</f>
        <v>8.608433155909994</v>
      </c>
      <c r="M73" s="3">
        <f>'[1]öff Schulden'!M147</f>
        <v>4.7084545698899163</v>
      </c>
      <c r="N73" s="3">
        <f>'[1]öff Schulden'!N147</f>
        <v>59.652259047482204</v>
      </c>
      <c r="O73" s="3">
        <f>'[1]öff Schulden'!O147</f>
        <v>21.576610192141409</v>
      </c>
      <c r="P73" s="3">
        <f>'[1]öff Schulden'!P147</f>
        <v>16.58318316909261</v>
      </c>
      <c r="Q73" s="3">
        <f>'[1]öff Schulden'!Q147</f>
        <v>20.790181162974442</v>
      </c>
      <c r="R73" s="3">
        <f>'[1]öff Schulden'!R147</f>
        <v>27.892335332958179</v>
      </c>
      <c r="S73" s="3">
        <f>'[1]öff Schulden'!S147</f>
        <v>22.482253467513853</v>
      </c>
      <c r="T73" s="3">
        <f>'[1]öff Schulden'!T147</f>
        <v>38.511792507245865</v>
      </c>
      <c r="U73" s="3">
        <f>'[1]öff Schulden'!U147</f>
        <v>31.268956172728295</v>
      </c>
      <c r="V73" s="3">
        <f>'[1]öff Schulden'!V147</f>
        <v>18.170393772627126</v>
      </c>
      <c r="X73" s="18" t="str">
        <f t="shared" si="52"/>
        <v>BY</v>
      </c>
      <c r="Y73" s="19">
        <f t="shared" si="53"/>
        <v>4.7084545698899163</v>
      </c>
      <c r="Z73" s="18" t="str">
        <f t="shared" si="54"/>
        <v>HB</v>
      </c>
      <c r="AA73" s="19">
        <f t="shared" si="55"/>
        <v>59.652259047482204</v>
      </c>
    </row>
    <row r="100" spans="12:21" x14ac:dyDescent="0.35">
      <c r="L100" t="s">
        <v>24</v>
      </c>
      <c r="M100" t="s">
        <v>25</v>
      </c>
      <c r="N100" t="s">
        <v>26</v>
      </c>
      <c r="O100" t="s">
        <v>27</v>
      </c>
      <c r="P100" t="s">
        <v>28</v>
      </c>
      <c r="Q100" t="s">
        <v>29</v>
      </c>
      <c r="R100" t="s">
        <v>30</v>
      </c>
      <c r="S100" t="s">
        <v>31</v>
      </c>
      <c r="T100" t="s">
        <v>32</v>
      </c>
      <c r="U100" t="s">
        <v>33</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0F25-3C80-48CD-9CAF-5BC7C1963E51}">
  <dimension ref="A1:AA1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2" width="11.36328125" bestFit="1" customWidth="1"/>
    <col min="5" max="5" width="13.36328125" customWidth="1"/>
    <col min="6" max="6" width="13.08984375" customWidth="1"/>
    <col min="8" max="8" width="10.90625" style="4"/>
    <col min="12" max="12" width="11.90625" customWidth="1"/>
    <col min="15" max="15" width="12.26953125" customWidth="1"/>
    <col min="18" max="18" width="12.26953125" customWidth="1"/>
    <col min="21" max="21" width="12" customWidth="1"/>
  </cols>
  <sheetData>
    <row r="1" spans="1:27" x14ac:dyDescent="0.35">
      <c r="A1" s="4" t="s">
        <v>359</v>
      </c>
    </row>
    <row r="2" spans="1:27" s="25" customFormat="1" ht="26" x14ac:dyDescent="0.3">
      <c r="A2" s="30" t="str">
        <f>Wirtschaftswachstum!A2</f>
        <v>Jahr</v>
      </c>
      <c r="B2" s="30" t="str">
        <f>Wirtschaftswachstum!B2</f>
        <v>Branden-
burg</v>
      </c>
      <c r="C2" s="30" t="str">
        <f>Wirtschaftswachstum!C2</f>
        <v>Mecklenburg-
Vorpommern</v>
      </c>
      <c r="D2" s="30" t="str">
        <f>Wirtschaftswachstum!D2</f>
        <v>Sachsen</v>
      </c>
      <c r="E2" s="30" t="str">
        <f>Wirtschaftswachstum!E2</f>
        <v>Sachsen-Anhalt</v>
      </c>
      <c r="F2" s="30" t="str">
        <f>Wirtschaftswachstum!F2</f>
        <v>Thüringen</v>
      </c>
      <c r="G2" s="30" t="str">
        <f>Wirtschaftswachstum!G2</f>
        <v>Berlin</v>
      </c>
      <c r="H2" s="31" t="str">
        <f>Wirtschaftswachstum!H2</f>
        <v>NBL m B</v>
      </c>
      <c r="I2" s="30" t="str">
        <f>Wirtschaftswachstum!I2</f>
        <v>NBL o B</v>
      </c>
      <c r="J2" s="30" t="str">
        <f>Wirtschaftswachstum!J2</f>
        <v>ABL m B</v>
      </c>
      <c r="K2" s="30" t="str">
        <f>Wirtschaftswachstum!K2</f>
        <v>ABL o B</v>
      </c>
      <c r="L2" s="30" t="str">
        <f>Wirtschaftswachstum!L2</f>
        <v>Baden-
Württemberg</v>
      </c>
      <c r="M2" s="30" t="str">
        <f>Wirtschaftswachstum!M2</f>
        <v>Bayern</v>
      </c>
      <c r="N2" s="30" t="str">
        <f>Wirtschaftswachstum!N2</f>
        <v>Bremen</v>
      </c>
      <c r="O2" s="30" t="str">
        <f>Wirtschaftswachstum!O2</f>
        <v>Hamburg</v>
      </c>
      <c r="P2" s="30" t="str">
        <f>Wirtschaftswachstum!P2</f>
        <v>Hessen</v>
      </c>
      <c r="Q2" s="30" t="str">
        <f>Wirtschaftswachstum!Q2</f>
        <v>Nieder-
sachsen</v>
      </c>
      <c r="R2" s="30" t="str">
        <f>Wirtschaftswachstum!R2</f>
        <v>Nordrhein-
Westfalen</v>
      </c>
      <c r="S2" s="30" t="str">
        <f>Wirtschaftswachstum!S2</f>
        <v>Rheinland-Pfalz</v>
      </c>
      <c r="T2" s="30" t="str">
        <f>Wirtschaftswachstum!T2</f>
        <v>Saarland</v>
      </c>
      <c r="U2" s="30" t="str">
        <f>Wirtschaftswachstum!U2</f>
        <v>Schleswig-
Holstein</v>
      </c>
      <c r="V2" s="30" t="str">
        <f>Wirtschaftswachstum!V2</f>
        <v>Deutschland</v>
      </c>
      <c r="X2" s="30" t="str">
        <f>Wirtschaftswachstum!X2</f>
        <v>Min ABLoB</v>
      </c>
      <c r="Y2" s="30"/>
      <c r="Z2" s="30" t="str">
        <f>Wirtschaftswachstum!Z2</f>
        <v>Max ABLoB</v>
      </c>
      <c r="AA2" s="30"/>
    </row>
    <row r="3" spans="1:27" s="25" customFormat="1" x14ac:dyDescent="0.35">
      <c r="A3" s="4" t="s">
        <v>361</v>
      </c>
      <c r="B3" s="30"/>
      <c r="C3" s="30"/>
      <c r="D3" s="30"/>
      <c r="E3" s="30"/>
      <c r="F3" s="30"/>
      <c r="G3" s="30"/>
      <c r="H3" s="31"/>
      <c r="I3" s="30"/>
      <c r="J3" s="30"/>
      <c r="K3" s="30"/>
      <c r="L3" s="30"/>
      <c r="M3" s="30"/>
      <c r="N3" s="30"/>
      <c r="O3" s="30"/>
      <c r="P3" s="30"/>
      <c r="Q3" s="30"/>
      <c r="R3" s="30"/>
      <c r="S3" s="30"/>
      <c r="T3" s="30"/>
      <c r="U3" s="30"/>
      <c r="V3" s="30"/>
      <c r="X3" s="30"/>
      <c r="Y3" s="30"/>
      <c r="Z3" s="30"/>
      <c r="AA3" s="30"/>
    </row>
    <row r="4" spans="1:27" x14ac:dyDescent="0.35">
      <c r="A4" t="str">
        <f>[1]Stiftungen!A3</f>
        <v>Anzahl</v>
      </c>
      <c r="B4">
        <f>[1]Stiftungen!B3</f>
        <v>281</v>
      </c>
      <c r="C4">
        <f>[1]Stiftungen!C3</f>
        <v>184</v>
      </c>
      <c r="D4">
        <f>[1]Stiftungen!D3</f>
        <v>659</v>
      </c>
      <c r="E4">
        <f>[1]Stiftungen!E3</f>
        <v>340</v>
      </c>
      <c r="F4">
        <f>[1]Stiftungen!F3</f>
        <v>440</v>
      </c>
      <c r="G4">
        <f>[1]Stiftungen!G3</f>
        <v>1081</v>
      </c>
      <c r="H4" s="4">
        <f>[1]Stiftungen!H3</f>
        <v>2985</v>
      </c>
      <c r="I4">
        <f>[1]Stiftungen!I3</f>
        <v>1904</v>
      </c>
      <c r="J4">
        <f>[1]Stiftungen!J3</f>
        <v>23874</v>
      </c>
      <c r="K4">
        <f>[1]Stiftungen!K3</f>
        <v>22793</v>
      </c>
      <c r="L4">
        <f>[1]Stiftungen!L3</f>
        <v>3719</v>
      </c>
      <c r="M4">
        <f>[1]Stiftungen!M3</f>
        <v>4460</v>
      </c>
      <c r="N4">
        <f>[1]Stiftungen!N3</f>
        <v>352</v>
      </c>
      <c r="O4">
        <f>[1]Stiftungen!O3</f>
        <v>1504</v>
      </c>
      <c r="P4">
        <f>[1]Stiftungen!P3</f>
        <v>2764</v>
      </c>
      <c r="Q4">
        <f>[1]Stiftungen!Q3</f>
        <v>2599</v>
      </c>
      <c r="R4">
        <f>[1]Stiftungen!R3</f>
        <v>4992</v>
      </c>
      <c r="S4">
        <f>[1]Stiftungen!S3</f>
        <v>1421</v>
      </c>
      <c r="T4">
        <f>[1]Stiftungen!T3</f>
        <v>186</v>
      </c>
      <c r="U4">
        <f>[1]Stiftungen!U3</f>
        <v>796</v>
      </c>
      <c r="V4">
        <f>[1]Stiftungen!V3</f>
        <v>25778</v>
      </c>
    </row>
    <row r="5" spans="1:27" x14ac:dyDescent="0.35">
      <c r="A5" t="str">
        <f>[1]Stiftungen!A4</f>
        <v>in %</v>
      </c>
      <c r="B5" s="3">
        <f>[1]Stiftungen!B4</f>
        <v>1.0900768096826752</v>
      </c>
      <c r="C5" s="3">
        <f>[1]Stiftungen!C4</f>
        <v>0.71378695011249904</v>
      </c>
      <c r="D5" s="3">
        <f>[1]Stiftungen!D4</f>
        <v>2.5564434789355266</v>
      </c>
      <c r="E5" s="3">
        <f>[1]Stiftungen!E4</f>
        <v>1.318954146947009</v>
      </c>
      <c r="F5" s="3">
        <f>[1]Stiftungen!F4</f>
        <v>1.706881837225541</v>
      </c>
      <c r="G5" s="3">
        <f>[1]Stiftungen!G4</f>
        <v>4.1934983319109316</v>
      </c>
      <c r="H5" s="14">
        <f>[1]Stiftungen!H4</f>
        <v>11.579641554814183</v>
      </c>
      <c r="I5" s="3">
        <f>[1]Stiftungen!I4</f>
        <v>7.3861432229032502</v>
      </c>
      <c r="J5" s="3">
        <f>[1]Stiftungen!J4</f>
        <v>92.613856777096743</v>
      </c>
      <c r="K5" s="3">
        <f>[1]Stiftungen!K4</f>
        <v>88.420358445185826</v>
      </c>
      <c r="L5" s="3">
        <f>[1]Stiftungen!L4</f>
        <v>14.427030801458606</v>
      </c>
      <c r="M5" s="3">
        <f>[1]Stiftungen!M4</f>
        <v>17.30157498642253</v>
      </c>
      <c r="N5" s="3">
        <f>[1]Stiftungen!N4</f>
        <v>1.365505469780433</v>
      </c>
      <c r="O5" s="3">
        <f>[1]Stiftungen!O4</f>
        <v>5.834432461789123</v>
      </c>
      <c r="P5" s="3">
        <f>[1]Stiftungen!P4</f>
        <v>10.722321359298627</v>
      </c>
      <c r="Q5" s="3">
        <f>[1]Stiftungen!Q4</f>
        <v>10.082240670339049</v>
      </c>
      <c r="R5" s="3">
        <f>[1]Stiftungen!R4</f>
        <v>19.365350298704321</v>
      </c>
      <c r="S5" s="3">
        <f>[1]Stiftungen!S4</f>
        <v>5.5124524788579414</v>
      </c>
      <c r="T5" s="3">
        <f>[1]Stiftungen!T4</f>
        <v>0.72154550391806971</v>
      </c>
      <c r="U5" s="3">
        <f>[1]Stiftungen!U4</f>
        <v>3.0879044146171153</v>
      </c>
      <c r="V5" s="3">
        <f>[1]Stiftungen!V4</f>
        <v>100</v>
      </c>
    </row>
    <row r="6" spans="1:27" x14ac:dyDescent="0.35">
      <c r="B6" s="3"/>
      <c r="C6" s="3"/>
      <c r="D6" s="3"/>
      <c r="E6" s="3"/>
      <c r="F6" s="3"/>
      <c r="G6" s="3"/>
      <c r="H6" s="14"/>
      <c r="I6" s="3"/>
      <c r="J6" s="3"/>
      <c r="K6" s="3"/>
      <c r="L6" s="3"/>
      <c r="M6" s="3"/>
      <c r="N6" s="3"/>
      <c r="O6" s="3"/>
      <c r="P6" s="3"/>
      <c r="Q6" s="3"/>
      <c r="R6" s="3"/>
      <c r="S6" s="3"/>
      <c r="T6" s="3"/>
      <c r="U6" s="3"/>
      <c r="V6" s="3"/>
    </row>
    <row r="7" spans="1:27" x14ac:dyDescent="0.35">
      <c r="A7" t="str">
        <f>[1]Stiftungen!A6</f>
        <v xml:space="preserve">je 100.000 Einwohner </v>
      </c>
      <c r="B7" s="3">
        <f>[1]Stiftungen!B6</f>
        <v>109.00835756603345</v>
      </c>
      <c r="C7" s="3">
        <f>[1]Stiftungen!C6</f>
        <v>112.90179078193695</v>
      </c>
      <c r="D7" s="3">
        <f>[1]Stiftungen!D6</f>
        <v>161.14664026372293</v>
      </c>
      <c r="E7" s="3">
        <f>[1]Stiftungen!E6</f>
        <v>155.77779854815091</v>
      </c>
      <c r="F7" s="3">
        <f>[1]Stiftungen!F6</f>
        <v>207.01654344477407</v>
      </c>
      <c r="G7" s="3">
        <f>[1]Stiftungen!G6</f>
        <v>286.49862634377399</v>
      </c>
      <c r="H7" s="14">
        <f>[1]Stiftungen!H6</f>
        <v>182.25519463938932</v>
      </c>
      <c r="I7" s="3">
        <f>[1]Stiftungen!I6</f>
        <v>151.05126603809029</v>
      </c>
      <c r="J7" s="3">
        <f>[1]Stiftungen!J6</f>
        <v>331.89675450183455</v>
      </c>
      <c r="K7" s="3">
        <f>[1]Stiftungen!K6</f>
        <v>334.40990640894762</v>
      </c>
      <c r="L7" s="3">
        <f>[1]Stiftungen!L6</f>
        <v>328.56059098146676</v>
      </c>
      <c r="M7" s="3">
        <f>[1]Stiftungen!M6</f>
        <v>332.80671272631974</v>
      </c>
      <c r="N7" s="3">
        <f>[1]Stiftungen!N6</f>
        <v>510.98249449459911</v>
      </c>
      <c r="O7" s="3">
        <f>[1]Stiftungen!O6</f>
        <v>790.8438787947623</v>
      </c>
      <c r="P7" s="3">
        <f>[1]Stiftungen!P6</f>
        <v>431.40692348801548</v>
      </c>
      <c r="Q7" s="3">
        <f>[1]Stiftungen!Q6</f>
        <v>318.73852636350244</v>
      </c>
      <c r="R7" s="3">
        <f>[1]Stiftungen!R6</f>
        <v>274.82615539018764</v>
      </c>
      <c r="S7" s="3">
        <f>[1]Stiftungen!S6</f>
        <v>340.85770929706786</v>
      </c>
      <c r="T7" s="3">
        <f>[1]Stiftungen!T6</f>
        <v>187.20824199382815</v>
      </c>
      <c r="U7" s="3">
        <f>[1]Stiftungen!U6</f>
        <v>268.88476328682572</v>
      </c>
      <c r="V7" s="3">
        <f>[1]Stiftungen!V6</f>
        <v>304.93156842565975</v>
      </c>
      <c r="X7" s="5" t="str">
        <f t="shared" ref="X7" si="0">HLOOKUP(Y7,$L7:$U104,ROW(L$101)-ROW(X7)+1,0)</f>
        <v>SL</v>
      </c>
      <c r="Y7" s="6">
        <f t="shared" ref="Y7" si="1">MIN(L7:U7)</f>
        <v>187.20824199382815</v>
      </c>
      <c r="Z7" s="5" t="str">
        <f t="shared" ref="Z7" si="2">HLOOKUP(AA7,$L7:$U104,ROW(N$101)-ROW(Z7)+1,0)</f>
        <v>HH</v>
      </c>
      <c r="AA7" s="6">
        <f t="shared" ref="AA7" si="3">MAX(L7:U7)</f>
        <v>790.8438787947623</v>
      </c>
    </row>
    <row r="9" spans="1:27" x14ac:dyDescent="0.35">
      <c r="A9" s="4" t="s">
        <v>604</v>
      </c>
    </row>
    <row r="10" spans="1:27" x14ac:dyDescent="0.35">
      <c r="A10" t="str">
        <f>[1]Tabelle3!A3</f>
        <v>CDU/CSU</v>
      </c>
      <c r="B10" s="3">
        <f>[1]Tabelle3!B3</f>
        <v>13.636363636363635</v>
      </c>
      <c r="C10" s="3">
        <f>[1]Tabelle3!C3</f>
        <v>15.18987341772152</v>
      </c>
      <c r="D10" s="3">
        <f>[1]Tabelle3!D3</f>
        <v>34.166666666666664</v>
      </c>
      <c r="E10" s="3">
        <f>[1]Tabelle3!E3</f>
        <v>41.237113402061851</v>
      </c>
      <c r="F10" s="3">
        <f>[1]Tabelle3!F3</f>
        <v>26.136363636363637</v>
      </c>
      <c r="G10" s="3">
        <f>[1]Tabelle3!G3</f>
        <v>32.704402515723267</v>
      </c>
      <c r="H10" s="9" t="s">
        <v>231</v>
      </c>
      <c r="I10" s="9" t="s">
        <v>231</v>
      </c>
      <c r="J10" s="9" t="s">
        <v>231</v>
      </c>
      <c r="K10" s="9" t="s">
        <v>231</v>
      </c>
      <c r="L10" s="3">
        <f>[1]Tabelle3!L3</f>
        <v>27.27272727272727</v>
      </c>
      <c r="M10" s="3">
        <f>[1]Tabelle3!M3</f>
        <v>41.871921182266007</v>
      </c>
      <c r="N10" s="3">
        <f>[1]Tabelle3!N3</f>
        <v>27.586206896551722</v>
      </c>
      <c r="O10" s="3">
        <f>[1]Tabelle3!O3</f>
        <v>21.487603305785125</v>
      </c>
      <c r="P10" s="3">
        <f>[1]Tabelle3!P3</f>
        <v>39.097744360902254</v>
      </c>
      <c r="Q10" s="3">
        <f>[1]Tabelle3!Q3</f>
        <v>32.19178082191781</v>
      </c>
      <c r="R10" s="3">
        <f>[1]Tabelle3!R3</f>
        <v>38.974358974358978</v>
      </c>
      <c r="S10" s="3">
        <f>[1]Tabelle3!S3</f>
        <v>30.693069306930692</v>
      </c>
      <c r="T10" s="3">
        <f>[1]Tabelle3!T3</f>
        <v>37.254901960784316</v>
      </c>
      <c r="U10" s="3">
        <f>[1]Tabelle3!U3</f>
        <v>49.275362318840585</v>
      </c>
      <c r="V10" s="9" t="s">
        <v>231</v>
      </c>
    </row>
    <row r="11" spans="1:27" x14ac:dyDescent="0.35">
      <c r="A11" t="str">
        <f>[1]Tabelle3!A4</f>
        <v>SPD</v>
      </c>
      <c r="B11" s="3">
        <f>[1]Tabelle3!B4</f>
        <v>36.363636363636367</v>
      </c>
      <c r="C11" s="3">
        <f>[1]Tabelle3!C4</f>
        <v>43.037974683544306</v>
      </c>
      <c r="D11" s="3">
        <f>[1]Tabelle3!D4</f>
        <v>8.3333333333333321</v>
      </c>
      <c r="E11" s="3">
        <f>[1]Tabelle3!E4</f>
        <v>9.2783505154639183</v>
      </c>
      <c r="F11" s="3">
        <f>[1]Tabelle3!F4</f>
        <v>6.8181818181818175</v>
      </c>
      <c r="G11" s="3">
        <f>[1]Tabelle3!G4</f>
        <v>22.012578616352201</v>
      </c>
      <c r="H11" s="9" t="s">
        <v>231</v>
      </c>
      <c r="I11" s="9" t="s">
        <v>231</v>
      </c>
      <c r="J11" s="9" t="s">
        <v>231</v>
      </c>
      <c r="K11" s="9" t="s">
        <v>231</v>
      </c>
      <c r="L11" s="3">
        <f>[1]Tabelle3!L4</f>
        <v>12.337662337662337</v>
      </c>
      <c r="M11" s="3">
        <f>[1]Tabelle3!M4</f>
        <v>8.3743842364532011</v>
      </c>
      <c r="N11" s="3">
        <f>[1]Tabelle3!N4</f>
        <v>31.03448275862069</v>
      </c>
      <c r="O11" s="3">
        <f>[1]Tabelle3!O4</f>
        <v>37.190082644628099</v>
      </c>
      <c r="P11" s="3">
        <f>[1]Tabelle3!P4</f>
        <v>17.293233082706767</v>
      </c>
      <c r="Q11" s="3">
        <f>[1]Tabelle3!Q4</f>
        <v>39.041095890410958</v>
      </c>
      <c r="R11" s="3">
        <f>[1]Tabelle3!R4</f>
        <v>28.717948717948715</v>
      </c>
      <c r="S11" s="3">
        <f>[1]Tabelle3!S4</f>
        <v>38.613861386138616</v>
      </c>
      <c r="T11" s="3">
        <f>[1]Tabelle3!T4</f>
        <v>56.862745098039213</v>
      </c>
      <c r="U11" s="3">
        <f>[1]Tabelle3!U4</f>
        <v>17.391304347826086</v>
      </c>
      <c r="V11" s="9" t="s">
        <v>231</v>
      </c>
    </row>
    <row r="12" spans="1:27" x14ac:dyDescent="0.35">
      <c r="A12" t="str">
        <f>[1]Tabelle3!A5</f>
        <v>GRÜNE</v>
      </c>
      <c r="B12" s="3">
        <f>[1]Tabelle3!B5</f>
        <v>0</v>
      </c>
      <c r="C12" s="3">
        <f>[1]Tabelle3!C5</f>
        <v>6.3291139240506329</v>
      </c>
      <c r="D12" s="3">
        <f>[1]Tabelle3!D5</f>
        <v>5.833333333333333</v>
      </c>
      <c r="E12" s="3">
        <f>[1]Tabelle3!E5</f>
        <v>6.1855670103092786</v>
      </c>
      <c r="F12" s="3">
        <f>[1]Tabelle3!F5</f>
        <v>0</v>
      </c>
      <c r="G12" s="3">
        <f>[1]Tabelle3!G5</f>
        <v>21.383647798742139</v>
      </c>
      <c r="H12" s="9" t="s">
        <v>231</v>
      </c>
      <c r="I12" s="9" t="s">
        <v>231</v>
      </c>
      <c r="J12" s="9" t="s">
        <v>231</v>
      </c>
      <c r="K12" s="9" t="s">
        <v>231</v>
      </c>
      <c r="L12" s="3">
        <f>[1]Tabelle3!L5</f>
        <v>37.662337662337663</v>
      </c>
      <c r="M12" s="3">
        <f>[1]Tabelle3!M5</f>
        <v>15.763546798029557</v>
      </c>
      <c r="N12" s="3">
        <f>[1]Tabelle3!N5</f>
        <v>12.643678160919542</v>
      </c>
      <c r="O12" s="3">
        <f>[1]Tabelle3!O5</f>
        <v>20.66115702479339</v>
      </c>
      <c r="P12" s="3">
        <f>[1]Tabelle3!P5</f>
        <v>16.541353383458645</v>
      </c>
      <c r="Q12" s="3">
        <f>[1]Tabelle3!Q5</f>
        <v>16.43835616438356</v>
      </c>
      <c r="R12" s="3">
        <f>[1]Tabelle3!R5</f>
        <v>20</v>
      </c>
      <c r="S12" s="3">
        <f>[1]Tabelle3!S5</f>
        <v>8.9108910891089099</v>
      </c>
      <c r="T12" s="3">
        <f>[1]Tabelle3!T5</f>
        <v>0</v>
      </c>
      <c r="U12" s="3">
        <f>[1]Tabelle3!U5</f>
        <v>20.289855072463769</v>
      </c>
      <c r="V12" s="9" t="s">
        <v>231</v>
      </c>
    </row>
    <row r="13" spans="1:27" x14ac:dyDescent="0.35">
      <c r="A13" t="str">
        <f>[1]Tabelle3!A6</f>
        <v>FDP</v>
      </c>
      <c r="B13" s="3">
        <f>[1]Tabelle3!B6</f>
        <v>0</v>
      </c>
      <c r="C13" s="3">
        <f>[1]Tabelle3!C6</f>
        <v>6.3291139240506329</v>
      </c>
      <c r="D13" s="3">
        <f>[1]Tabelle3!D6</f>
        <v>0</v>
      </c>
      <c r="E13" s="3">
        <f>[1]Tabelle3!E6</f>
        <v>7.216494845360824</v>
      </c>
      <c r="F13" s="3">
        <f>[1]Tabelle3!F6</f>
        <v>0</v>
      </c>
      <c r="G13" s="3">
        <f>[1]Tabelle3!G6</f>
        <v>0</v>
      </c>
      <c r="H13" s="9" t="s">
        <v>231</v>
      </c>
      <c r="I13" s="9" t="s">
        <v>231</v>
      </c>
      <c r="J13" s="9" t="s">
        <v>231</v>
      </c>
      <c r="K13" s="9" t="s">
        <v>231</v>
      </c>
      <c r="L13" s="3">
        <f>[1]Tabelle3!L6</f>
        <v>11.688311688311687</v>
      </c>
      <c r="M13" s="3">
        <f>[1]Tabelle3!M6</f>
        <v>0</v>
      </c>
      <c r="N13" s="3">
        <f>[1]Tabelle3!N6</f>
        <v>5.7471264367816088</v>
      </c>
      <c r="O13" s="3">
        <f>[1]Tabelle3!O6</f>
        <v>0</v>
      </c>
      <c r="P13" s="3">
        <f>[1]Tabelle3!P6</f>
        <v>6.0150375939849621</v>
      </c>
      <c r="Q13" s="3">
        <f>[1]Tabelle3!Q6</f>
        <v>0</v>
      </c>
      <c r="R13" s="3">
        <f>[1]Tabelle3!R6</f>
        <v>6.1538461538461542</v>
      </c>
      <c r="S13" s="3">
        <f>[1]Tabelle3!S6</f>
        <v>5.9405940594059405</v>
      </c>
      <c r="T13" s="3">
        <f>[1]Tabelle3!T6</f>
        <v>0</v>
      </c>
      <c r="U13" s="3">
        <f>[1]Tabelle3!U6</f>
        <v>7.2463768115942031</v>
      </c>
      <c r="V13" s="9" t="s">
        <v>231</v>
      </c>
    </row>
    <row r="14" spans="1:27" x14ac:dyDescent="0.35">
      <c r="A14" t="str">
        <f>[1]Tabelle3!A7</f>
        <v>AfD</v>
      </c>
      <c r="B14" s="3">
        <f>[1]Tabelle3!B7</f>
        <v>34.090909090909086</v>
      </c>
      <c r="C14" s="3">
        <f>[1]Tabelle3!C7</f>
        <v>16.455696202531644</v>
      </c>
      <c r="D14" s="3">
        <f>[1]Tabelle3!D7</f>
        <v>33.333333333333329</v>
      </c>
      <c r="E14" s="3">
        <f>[1]Tabelle3!E7</f>
        <v>22.680412371134022</v>
      </c>
      <c r="F14" s="3">
        <f>[1]Tabelle3!F7</f>
        <v>36.363636363636367</v>
      </c>
      <c r="G14" s="3">
        <f>[1]Tabelle3!G7</f>
        <v>10.062893081761008</v>
      </c>
      <c r="H14" s="9" t="s">
        <v>231</v>
      </c>
      <c r="I14" s="9" t="s">
        <v>231</v>
      </c>
      <c r="J14" s="9" t="s">
        <v>231</v>
      </c>
      <c r="K14" s="9" t="s">
        <v>231</v>
      </c>
      <c r="L14" s="3">
        <f>[1]Tabelle3!L7</f>
        <v>11.038961038961039</v>
      </c>
      <c r="M14" s="3">
        <f>[1]Tabelle3!M7</f>
        <v>15.763546798029557</v>
      </c>
      <c r="N14" s="3">
        <f>[1]Tabelle3!N7</f>
        <v>0</v>
      </c>
      <c r="O14" s="3">
        <f>[1]Tabelle3!O7</f>
        <v>8.2644628099173563</v>
      </c>
      <c r="P14" s="3">
        <f>[1]Tabelle3!P7</f>
        <v>18.796992481203006</v>
      </c>
      <c r="Q14" s="3">
        <f>[1]Tabelle3!Q7</f>
        <v>11.643835616438356</v>
      </c>
      <c r="R14" s="3">
        <f>[1]Tabelle3!R7</f>
        <v>6.1538461538461542</v>
      </c>
      <c r="S14" s="3">
        <f>[1]Tabelle3!S7</f>
        <v>5.9405940594059405</v>
      </c>
      <c r="T14" s="3">
        <f>[1]Tabelle3!T7</f>
        <v>5.8823529411764701</v>
      </c>
      <c r="U14" s="3">
        <f>[1]Tabelle3!U7</f>
        <v>0</v>
      </c>
      <c r="V14" s="9" t="s">
        <v>231</v>
      </c>
    </row>
    <row r="15" spans="1:27" x14ac:dyDescent="0.35">
      <c r="A15" t="str">
        <f>[1]Tabelle3!A8</f>
        <v>BSW</v>
      </c>
      <c r="B15" s="3">
        <f>[1]Tabelle3!B8</f>
        <v>15.909090909090908</v>
      </c>
      <c r="C15" s="3">
        <f>[1]Tabelle3!C8</f>
        <v>0</v>
      </c>
      <c r="D15" s="3">
        <f>[1]Tabelle3!D8</f>
        <v>12.5</v>
      </c>
      <c r="E15" s="3">
        <f>[1]Tabelle3!E8</f>
        <v>0</v>
      </c>
      <c r="F15" s="3">
        <f>[1]Tabelle3!F8</f>
        <v>17.045454545454543</v>
      </c>
      <c r="G15" s="3">
        <f>[1]Tabelle3!G8</f>
        <v>0</v>
      </c>
      <c r="H15" s="9" t="s">
        <v>231</v>
      </c>
      <c r="I15" s="9" t="s">
        <v>231</v>
      </c>
      <c r="J15" s="9" t="s">
        <v>231</v>
      </c>
      <c r="K15" s="9" t="s">
        <v>231</v>
      </c>
      <c r="L15" s="3">
        <f>[1]Tabelle3!L8</f>
        <v>0</v>
      </c>
      <c r="M15" s="3">
        <f>[1]Tabelle3!M8</f>
        <v>0</v>
      </c>
      <c r="N15" s="3">
        <f>[1]Tabelle3!N8</f>
        <v>0</v>
      </c>
      <c r="O15" s="3">
        <f>[1]Tabelle3!O8</f>
        <v>0</v>
      </c>
      <c r="P15" s="3">
        <f>[1]Tabelle3!P8</f>
        <v>0</v>
      </c>
      <c r="Q15" s="3">
        <f>[1]Tabelle3!Q8</f>
        <v>0</v>
      </c>
      <c r="R15" s="3">
        <f>[1]Tabelle3!R8</f>
        <v>0</v>
      </c>
      <c r="S15" s="3">
        <f>[1]Tabelle3!S8</f>
        <v>0</v>
      </c>
      <c r="T15" s="3">
        <f>[1]Tabelle3!T8</f>
        <v>0</v>
      </c>
      <c r="U15" s="3">
        <f>[1]Tabelle3!U8</f>
        <v>0</v>
      </c>
      <c r="V15" s="9" t="s">
        <v>231</v>
      </c>
    </row>
    <row r="16" spans="1:27" x14ac:dyDescent="0.35">
      <c r="A16" t="str">
        <f>[1]Tabelle3!A9</f>
        <v>LINKE</v>
      </c>
      <c r="B16" s="3">
        <f>[1]Tabelle3!B9</f>
        <v>0</v>
      </c>
      <c r="C16" s="3">
        <f>[1]Tabelle3!C9</f>
        <v>11.39240506329114</v>
      </c>
      <c r="D16" s="3">
        <f>[1]Tabelle3!D9</f>
        <v>5</v>
      </c>
      <c r="E16" s="3">
        <f>[1]Tabelle3!E9</f>
        <v>11.340206185567011</v>
      </c>
      <c r="F16" s="3">
        <f>[1]Tabelle3!F9</f>
        <v>13.636363636363635</v>
      </c>
      <c r="G16" s="3">
        <f>[1]Tabelle3!G9</f>
        <v>12.578616352201259</v>
      </c>
      <c r="H16" s="9" t="s">
        <v>231</v>
      </c>
      <c r="I16" s="9" t="s">
        <v>231</v>
      </c>
      <c r="J16" s="9" t="s">
        <v>231</v>
      </c>
      <c r="K16" s="9" t="s">
        <v>231</v>
      </c>
      <c r="L16" s="3">
        <f>[1]Tabelle3!L9</f>
        <v>0</v>
      </c>
      <c r="M16" s="3">
        <f>[1]Tabelle3!M9</f>
        <v>0</v>
      </c>
      <c r="N16" s="3">
        <f>[1]Tabelle3!N9</f>
        <v>11.494252873563218</v>
      </c>
      <c r="O16" s="3">
        <f>[1]Tabelle3!O9</f>
        <v>12.396694214876034</v>
      </c>
      <c r="P16" s="3">
        <f>[1]Tabelle3!P9</f>
        <v>0</v>
      </c>
      <c r="Q16" s="3">
        <f>[1]Tabelle3!Q9</f>
        <v>0</v>
      </c>
      <c r="R16" s="3">
        <f>[1]Tabelle3!R9</f>
        <v>0</v>
      </c>
      <c r="S16" s="3">
        <f>[1]Tabelle3!S9</f>
        <v>0</v>
      </c>
      <c r="T16" s="3">
        <f>[1]Tabelle3!T9</f>
        <v>0</v>
      </c>
      <c r="U16" s="3">
        <f>[1]Tabelle3!U9</f>
        <v>0</v>
      </c>
      <c r="V16" s="9" t="s">
        <v>231</v>
      </c>
    </row>
    <row r="17" spans="1:22" x14ac:dyDescent="0.35">
      <c r="A17" t="str">
        <f>[1]Tabelle3!A10</f>
        <v>Freie Wähler</v>
      </c>
      <c r="B17" s="3">
        <f>[1]Tabelle3!B10</f>
        <v>0</v>
      </c>
      <c r="C17" s="3">
        <f>[1]Tabelle3!C10</f>
        <v>0</v>
      </c>
      <c r="D17" s="3">
        <f>[1]Tabelle3!D10</f>
        <v>0.83333333333333337</v>
      </c>
      <c r="E17" s="3">
        <f>[1]Tabelle3!E10</f>
        <v>0</v>
      </c>
      <c r="F17" s="3">
        <f>[1]Tabelle3!F10</f>
        <v>0</v>
      </c>
      <c r="G17" s="3">
        <f>[1]Tabelle3!G10</f>
        <v>0</v>
      </c>
      <c r="H17" s="9" t="s">
        <v>231</v>
      </c>
      <c r="I17" s="9" t="s">
        <v>231</v>
      </c>
      <c r="J17" s="9" t="s">
        <v>231</v>
      </c>
      <c r="K17" s="9" t="s">
        <v>231</v>
      </c>
      <c r="L17" s="3">
        <f>[1]Tabelle3!L10</f>
        <v>0</v>
      </c>
      <c r="M17" s="3">
        <f>[1]Tabelle3!M10</f>
        <v>18.226600985221676</v>
      </c>
      <c r="N17" s="3">
        <f>[1]Tabelle3!N10</f>
        <v>0</v>
      </c>
      <c r="O17" s="3">
        <f>[1]Tabelle3!O10</f>
        <v>0</v>
      </c>
      <c r="P17" s="3">
        <f>[1]Tabelle3!P10</f>
        <v>0</v>
      </c>
      <c r="Q17" s="3">
        <f>[1]Tabelle3!Q10</f>
        <v>0</v>
      </c>
      <c r="R17" s="3">
        <f>[1]Tabelle3!R10</f>
        <v>0</v>
      </c>
      <c r="S17" s="3">
        <f>[1]Tabelle3!S10</f>
        <v>3.9603960396039604</v>
      </c>
      <c r="T17" s="3">
        <f>[1]Tabelle3!T10</f>
        <v>0</v>
      </c>
      <c r="U17" s="3">
        <f>[1]Tabelle3!U10</f>
        <v>0</v>
      </c>
      <c r="V17" s="9" t="s">
        <v>231</v>
      </c>
    </row>
    <row r="18" spans="1:22" x14ac:dyDescent="0.35">
      <c r="A18" t="str">
        <f>[1]Tabelle3!A11</f>
        <v>sonstige</v>
      </c>
      <c r="B18" s="3">
        <f>[1]Tabelle3!B11</f>
        <v>0</v>
      </c>
      <c r="C18" s="3">
        <f>[1]Tabelle3!C11</f>
        <v>0</v>
      </c>
      <c r="D18" s="3">
        <f>[1]Tabelle3!D11</f>
        <v>0</v>
      </c>
      <c r="E18" s="3">
        <f>[1]Tabelle3!E11</f>
        <v>0</v>
      </c>
      <c r="F18" s="3">
        <f>[1]Tabelle3!F11</f>
        <v>0</v>
      </c>
      <c r="G18" s="3">
        <f>[1]Tabelle3!G11</f>
        <v>0</v>
      </c>
      <c r="H18" s="9" t="s">
        <v>231</v>
      </c>
      <c r="I18" s="9" t="s">
        <v>231</v>
      </c>
      <c r="J18" s="9" t="s">
        <v>231</v>
      </c>
      <c r="K18" s="9" t="s">
        <v>231</v>
      </c>
      <c r="L18" s="3">
        <f>[1]Tabelle3!L11</f>
        <v>0</v>
      </c>
      <c r="M18" s="3">
        <f>[1]Tabelle3!M11</f>
        <v>0</v>
      </c>
      <c r="N18" s="3">
        <f>[1]Tabelle3!N11</f>
        <v>11.494252873563218</v>
      </c>
      <c r="O18" s="3">
        <f>[1]Tabelle3!O11</f>
        <v>0</v>
      </c>
      <c r="P18" s="3">
        <f>[1]Tabelle3!P11</f>
        <v>0</v>
      </c>
      <c r="Q18" s="3">
        <f>[1]Tabelle3!Q11</f>
        <v>0</v>
      </c>
      <c r="R18" s="3">
        <f>[1]Tabelle3!R11</f>
        <v>0</v>
      </c>
      <c r="S18" s="3">
        <f>[1]Tabelle3!S11</f>
        <v>0</v>
      </c>
      <c r="T18" s="3">
        <f>[1]Tabelle3!T11</f>
        <v>0</v>
      </c>
      <c r="U18" s="3">
        <f>[1]Tabelle3!U11</f>
        <v>5.7971014492753623</v>
      </c>
      <c r="V18" s="9" t="s">
        <v>231</v>
      </c>
    </row>
    <row r="19" spans="1:22" x14ac:dyDescent="0.35">
      <c r="A19" t="str">
        <f>[1]Tabelle3!A12</f>
        <v>fraktionslos</v>
      </c>
      <c r="B19" s="3">
        <f>[1]Tabelle3!B12</f>
        <v>0</v>
      </c>
      <c r="C19" s="3">
        <f>[1]Tabelle3!C12</f>
        <v>1.2658227848101267</v>
      </c>
      <c r="D19" s="3">
        <f>[1]Tabelle3!D12</f>
        <v>0</v>
      </c>
      <c r="E19" s="3">
        <f>[1]Tabelle3!E12</f>
        <v>2.0618556701030926</v>
      </c>
      <c r="F19" s="3">
        <f>[1]Tabelle3!F12</f>
        <v>0</v>
      </c>
      <c r="G19" s="3">
        <f>[1]Tabelle3!G12</f>
        <v>1.257861635220126</v>
      </c>
      <c r="H19" s="9" t="s">
        <v>231</v>
      </c>
      <c r="I19" s="9" t="s">
        <v>231</v>
      </c>
      <c r="J19" s="9" t="s">
        <v>231</v>
      </c>
      <c r="K19" s="9" t="s">
        <v>231</v>
      </c>
      <c r="L19" s="3">
        <f>[1]Tabelle3!L12</f>
        <v>0</v>
      </c>
      <c r="M19" s="3">
        <f>[1]Tabelle3!M12</f>
        <v>0</v>
      </c>
      <c r="N19" s="3">
        <f>[1]Tabelle3!N12</f>
        <v>0</v>
      </c>
      <c r="O19" s="3">
        <f>[1]Tabelle3!O12</f>
        <v>0</v>
      </c>
      <c r="P19" s="3">
        <f>[1]Tabelle3!P12</f>
        <v>2.2556390977443606</v>
      </c>
      <c r="Q19" s="3">
        <f>[1]Tabelle3!Q12</f>
        <v>0.68493150684931503</v>
      </c>
      <c r="R19" s="3">
        <f>[1]Tabelle3!R12</f>
        <v>0</v>
      </c>
      <c r="S19" s="3">
        <f>[1]Tabelle3!S12</f>
        <v>5.9405940594059405</v>
      </c>
      <c r="T19" s="3">
        <f>[1]Tabelle3!T12</f>
        <v>0</v>
      </c>
      <c r="U19" s="3">
        <f>[1]Tabelle3!U12</f>
        <v>0</v>
      </c>
      <c r="V19" s="9" t="s">
        <v>231</v>
      </c>
    </row>
    <row r="20" spans="1:22" x14ac:dyDescent="0.35">
      <c r="H20"/>
    </row>
    <row r="21" spans="1:22" ht="29" x14ac:dyDescent="0.35">
      <c r="A21" t="str">
        <f>[1]Tabelle3!A15</f>
        <v>Regierung</v>
      </c>
      <c r="B21" s="1" t="str">
        <f>[1]Tabelle3!B15</f>
        <v>SPD/BSW</v>
      </c>
      <c r="C21" s="1" t="str">
        <f>[1]Tabelle3!C15</f>
        <v>SPD/LINKE</v>
      </c>
      <c r="D21" s="1" t="str">
        <f>[1]Tabelle3!D15</f>
        <v>CDU/SPD</v>
      </c>
      <c r="E21" s="1" t="str">
        <f>[1]Tabelle3!E15</f>
        <v>CDU/FDP/SPD</v>
      </c>
      <c r="F21" s="1" t="str">
        <f>[1]Tabelle3!F15</f>
        <v>CDU/SPD/BSW</v>
      </c>
      <c r="G21" s="1" t="str">
        <f>[1]Tabelle3!G15</f>
        <v>CDU/SPD</v>
      </c>
      <c r="H21" s="38" t="s">
        <v>231</v>
      </c>
      <c r="I21" s="38" t="s">
        <v>231</v>
      </c>
      <c r="J21" s="38" t="s">
        <v>231</v>
      </c>
      <c r="K21" s="38" t="s">
        <v>231</v>
      </c>
      <c r="L21" s="1" t="str">
        <f>[1]Tabelle3!L15</f>
        <v>GRÜNE/CDU</v>
      </c>
      <c r="M21" s="1" t="str">
        <f>[1]Tabelle3!M15</f>
        <v>CSU/FW</v>
      </c>
      <c r="N21" s="1" t="str">
        <f>[1]Tabelle3!N15</f>
        <v>SPD/GRÜNE/LINKE</v>
      </c>
      <c r="O21" s="1" t="str">
        <f>[1]Tabelle3!O15</f>
        <v>(SPD/GRÜNE)</v>
      </c>
      <c r="P21" s="1" t="str">
        <f>[1]Tabelle3!P15</f>
        <v>CDU/SPD</v>
      </c>
      <c r="Q21" s="1" t="str">
        <f>[1]Tabelle3!Q15</f>
        <v>SPD/GRÜNE</v>
      </c>
      <c r="R21" s="1" t="str">
        <f>[1]Tabelle3!R15</f>
        <v>CDU/GRÜNE</v>
      </c>
      <c r="S21" s="1" t="str">
        <f>[1]Tabelle3!S15</f>
        <v>SPD/GRÜNE/FDP</v>
      </c>
      <c r="T21" s="1" t="str">
        <f>[1]Tabelle3!T15</f>
        <v>SPD</v>
      </c>
      <c r="U21" s="1" t="str">
        <f>[1]Tabelle3!U15</f>
        <v>CDU/GRÜNE</v>
      </c>
      <c r="V21" s="9" t="s">
        <v>231</v>
      </c>
    </row>
    <row r="22" spans="1:22" x14ac:dyDescent="0.35">
      <c r="B22" s="3">
        <f>[1]Tabelle3!B16</f>
        <v>52.272727272727273</v>
      </c>
      <c r="C22" s="3">
        <f>[1]Tabelle3!C16</f>
        <v>54.430379746835442</v>
      </c>
      <c r="D22" s="3">
        <f>[1]Tabelle3!D16</f>
        <v>42.5</v>
      </c>
      <c r="E22" s="3">
        <f>[1]Tabelle3!E16</f>
        <v>57.731958762886592</v>
      </c>
      <c r="F22" s="3">
        <f>[1]Tabelle3!F16</f>
        <v>50</v>
      </c>
      <c r="G22" s="3">
        <f>[1]Tabelle3!G16</f>
        <v>54.716981132075468</v>
      </c>
      <c r="H22" s="9" t="s">
        <v>231</v>
      </c>
      <c r="I22" s="9" t="s">
        <v>231</v>
      </c>
      <c r="J22" s="9" t="s">
        <v>231</v>
      </c>
      <c r="K22" s="9" t="s">
        <v>231</v>
      </c>
      <c r="L22" s="3">
        <f>[1]Tabelle3!L16</f>
        <v>64.935064935064929</v>
      </c>
      <c r="M22" s="3">
        <f>[1]Tabelle3!M16</f>
        <v>60.098522167487687</v>
      </c>
      <c r="N22" s="3">
        <f>[1]Tabelle3!N16</f>
        <v>55.172413793103452</v>
      </c>
      <c r="O22" s="3">
        <f>[1]Tabelle3!O16</f>
        <v>57.851239669421489</v>
      </c>
      <c r="P22" s="3">
        <f>[1]Tabelle3!P16</f>
        <v>56.390977443609017</v>
      </c>
      <c r="Q22" s="3">
        <f>[1]Tabelle3!Q16</f>
        <v>55.479452054794521</v>
      </c>
      <c r="R22" s="3">
        <f>[1]Tabelle3!R16</f>
        <v>58.974358974358978</v>
      </c>
      <c r="S22" s="3">
        <f>[1]Tabelle3!S16</f>
        <v>53.465346534653463</v>
      </c>
      <c r="T22" s="3">
        <f>[1]Tabelle3!T16</f>
        <v>56.862745098039213</v>
      </c>
      <c r="U22" s="3">
        <f>[1]Tabelle3!U16</f>
        <v>69.565217391304358</v>
      </c>
      <c r="V22" s="9" t="s">
        <v>231</v>
      </c>
    </row>
    <row r="101" spans="12:21" x14ac:dyDescent="0.35">
      <c r="L101" t="s">
        <v>24</v>
      </c>
      <c r="M101" t="s">
        <v>25</v>
      </c>
      <c r="N101" t="s">
        <v>26</v>
      </c>
      <c r="O101" t="s">
        <v>27</v>
      </c>
      <c r="P101" t="s">
        <v>28</v>
      </c>
      <c r="Q101" t="s">
        <v>29</v>
      </c>
      <c r="R101" t="s">
        <v>30</v>
      </c>
      <c r="S101" t="s">
        <v>31</v>
      </c>
      <c r="T101" t="s">
        <v>32</v>
      </c>
      <c r="U101" t="s">
        <v>33</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57C2-A65C-4C0F-B406-910F0F57A985}">
  <dimension ref="A1:AA102"/>
  <sheetViews>
    <sheetView workbookViewId="0">
      <pane xSplit="1" ySplit="2" topLeftCell="B3" activePane="bottomRight" state="frozen"/>
      <selection pane="topRight" activeCell="B1" sqref="B1"/>
      <selection pane="bottomLeft" activeCell="A3" sqref="A3"/>
      <selection pane="bottomRight" activeCell="E10" sqref="E10"/>
    </sheetView>
  </sheetViews>
  <sheetFormatPr baseColWidth="10" defaultRowHeight="14.5" x14ac:dyDescent="0.35"/>
  <cols>
    <col min="1" max="1" width="39.6328125" customWidth="1"/>
    <col min="8" max="8" width="10.90625" style="4"/>
  </cols>
  <sheetData>
    <row r="1" spans="1:27" x14ac:dyDescent="0.35">
      <c r="A1" s="4" t="s">
        <v>630</v>
      </c>
    </row>
    <row r="2" spans="1:27" s="25" customFormat="1" ht="26" x14ac:dyDescent="0.3">
      <c r="A2" s="32" t="s">
        <v>626</v>
      </c>
      <c r="B2" s="30" t="str">
        <f>Wirtschaftswachstum!B2</f>
        <v>Branden-
burg</v>
      </c>
      <c r="C2" s="30" t="str">
        <f>Wirtschaftswachstum!C2</f>
        <v>Mecklenburg-
Vorpommern</v>
      </c>
      <c r="D2" s="30" t="str">
        <f>Wirtschaftswachstum!D2</f>
        <v>Sachsen</v>
      </c>
      <c r="E2" s="30" t="str">
        <f>Wirtschaftswachstum!E2</f>
        <v>Sachsen-Anhalt</v>
      </c>
      <c r="F2" s="30" t="str">
        <f>Wirtschaftswachstum!F2</f>
        <v>Thüringen</v>
      </c>
      <c r="G2" s="30" t="str">
        <f>Wirtschaftswachstum!G2</f>
        <v>Berlin</v>
      </c>
      <c r="H2" s="31" t="str">
        <f>Wirtschaftswachstum!H2</f>
        <v>NBL m B</v>
      </c>
      <c r="I2" s="30" t="str">
        <f>Wirtschaftswachstum!I2</f>
        <v>NBL o B</v>
      </c>
      <c r="J2" s="30" t="str">
        <f>Wirtschaftswachstum!J2</f>
        <v>ABL m B</v>
      </c>
      <c r="K2" s="30" t="str">
        <f>Wirtschaftswachstum!K2</f>
        <v>ABL o B</v>
      </c>
      <c r="L2" s="30" t="str">
        <f>Wirtschaftswachstum!L2</f>
        <v>Baden-
Württemberg</v>
      </c>
      <c r="M2" s="30" t="str">
        <f>Wirtschaftswachstum!M2</f>
        <v>Bayern</v>
      </c>
      <c r="N2" s="30" t="str">
        <f>Wirtschaftswachstum!N2</f>
        <v>Bremen</v>
      </c>
      <c r="O2" s="30" t="str">
        <f>Wirtschaftswachstum!O2</f>
        <v>Hamburg</v>
      </c>
      <c r="P2" s="30" t="str">
        <f>Wirtschaftswachstum!P2</f>
        <v>Hessen</v>
      </c>
      <c r="Q2" s="30" t="str">
        <f>Wirtschaftswachstum!Q2</f>
        <v>Nieder-
sachsen</v>
      </c>
      <c r="R2" s="30" t="str">
        <f>Wirtschaftswachstum!R2</f>
        <v>Nordrhein-
Westfalen</v>
      </c>
      <c r="S2" s="30" t="str">
        <f>Wirtschaftswachstum!S2</f>
        <v>Rheinland-Pfalz</v>
      </c>
      <c r="T2" s="30" t="str">
        <f>Wirtschaftswachstum!T2</f>
        <v>Saarland</v>
      </c>
      <c r="U2" s="30" t="str">
        <f>Wirtschaftswachstum!U2</f>
        <v>Schleswig-
Holstein</v>
      </c>
      <c r="V2" s="30" t="str">
        <f>Wirtschaftswachstum!V2</f>
        <v>Deutschland</v>
      </c>
      <c r="X2" s="30" t="str">
        <f>Wirtschaftswachstum!X2</f>
        <v>Min ABLoB</v>
      </c>
      <c r="Y2" s="30"/>
      <c r="Z2" s="30" t="str">
        <f>Wirtschaftswachstum!Z2</f>
        <v>Max ABLoB</v>
      </c>
      <c r="AA2" s="30"/>
    </row>
    <row r="3" spans="1:27" s="25" customFormat="1" x14ac:dyDescent="0.35">
      <c r="A3" s="40" t="s">
        <v>628</v>
      </c>
      <c r="B3" s="30"/>
      <c r="C3" s="30"/>
      <c r="D3" s="30"/>
      <c r="E3" s="30"/>
      <c r="F3" s="30"/>
      <c r="G3" s="30"/>
      <c r="H3" s="31"/>
      <c r="I3" s="30"/>
      <c r="J3" s="30"/>
      <c r="K3" s="30"/>
      <c r="L3" s="30"/>
      <c r="M3" s="30"/>
      <c r="N3" s="30"/>
      <c r="O3" s="30"/>
      <c r="P3" s="30"/>
      <c r="Q3" s="30"/>
      <c r="R3" s="30"/>
      <c r="S3" s="30"/>
      <c r="T3" s="30"/>
      <c r="U3" s="30"/>
      <c r="V3" s="30"/>
      <c r="X3" s="30"/>
      <c r="Y3" s="30"/>
      <c r="Z3" s="30"/>
      <c r="AA3" s="30"/>
    </row>
    <row r="4" spans="1:27" x14ac:dyDescent="0.35">
      <c r="A4" t="s">
        <v>521</v>
      </c>
      <c r="B4" s="3">
        <f>[3]Abb39!AF9</f>
        <v>2.2222222222222223</v>
      </c>
      <c r="C4" s="3">
        <f>[3]Abb39!AG9</f>
        <v>2.375</v>
      </c>
      <c r="D4" s="3">
        <f>[3]Abb39!AH9</f>
        <v>2.3846153846153846</v>
      </c>
      <c r="E4" s="3">
        <f>[3]Abb39!AI9</f>
        <v>2.5</v>
      </c>
      <c r="F4" s="3">
        <f>[3]Abb39!AJ9</f>
        <v>2.2272727272727271</v>
      </c>
      <c r="G4" s="3">
        <f>[3]Abb39!AK9</f>
        <v>3</v>
      </c>
      <c r="H4" s="14">
        <f>[3]Abb39!AL9</f>
        <v>2.3289473684210527</v>
      </c>
      <c r="I4" s="3">
        <f>[3]Abb39!AM9</f>
        <v>2.3199999999999998</v>
      </c>
      <c r="J4" s="3">
        <f>[3]Abb39!AN9</f>
        <v>1.9323076923076921</v>
      </c>
      <c r="K4" s="3">
        <f>[3]Abb39!AO9</f>
        <v>1.9290123456790125</v>
      </c>
      <c r="L4" s="3">
        <f>[3]Abb39!AP9</f>
        <v>1.8636363636363635</v>
      </c>
      <c r="M4" s="3">
        <f>[3]Abb39!AQ9</f>
        <v>1.9270833333333333</v>
      </c>
      <c r="N4" s="3">
        <f>[3]Abb39!AR9</f>
        <v>2</v>
      </c>
      <c r="O4" s="3">
        <f>[3]Abb39!AS9</f>
        <v>2</v>
      </c>
      <c r="P4" s="3">
        <f>[3]Abb39!AT9</f>
        <v>2.0384615384615383</v>
      </c>
      <c r="Q4" s="3">
        <f>[3]Abb39!AU9</f>
        <v>1.8444444444444446</v>
      </c>
      <c r="R4" s="3">
        <f>[3]Abb39!AV9</f>
        <v>1.9622641509433965</v>
      </c>
      <c r="S4" s="3">
        <f>[3]Abb39!AW9</f>
        <v>2.0277777777777777</v>
      </c>
      <c r="T4" s="3">
        <f>[3]Abb39!AX9</f>
        <v>1.833333333333333</v>
      </c>
      <c r="U4" s="3">
        <f>[3]Abb39!AY9</f>
        <v>1.8666666666666667</v>
      </c>
      <c r="V4" s="3">
        <f>[3]Abb39!AZ9</f>
        <v>2.0049999999999999</v>
      </c>
      <c r="X4" s="18" t="str">
        <f t="shared" ref="X4:X10" si="0">HLOOKUP(Y4,$L4:$U102,ROW(L$102)-ROW(X4)+1,0)</f>
        <v>SL</v>
      </c>
      <c r="Y4" s="19">
        <f>MIN(L4:U4)</f>
        <v>1.833333333333333</v>
      </c>
      <c r="Z4" s="18" t="str">
        <f t="shared" ref="Z4:Z10" si="1">HLOOKUP(AA4,$L4:$U102,ROW(N$102)-ROW(Z4)+1,0)</f>
        <v>HE</v>
      </c>
      <c r="AA4" s="19">
        <f>MAX(L4:U4)</f>
        <v>2.0384615384615383</v>
      </c>
    </row>
    <row r="5" spans="1:27" x14ac:dyDescent="0.35">
      <c r="A5" t="s">
        <v>522</v>
      </c>
      <c r="B5" s="23">
        <f>[3]Abb41!AF9</f>
        <v>2.7777777777777777</v>
      </c>
      <c r="C5" s="23">
        <f>[3]Abb41!AG9</f>
        <v>2.875</v>
      </c>
      <c r="D5" s="23">
        <f>[3]Abb41!AH9</f>
        <v>2.8461538461538463</v>
      </c>
      <c r="E5" s="23">
        <f>[3]Abb41!AI9</f>
        <v>3</v>
      </c>
      <c r="F5" s="23">
        <f>[3]Abb41!AJ9</f>
        <v>2.6818181818181817</v>
      </c>
      <c r="G5" s="23">
        <f>[3]Abb41!AK9</f>
        <v>3</v>
      </c>
      <c r="H5" s="39">
        <f>[3]Abb41!AL9</f>
        <v>2.8157894736842106</v>
      </c>
      <c r="I5" s="23">
        <f>[3]Abb41!AM9</f>
        <v>2.8133333333333335</v>
      </c>
      <c r="J5" s="23">
        <f>[3]Abb41!AN9</f>
        <v>1.8615384615384616</v>
      </c>
      <c r="K5" s="23">
        <f>[3]Abb41!AO9</f>
        <v>1.8580246913580247</v>
      </c>
      <c r="L5" s="23">
        <f>[3]Abb41!AP9</f>
        <v>1.3636363636363635</v>
      </c>
      <c r="M5" s="23">
        <f>[3]Abb41!AQ9</f>
        <v>1.4375</v>
      </c>
      <c r="N5" s="23">
        <f>[3]Abb41!AR9</f>
        <v>3</v>
      </c>
      <c r="O5" s="23">
        <f>[3]Abb41!AS9</f>
        <v>1</v>
      </c>
      <c r="P5" s="23">
        <f>[3]Abb41!AT9</f>
        <v>2.0769230769230771</v>
      </c>
      <c r="Q5" s="23">
        <f>[3]Abb41!AU9</f>
        <v>2.2888888888888888</v>
      </c>
      <c r="R5" s="23">
        <f>[3]Abb41!AV9</f>
        <v>2.3018867924528301</v>
      </c>
      <c r="S5" s="23">
        <f>[3]Abb41!AW9</f>
        <v>2.1388888888888888</v>
      </c>
      <c r="T5" s="23">
        <f>[3]Abb41!AX9</f>
        <v>2.8333333333333335</v>
      </c>
      <c r="U5" s="23">
        <f>[3]Abb41!AY9</f>
        <v>1.6</v>
      </c>
      <c r="V5" s="23">
        <f>[3]Abb41!AZ9</f>
        <v>2.04</v>
      </c>
      <c r="X5" s="18" t="str">
        <f t="shared" si="0"/>
        <v>HH</v>
      </c>
      <c r="Y5" s="19">
        <f t="shared" ref="Y5:Y9" si="2">MIN(L5:U5)</f>
        <v>1</v>
      </c>
      <c r="Z5" s="18" t="str">
        <f t="shared" si="1"/>
        <v>HB</v>
      </c>
      <c r="AA5" s="19">
        <f t="shared" ref="AA5:AA9" si="3">MAX(L5:U5)</f>
        <v>3</v>
      </c>
    </row>
    <row r="6" spans="1:27" x14ac:dyDescent="0.35">
      <c r="A6" t="s">
        <v>523</v>
      </c>
      <c r="B6" s="3">
        <f>[3]Abb43!AF9</f>
        <v>2.5</v>
      </c>
      <c r="C6" s="3">
        <f>[3]Abb43!AG9</f>
        <v>3</v>
      </c>
      <c r="D6" s="3">
        <f>[3]Abb43!AH9</f>
        <v>2.6923076923076925</v>
      </c>
      <c r="E6" s="3">
        <f>[3]Abb43!AI9</f>
        <v>2.9285714285714284</v>
      </c>
      <c r="F6" s="3">
        <f>[3]Abb43!AJ9</f>
        <v>2.6818181818181817</v>
      </c>
      <c r="G6" s="3">
        <f>[3]Abb43!AK9</f>
        <v>3</v>
      </c>
      <c r="H6" s="14">
        <f>[3]Abb43!AL9</f>
        <v>2.7236842105263159</v>
      </c>
      <c r="I6" s="3">
        <f>[3]Abb43!AM9</f>
        <v>2.72</v>
      </c>
      <c r="J6" s="3">
        <f>[3]Abb43!AN9</f>
        <v>1.8492307692307695</v>
      </c>
      <c r="K6" s="3">
        <f>[3]Abb43!AO9</f>
        <v>1.8456790123456792</v>
      </c>
      <c r="L6" s="3">
        <f>[3]Abb43!AP9</f>
        <v>1.2954545454545454</v>
      </c>
      <c r="M6" s="3">
        <f>[3]Abb43!AQ9</f>
        <v>1.4895833333333333</v>
      </c>
      <c r="N6" s="3">
        <f>[3]Abb43!AR9</f>
        <v>3</v>
      </c>
      <c r="O6" s="3">
        <f>[3]Abb43!AS9</f>
        <v>1</v>
      </c>
      <c r="P6" s="3">
        <f>[3]Abb43!AT9</f>
        <v>1.8076923076923077</v>
      </c>
      <c r="Q6" s="3">
        <f>[3]Abb43!AU9</f>
        <v>2.2000000000000002</v>
      </c>
      <c r="R6" s="3">
        <f>[3]Abb43!AV9</f>
        <v>2.0943396226415096</v>
      </c>
      <c r="S6" s="3">
        <f>[3]Abb43!AW9</f>
        <v>2.3333333333333335</v>
      </c>
      <c r="T6" s="3">
        <f>[3]Abb43!AX9</f>
        <v>2.6666666666666665</v>
      </c>
      <c r="U6" s="3">
        <f>[3]Abb43!AY9</f>
        <v>2.2666666666666666</v>
      </c>
      <c r="V6" s="3">
        <f>[3]Abb43!AZ9</f>
        <v>2.0125000000000002</v>
      </c>
      <c r="X6" s="18" t="str">
        <f t="shared" si="0"/>
        <v>HH</v>
      </c>
      <c r="Y6" s="19">
        <f t="shared" si="2"/>
        <v>1</v>
      </c>
      <c r="Z6" s="18" t="str">
        <f t="shared" si="1"/>
        <v>HB</v>
      </c>
      <c r="AA6" s="19">
        <f t="shared" si="3"/>
        <v>3</v>
      </c>
    </row>
    <row r="7" spans="1:27" x14ac:dyDescent="0.35">
      <c r="A7" t="s">
        <v>524</v>
      </c>
      <c r="B7" s="3">
        <f>[3]Abb65!AF9</f>
        <v>2.3888888888888888</v>
      </c>
      <c r="C7" s="3">
        <f>[3]Abb65!AG9</f>
        <v>2.375</v>
      </c>
      <c r="D7" s="3">
        <f>[3]Abb65!AH9</f>
        <v>2.5384615384615383</v>
      </c>
      <c r="E7" s="3">
        <f>[3]Abb65!AI9</f>
        <v>2.7142857142857144</v>
      </c>
      <c r="F7" s="3">
        <f>[3]Abb65!AJ9</f>
        <v>2.5454545454545454</v>
      </c>
      <c r="G7" s="3">
        <f>[3]Abb65!AK9</f>
        <v>3</v>
      </c>
      <c r="H7" s="14">
        <f>[3]Abb65!AL9</f>
        <v>2.5263157894736841</v>
      </c>
      <c r="I7" s="3">
        <f>[3]Abb65!AM9</f>
        <v>2.52</v>
      </c>
      <c r="J7" s="3">
        <f>[3]Abb65!AN9</f>
        <v>2.0646153846153847</v>
      </c>
      <c r="K7" s="3">
        <f>[3]Abb65!AO9</f>
        <v>2.0617283950617282</v>
      </c>
      <c r="L7" s="3">
        <f>[3]Abb65!AP9</f>
        <v>2.1363636363636362</v>
      </c>
      <c r="M7" s="3">
        <f>[3]Abb65!AQ9</f>
        <v>2.0208333333333335</v>
      </c>
      <c r="N7" s="3">
        <f>[3]Abb65!AR9</f>
        <v>2</v>
      </c>
      <c r="O7" s="3">
        <f>[3]Abb65!AS9</f>
        <v>2</v>
      </c>
      <c r="P7" s="3">
        <f>[3]Abb65!AT9</f>
        <v>2.2307692307692308</v>
      </c>
      <c r="Q7" s="3">
        <f>[3]Abb65!AU9</f>
        <v>2.1111111111111112</v>
      </c>
      <c r="R7" s="3">
        <f>[3]Abb65!AV9</f>
        <v>1.9811320754716981</v>
      </c>
      <c r="S7" s="3">
        <f>[3]Abb65!AW9</f>
        <v>2.0555555555555554</v>
      </c>
      <c r="T7" s="3">
        <f>[3]Abb65!AX9</f>
        <v>2.1666666666666665</v>
      </c>
      <c r="U7" s="3">
        <f>[3]Abb65!AY9</f>
        <v>1.9333333333333331</v>
      </c>
      <c r="V7" s="3">
        <f>[3]Abb65!AZ9</f>
        <v>2.15</v>
      </c>
      <c r="X7" s="18" t="str">
        <f t="shared" si="0"/>
        <v>SH</v>
      </c>
      <c r="Y7" s="19">
        <f t="shared" si="2"/>
        <v>1.9333333333333331</v>
      </c>
      <c r="Z7" s="18" t="str">
        <f t="shared" si="1"/>
        <v>HE</v>
      </c>
      <c r="AA7" s="19">
        <f t="shared" si="3"/>
        <v>2.2307692307692308</v>
      </c>
    </row>
    <row r="8" spans="1:27" x14ac:dyDescent="0.35">
      <c r="A8" t="s">
        <v>525</v>
      </c>
      <c r="B8" s="3">
        <f>[3]Abb66!AF9</f>
        <v>2.2777777777777777</v>
      </c>
      <c r="C8" s="3">
        <f>[3]Abb66!AG9</f>
        <v>2.875</v>
      </c>
      <c r="D8" s="3">
        <f>[3]Abb66!AH9</f>
        <v>2.4615384615384617</v>
      </c>
      <c r="E8" s="3">
        <f>[3]Abb66!AI9</f>
        <v>2.6428571428571428</v>
      </c>
      <c r="F8" s="3">
        <f>[3]Abb66!AJ9</f>
        <v>2.3636363636363638</v>
      </c>
      <c r="G8" s="3">
        <f>[3]Abb66!AK9</f>
        <v>3</v>
      </c>
      <c r="H8" s="14">
        <f>[3]Abb66!AL9</f>
        <v>2.4736842105263159</v>
      </c>
      <c r="I8" s="3">
        <f>[3]Abb66!AM9</f>
        <v>2.4666666666666668</v>
      </c>
      <c r="J8" s="3">
        <f>[3]Abb66!AN9</f>
        <v>1.9107692307692308</v>
      </c>
      <c r="K8" s="3">
        <f>[3]Abb66!AO9</f>
        <v>1.9074074074074074</v>
      </c>
      <c r="L8" s="3">
        <f>[3]Abb66!AP9</f>
        <v>1.7272727272727273</v>
      </c>
      <c r="M8" s="3">
        <f>[3]Abb66!AQ9</f>
        <v>1.7604166666666665</v>
      </c>
      <c r="N8" s="3">
        <f>[3]Abb66!AR9</f>
        <v>2</v>
      </c>
      <c r="O8" s="3">
        <f>[3]Abb66!AS9</f>
        <v>1</v>
      </c>
      <c r="P8" s="3">
        <f>[3]Abb66!AT9</f>
        <v>1.8076923076923077</v>
      </c>
      <c r="Q8" s="3">
        <f>[3]Abb66!AU9</f>
        <v>2.0666666666666669</v>
      </c>
      <c r="R8" s="3">
        <f>[3]Abb66!AV9</f>
        <v>2.0566037735849059</v>
      </c>
      <c r="S8" s="3">
        <f>[3]Abb66!AW9</f>
        <v>2.1666666666666665</v>
      </c>
      <c r="T8" s="3">
        <f>[3]Abb66!AX9</f>
        <v>2.6666666666666665</v>
      </c>
      <c r="U8" s="3">
        <f>[3]Abb66!AY9</f>
        <v>1.6666666666666667</v>
      </c>
      <c r="V8" s="3">
        <f>[3]Abb66!AZ9</f>
        <v>2.0150000000000001</v>
      </c>
      <c r="X8" s="18" t="str">
        <f t="shared" si="0"/>
        <v>HH</v>
      </c>
      <c r="Y8" s="19">
        <f t="shared" si="2"/>
        <v>1</v>
      </c>
      <c r="Z8" s="18" t="str">
        <f t="shared" si="1"/>
        <v>SL</v>
      </c>
      <c r="AA8" s="19">
        <f t="shared" si="3"/>
        <v>2.6666666666666665</v>
      </c>
    </row>
    <row r="9" spans="1:27" x14ac:dyDescent="0.35">
      <c r="A9" t="s">
        <v>526</v>
      </c>
      <c r="B9" s="3">
        <f>[3]Abb67!AF9</f>
        <v>2.0555555555555554</v>
      </c>
      <c r="C9" s="3">
        <f>[3]Abb67!AG9</f>
        <v>2.375</v>
      </c>
      <c r="D9" s="3">
        <f>[3]Abb67!AH9</f>
        <v>2.1538461538461537</v>
      </c>
      <c r="E9" s="3">
        <f>[3]Abb67!AI9</f>
        <v>2.3571428571428572</v>
      </c>
      <c r="F9" s="3">
        <f>[3]Abb67!AJ9</f>
        <v>2.4090909090909092</v>
      </c>
      <c r="G9" s="3">
        <f>[3]Abb67!AK9</f>
        <v>3</v>
      </c>
      <c r="H9" s="14">
        <f>[3]Abb67!AL9</f>
        <v>2.2763157894736841</v>
      </c>
      <c r="I9" s="3">
        <f>[3]Abb67!AM9</f>
        <v>2.2666666666666666</v>
      </c>
      <c r="J9" s="3">
        <f>[3]Abb67!AN9</f>
        <v>2.0184615384615383</v>
      </c>
      <c r="K9" s="3">
        <f>[3]Abb67!AO9</f>
        <v>2.0154320987654319</v>
      </c>
      <c r="L9" s="3">
        <f>[3]Abb67!AP9</f>
        <v>1.7727272727272727</v>
      </c>
      <c r="M9" s="3">
        <f>[3]Abb67!AQ9</f>
        <v>1.8854166666666667</v>
      </c>
      <c r="N9" s="3">
        <f>[3]Abb67!AR9</f>
        <v>2.5</v>
      </c>
      <c r="O9" s="3">
        <f>[3]Abb67!AS9</f>
        <v>1</v>
      </c>
      <c r="P9" s="3">
        <f>[3]Abb67!AT9</f>
        <v>1.7692307692307689</v>
      </c>
      <c r="Q9" s="3">
        <f>[3]Abb67!AU9</f>
        <v>2.2222222222222223</v>
      </c>
      <c r="R9" s="3">
        <f>[3]Abb67!AV9</f>
        <v>2.2264150943396226</v>
      </c>
      <c r="S9" s="3">
        <f>[3]Abb67!AW9</f>
        <v>2.2222222222222223</v>
      </c>
      <c r="T9" s="3">
        <f>[3]Abb67!AX9</f>
        <v>2.8333333333333335</v>
      </c>
      <c r="U9" s="3">
        <f>[3]Abb67!AY9</f>
        <v>1.7999999999999998</v>
      </c>
      <c r="V9" s="3">
        <f>[3]Abb67!AZ9</f>
        <v>2.0649999999999999</v>
      </c>
      <c r="X9" s="18" t="str">
        <f t="shared" si="0"/>
        <v>HH</v>
      </c>
      <c r="Y9" s="19">
        <f t="shared" si="2"/>
        <v>1</v>
      </c>
      <c r="Z9" s="18" t="str">
        <f t="shared" si="1"/>
        <v>SL</v>
      </c>
      <c r="AA9" s="19">
        <f t="shared" si="3"/>
        <v>2.8333333333333335</v>
      </c>
    </row>
    <row r="10" spans="1:27" x14ac:dyDescent="0.35">
      <c r="A10" t="s">
        <v>631</v>
      </c>
      <c r="B10" s="3">
        <f t="shared" ref="B10:E10" si="4">SUM(B4:B9)</f>
        <v>14.222222222222223</v>
      </c>
      <c r="C10" s="3">
        <f t="shared" si="4"/>
        <v>15.875</v>
      </c>
      <c r="D10" s="3">
        <f t="shared" si="4"/>
        <v>15.076923076923077</v>
      </c>
      <c r="E10" s="3">
        <f t="shared" si="4"/>
        <v>16.142857142857142</v>
      </c>
      <c r="F10" s="3">
        <f>SUM(F4:F9)</f>
        <v>14.909090909090907</v>
      </c>
      <c r="G10" s="3">
        <f t="shared" ref="G10:K10" si="5">SUM(G4:G9)</f>
        <v>18</v>
      </c>
      <c r="H10" s="14">
        <f t="shared" si="5"/>
        <v>15.144736842105264</v>
      </c>
      <c r="I10" s="3">
        <f t="shared" si="5"/>
        <v>15.106666666666666</v>
      </c>
      <c r="J10" s="3">
        <f t="shared" si="5"/>
        <v>11.636923076923077</v>
      </c>
      <c r="K10" s="3">
        <f t="shared" si="5"/>
        <v>11.617283950617283</v>
      </c>
      <c r="L10" s="3">
        <f t="shared" ref="L10" si="6">SUM(L4:L9)</f>
        <v>10.159090909090908</v>
      </c>
      <c r="M10" s="3">
        <f t="shared" ref="M10" si="7">SUM(M4:M9)</f>
        <v>10.520833333333332</v>
      </c>
      <c r="N10" s="3">
        <f t="shared" ref="N10" si="8">SUM(N4:N9)</f>
        <v>14.5</v>
      </c>
      <c r="O10" s="3">
        <f t="shared" ref="O10" si="9">SUM(O4:O9)</f>
        <v>8</v>
      </c>
      <c r="P10" s="3">
        <f t="shared" ref="P10" si="10">SUM(P4:P9)</f>
        <v>11.73076923076923</v>
      </c>
      <c r="Q10" s="3">
        <f t="shared" ref="Q10" si="11">SUM(Q4:Q9)</f>
        <v>12.733333333333334</v>
      </c>
      <c r="R10" s="3">
        <f t="shared" ref="R10" si="12">SUM(R4:R9)</f>
        <v>12.622641509433961</v>
      </c>
      <c r="S10" s="3">
        <f t="shared" ref="S10" si="13">SUM(S4:S9)</f>
        <v>12.944444444444443</v>
      </c>
      <c r="T10" s="3">
        <f t="shared" ref="T10" si="14">SUM(T4:T9)</f>
        <v>14.999999999999998</v>
      </c>
      <c r="U10" s="3">
        <f t="shared" ref="U10" si="15">SUM(U4:U9)</f>
        <v>11.133333333333333</v>
      </c>
      <c r="V10" s="3">
        <f t="shared" ref="V10" si="16">SUM(V4:V9)</f>
        <v>12.2875</v>
      </c>
      <c r="X10" s="18" t="str">
        <f t="shared" si="0"/>
        <v>HH</v>
      </c>
      <c r="Y10" s="19">
        <f t="shared" ref="Y10" si="17">MIN(L10:U10)</f>
        <v>8</v>
      </c>
      <c r="Z10" s="18" t="str">
        <f t="shared" si="1"/>
        <v>SL</v>
      </c>
      <c r="AA10" s="19">
        <f t="shared" ref="AA10" si="18">MAX(L10:U10)</f>
        <v>14.999999999999998</v>
      </c>
    </row>
    <row r="11" spans="1:27" x14ac:dyDescent="0.35">
      <c r="B11" s="14"/>
      <c r="C11" s="14"/>
      <c r="D11" s="14"/>
      <c r="E11" s="14"/>
      <c r="F11" s="14"/>
      <c r="G11" s="14"/>
      <c r="H11" s="14"/>
      <c r="I11" s="14"/>
      <c r="J11" s="14"/>
      <c r="K11" s="14"/>
      <c r="L11" s="14"/>
      <c r="M11" s="14"/>
      <c r="N11" s="14"/>
      <c r="O11" s="14"/>
      <c r="P11" s="14"/>
      <c r="Q11" s="14"/>
      <c r="R11" s="14"/>
      <c r="S11" s="14"/>
      <c r="T11" s="14"/>
      <c r="U11" s="14"/>
      <c r="V11" s="14"/>
    </row>
    <row r="12" spans="1:27" x14ac:dyDescent="0.35">
      <c r="A12" s="4" t="s">
        <v>627</v>
      </c>
    </row>
    <row r="13" spans="1:27" x14ac:dyDescent="0.35">
      <c r="A13" t="s">
        <v>521</v>
      </c>
      <c r="B13" s="3">
        <f>[3]Abb39!AF4</f>
        <v>2.1414760307971554</v>
      </c>
      <c r="C13" s="3">
        <f>[3]Abb39!AG4</f>
        <v>2.4070258686291934</v>
      </c>
      <c r="D13" s="3">
        <f>[3]Abb39!AH4</f>
        <v>2.3432273692390719</v>
      </c>
      <c r="E13" s="3">
        <f>[3]Abb39!AI4</f>
        <v>2.3974022769632661</v>
      </c>
      <c r="F13" s="3">
        <f>[3]Abb39!AJ4</f>
        <v>2.0805377096452728</v>
      </c>
      <c r="G13" s="3">
        <f>[3]Abb39!AK4</f>
        <v>3</v>
      </c>
      <c r="H13" s="14">
        <f>[3]Abb39!AL4</f>
        <v>2.4425683236293758</v>
      </c>
      <c r="I13" s="3">
        <f>[3]Abb39!AM4</f>
        <v>2.2752862902422772</v>
      </c>
      <c r="J13" s="3">
        <f>[3]Abb39!AN4</f>
        <v>1.9223910683471923</v>
      </c>
      <c r="K13" s="3">
        <f>[3]Abb39!AO4</f>
        <v>1.8627028544700603</v>
      </c>
      <c r="L13" s="3">
        <f>[3]Abb39!AP4</f>
        <v>1.8093484936406785</v>
      </c>
      <c r="M13" s="3">
        <f>[3]Abb39!AQ4</f>
        <v>1.7726626791897202</v>
      </c>
      <c r="N13" s="3">
        <f>[3]Abb39!AR4</f>
        <v>2</v>
      </c>
      <c r="O13" s="3">
        <f>[3]Abb39!AS4</f>
        <v>2</v>
      </c>
      <c r="P13" s="3">
        <f>[3]Abb39!AT4</f>
        <v>1.9299324111016054</v>
      </c>
      <c r="Q13" s="3">
        <f>[3]Abb39!AU4</f>
        <v>1.70504636068131</v>
      </c>
      <c r="R13" s="3">
        <f>[3]Abb39!AV4</f>
        <v>1.9539088757808918</v>
      </c>
      <c r="S13" s="3">
        <f>[3]Abb39!AW4</f>
        <v>2.0149430648554936</v>
      </c>
      <c r="T13" s="3">
        <f>[3]Abb39!AX4</f>
        <v>1.9484455322880381</v>
      </c>
      <c r="U13" s="3">
        <f>[3]Abb39!AY4</f>
        <v>1.8400281755584111</v>
      </c>
      <c r="V13" s="3">
        <f>[3]Abb39!AZ4</f>
        <v>1.9749209885053296</v>
      </c>
      <c r="X13" s="18" t="str">
        <f t="shared" ref="X13:X18" si="19">HLOOKUP(Y13,$L13:$U110,ROW(L$102)-ROW(X13)+1,0)</f>
        <v>NI</v>
      </c>
      <c r="Y13" s="19">
        <f t="shared" ref="Y13:Y19" si="20">MIN(L13:U13)</f>
        <v>1.70504636068131</v>
      </c>
      <c r="Z13" s="18" t="str">
        <f t="shared" ref="Z13:Z18" si="21">HLOOKUP(AA13,$L13:$U110,ROW(N$102)-ROW(Z13)+1,0)</f>
        <v>RP</v>
      </c>
      <c r="AA13" s="19">
        <f t="shared" ref="AA13:AA19" si="22">MAX(L13:U13)</f>
        <v>2.0149430648554936</v>
      </c>
    </row>
    <row r="14" spans="1:27" x14ac:dyDescent="0.35">
      <c r="A14" t="s">
        <v>522</v>
      </c>
      <c r="B14" s="23">
        <f>[3]Abb41!AF4</f>
        <v>2.6981539447186642</v>
      </c>
      <c r="C14" s="23">
        <f>[3]Abb41!AG4</f>
        <v>2.9016817800209149</v>
      </c>
      <c r="D14" s="23">
        <f>[3]Abb41!AH4</f>
        <v>2.7099619583676797</v>
      </c>
      <c r="E14" s="23">
        <f>[3]Abb41!AI4</f>
        <v>3</v>
      </c>
      <c r="F14" s="23">
        <f>[3]Abb41!AJ4</f>
        <v>2.6387153771671294</v>
      </c>
      <c r="G14" s="23">
        <f>[3]Abb41!AK4</f>
        <v>3</v>
      </c>
      <c r="H14" s="39">
        <f>[3]Abb41!AL4</f>
        <v>2.8234826310421788</v>
      </c>
      <c r="I14" s="23">
        <f>[3]Abb41!AM4</f>
        <v>2.7705107859549751</v>
      </c>
      <c r="J14" s="23">
        <f>[3]Abb41!AN4</f>
        <v>1.8792302383601576</v>
      </c>
      <c r="K14" s="23">
        <f>[3]Abb41!AO4</f>
        <v>1.8171513679324813</v>
      </c>
      <c r="L14" s="23">
        <f>[3]Abb41!AP4</f>
        <v>1.2735136155269391</v>
      </c>
      <c r="M14" s="23">
        <f>[3]Abb41!AQ4</f>
        <v>1.3224536663842712</v>
      </c>
      <c r="N14" s="23">
        <f>[3]Abb41!AR4</f>
        <v>3</v>
      </c>
      <c r="O14" s="23">
        <f>[3]Abb41!AS4</f>
        <v>1</v>
      </c>
      <c r="P14" s="23">
        <f>[3]Abb41!AT4</f>
        <v>1.9132374221058077</v>
      </c>
      <c r="Q14" s="23">
        <f>[3]Abb41!AU4</f>
        <v>2.1872166818325112</v>
      </c>
      <c r="R14" s="23">
        <f>[3]Abb41!AV4</f>
        <v>2.2674237574037588</v>
      </c>
      <c r="S14" s="23">
        <f>[3]Abb41!AW4</f>
        <v>2.1519958623111695</v>
      </c>
      <c r="T14" s="23">
        <f>[3]Abb41!AX4</f>
        <v>2.9125242351351135</v>
      </c>
      <c r="U14" s="23">
        <f>[3]Abb41!AY4</f>
        <v>1.5603446212029506</v>
      </c>
      <c r="V14" s="23">
        <f>[3]Abb41!AZ4</f>
        <v>2.0119010513913858</v>
      </c>
      <c r="X14" s="18" t="str">
        <f t="shared" si="19"/>
        <v>HH</v>
      </c>
      <c r="Y14" s="19">
        <f t="shared" si="20"/>
        <v>1</v>
      </c>
      <c r="Z14" s="18" t="str">
        <f t="shared" si="21"/>
        <v>HB</v>
      </c>
      <c r="AA14" s="19">
        <f t="shared" si="22"/>
        <v>3</v>
      </c>
    </row>
    <row r="15" spans="1:27" x14ac:dyDescent="0.35">
      <c r="A15" t="s">
        <v>523</v>
      </c>
      <c r="B15" s="3">
        <f>[3]Abb43!AF4</f>
        <v>2.3798483692900749</v>
      </c>
      <c r="C15" s="3">
        <f>[3]Abb43!AG4</f>
        <v>3</v>
      </c>
      <c r="D15" s="3">
        <f>[3]Abb43!AH4</f>
        <v>2.4199239167353594</v>
      </c>
      <c r="E15" s="3">
        <f>[3]Abb43!AI4</f>
        <v>2.8898785937568792</v>
      </c>
      <c r="F15" s="3">
        <f>[3]Abb43!AJ4</f>
        <v>2.6379520669451337</v>
      </c>
      <c r="G15" s="3">
        <f>[3]Abb43!AK4</f>
        <v>3</v>
      </c>
      <c r="H15" s="14">
        <f>[3]Abb43!AL4</f>
        <v>2.6959688282070893</v>
      </c>
      <c r="I15" s="3">
        <f>[3]Abb43!AM4</f>
        <v>2.6047308257998392</v>
      </c>
      <c r="J15" s="3">
        <f>[3]Abb43!AN4</f>
        <v>1.8159309365887035</v>
      </c>
      <c r="K15" s="3">
        <f>[3]Abb43!AO4</f>
        <v>1.7503459498405061</v>
      </c>
      <c r="L15" s="3">
        <f>[3]Abb43!AP4</f>
        <v>1.2683325896046127</v>
      </c>
      <c r="M15" s="3">
        <f>[3]Abb43!AQ4</f>
        <v>1.3564446520604072</v>
      </c>
      <c r="N15" s="3">
        <f>[3]Abb43!AR4</f>
        <v>3</v>
      </c>
      <c r="O15" s="3">
        <f>[3]Abb43!AS4</f>
        <v>1</v>
      </c>
      <c r="P15" s="3">
        <f>[3]Abb43!AT4</f>
        <v>1.6213034376626081</v>
      </c>
      <c r="Q15" s="3">
        <f>[3]Abb43!AU4</f>
        <v>2.0609263853958986</v>
      </c>
      <c r="R15" s="3">
        <f>[3]Abb43!AV4</f>
        <v>2.0517176017136931</v>
      </c>
      <c r="S15" s="3">
        <f>[3]Abb43!AW4</f>
        <v>2.2421295394617218</v>
      </c>
      <c r="T15" s="3">
        <f>[3]Abb43!AX4</f>
        <v>2.7693820744471171</v>
      </c>
      <c r="U15" s="3">
        <f>[3]Abb43!AY4</f>
        <v>2.1117999144212933</v>
      </c>
      <c r="V15" s="3">
        <f>[3]Abb43!AZ4</f>
        <v>1.9333470777835176</v>
      </c>
      <c r="X15" s="18" t="str">
        <f t="shared" si="19"/>
        <v>HH</v>
      </c>
      <c r="Y15" s="19">
        <f t="shared" si="20"/>
        <v>1</v>
      </c>
      <c r="Z15" s="18" t="str">
        <f t="shared" si="21"/>
        <v>HB</v>
      </c>
      <c r="AA15" s="19">
        <f t="shared" si="22"/>
        <v>3</v>
      </c>
    </row>
    <row r="16" spans="1:27" x14ac:dyDescent="0.35">
      <c r="A16" t="s">
        <v>524</v>
      </c>
      <c r="B16" s="3">
        <f>[3]Abb65!AF4</f>
        <v>2.3803224815593955</v>
      </c>
      <c r="C16" s="3">
        <f>[3]Abb65!AG4</f>
        <v>2.4990456984628073</v>
      </c>
      <c r="D16" s="3">
        <f>[3]Abb65!AH4</f>
        <v>2.5244612561979349</v>
      </c>
      <c r="E16" s="3">
        <f>[3]Abb65!AI4</f>
        <v>2.7063562167040902</v>
      </c>
      <c r="F16" s="3">
        <f>[3]Abb65!AJ4</f>
        <v>2.4915435122164973</v>
      </c>
      <c r="G16" s="3">
        <f>[3]Abb65!AK4</f>
        <v>3</v>
      </c>
      <c r="H16" s="14">
        <f>[3]Abb65!AL4</f>
        <v>2.628931237905908</v>
      </c>
      <c r="I16" s="3">
        <f>[3]Abb65!AM4</f>
        <v>2.517575641012519</v>
      </c>
      <c r="J16" s="3">
        <f>[3]Abb65!AN4</f>
        <v>2.0189418733078432</v>
      </c>
      <c r="K16" s="3">
        <f>[3]Abb65!AO4</f>
        <v>1.9646015597006743</v>
      </c>
      <c r="L16" s="3">
        <f>[3]Abb65!AP4</f>
        <v>1.9921923476487884</v>
      </c>
      <c r="M16" s="3">
        <f>[3]Abb65!AQ4</f>
        <v>1.8404893851624951</v>
      </c>
      <c r="N16" s="3">
        <f>[3]Abb65!AR4</f>
        <v>2</v>
      </c>
      <c r="O16" s="3">
        <f>[3]Abb65!AS4</f>
        <v>2</v>
      </c>
      <c r="P16" s="3">
        <f>[3]Abb65!AT4</f>
        <v>2.1556902650773768</v>
      </c>
      <c r="Q16" s="3">
        <f>[3]Abb65!AU4</f>
        <v>1.9895329332425546</v>
      </c>
      <c r="R16" s="3">
        <f>[3]Abb65!AV4</f>
        <v>1.9594572352417112</v>
      </c>
      <c r="S16" s="3">
        <f>[3]Abb65!AW4</f>
        <v>1.9945672471456966</v>
      </c>
      <c r="T16" s="3">
        <f>[3]Abb65!AX4</f>
        <v>2.1688203422282646</v>
      </c>
      <c r="U16" s="3">
        <f>[3]Abb65!AY4</f>
        <v>1.8288783288616379</v>
      </c>
      <c r="V16" s="3">
        <f>[3]Abb65!AZ4</f>
        <v>2.093165581594449</v>
      </c>
      <c r="X16" s="18" t="str">
        <f t="shared" si="19"/>
        <v>SH</v>
      </c>
      <c r="Y16" s="19">
        <f t="shared" si="20"/>
        <v>1.8288783288616379</v>
      </c>
      <c r="Z16" s="18" t="str">
        <f t="shared" si="21"/>
        <v>SL</v>
      </c>
      <c r="AA16" s="19">
        <f t="shared" si="22"/>
        <v>2.1688203422282646</v>
      </c>
    </row>
    <row r="17" spans="1:27" x14ac:dyDescent="0.35">
      <c r="A17" t="s">
        <v>525</v>
      </c>
      <c r="B17" s="3">
        <f>[3]Abb66!AF4</f>
        <v>2.186347425907369</v>
      </c>
      <c r="C17" s="3">
        <f>[3]Abb66!AG4</f>
        <v>2.9016817800209149</v>
      </c>
      <c r="D17" s="3">
        <f>[3]Abb66!AH4</f>
        <v>2.4303976532883138</v>
      </c>
      <c r="E17" s="3">
        <f>[3]Abb66!AI4</f>
        <v>2.564341823331719</v>
      </c>
      <c r="F17" s="3">
        <f>[3]Abb66!AJ4</f>
        <v>2.2970760977885205</v>
      </c>
      <c r="G17" s="3">
        <f>[3]Abb66!AK4</f>
        <v>3</v>
      </c>
      <c r="H17" s="14">
        <f>[3]Abb66!AL4</f>
        <v>2.5708467620590612</v>
      </c>
      <c r="I17" s="3">
        <f>[3]Abb66!AM4</f>
        <v>2.4420603487270598</v>
      </c>
      <c r="J17" s="3">
        <f>[3]Abb66!AN4</f>
        <v>1.8617616961797976</v>
      </c>
      <c r="K17" s="3">
        <f>[3]Abb66!AO4</f>
        <v>1.7987152520329766</v>
      </c>
      <c r="L17" s="3">
        <f>[3]Abb66!AP4</f>
        <v>1.6560617712266938</v>
      </c>
      <c r="M17" s="3">
        <f>[3]Abb66!AQ4</f>
        <v>1.7043065376252078</v>
      </c>
      <c r="N17" s="3">
        <f>[3]Abb66!AR4</f>
        <v>2.6684212732921502</v>
      </c>
      <c r="O17" s="3">
        <f>[3]Abb66!AS4</f>
        <v>1</v>
      </c>
      <c r="P17" s="3">
        <f>[3]Abb66!AT4</f>
        <v>1.6595129618459212</v>
      </c>
      <c r="Q17" s="3">
        <f>[3]Abb66!AU4</f>
        <v>1.809919430099139</v>
      </c>
      <c r="R17" s="3">
        <f>[3]Abb66!AV4</f>
        <v>1.9922770345844643</v>
      </c>
      <c r="S17" s="3">
        <f>[3]Abb66!AW4</f>
        <v>2.0273041467202613</v>
      </c>
      <c r="T17" s="3">
        <f>[3]Abb66!AX4</f>
        <v>2.7793888723522362</v>
      </c>
      <c r="U17" s="3">
        <f>[3]Abb66!AY4</f>
        <v>1.5161579544193917</v>
      </c>
      <c r="V17" s="3">
        <f>[3]Abb66!AZ4</f>
        <v>1.9481415619158229</v>
      </c>
      <c r="X17" s="18" t="str">
        <f t="shared" si="19"/>
        <v>HH</v>
      </c>
      <c r="Y17" s="19">
        <f t="shared" si="20"/>
        <v>1</v>
      </c>
      <c r="Z17" s="18" t="str">
        <f t="shared" si="21"/>
        <v>SL</v>
      </c>
      <c r="AA17" s="19">
        <f t="shared" si="22"/>
        <v>2.7793888723522362</v>
      </c>
    </row>
    <row r="18" spans="1:27" x14ac:dyDescent="0.35">
      <c r="A18" t="s">
        <v>526</v>
      </c>
      <c r="B18" s="3">
        <f>[3]Abb67!AF4</f>
        <v>1.935954172246072</v>
      </c>
      <c r="C18" s="3">
        <f>[3]Abb67!AG4</f>
        <v>2.521767894227795</v>
      </c>
      <c r="D18" s="3">
        <f>[3]Abb67!AH4</f>
        <v>2.0053694038856409</v>
      </c>
      <c r="E18" s="3">
        <f>[3]Abb67!AI4</f>
        <v>2.1608371307180909</v>
      </c>
      <c r="F18" s="3">
        <f>[3]Abb67!AJ4</f>
        <v>2.3618735967695956</v>
      </c>
      <c r="G18" s="3">
        <f>[3]Abb67!AK4</f>
        <v>3</v>
      </c>
      <c r="H18" s="14">
        <f>[3]Abb67!AL4</f>
        <v>2.3422356714436101</v>
      </c>
      <c r="I18" s="3">
        <f>[3]Abb67!AM4</f>
        <v>2.1448443873909708</v>
      </c>
      <c r="J18" s="3">
        <f>[3]Abb67!AN4</f>
        <v>1.9679084621730834</v>
      </c>
      <c r="K18" s="3">
        <f>[3]Abb67!AO4</f>
        <v>1.9107414337260333</v>
      </c>
      <c r="L18" s="3">
        <f>[3]Abb67!AP4</f>
        <v>1.8199315475613047</v>
      </c>
      <c r="M18" s="3">
        <f>[3]Abb67!AQ4</f>
        <v>1.7082026863739073</v>
      </c>
      <c r="N18" s="3">
        <f>[3]Abb67!AR4</f>
        <v>2.1657893633539249</v>
      </c>
      <c r="O18" s="3">
        <f>[3]Abb67!AS4</f>
        <v>1</v>
      </c>
      <c r="P18" s="3">
        <f>[3]Abb67!AT4</f>
        <v>1.6052216189158584</v>
      </c>
      <c r="Q18" s="3">
        <f>[3]Abb67!AU4</f>
        <v>2.0883345599554812</v>
      </c>
      <c r="R18" s="3">
        <f>[3]Abb67!AV4</f>
        <v>2.173227866841132</v>
      </c>
      <c r="S18" s="3">
        <f>[3]Abb67!AW4</f>
        <v>2.1162611027304865</v>
      </c>
      <c r="T18" s="3">
        <f>[3]Abb67!AX4</f>
        <v>2.9125242351351135</v>
      </c>
      <c r="U18" s="3">
        <f>[3]Abb67!AY4</f>
        <v>1.6401101800558453</v>
      </c>
      <c r="V18" s="3">
        <f>[3]Abb67!AZ4</f>
        <v>1.9942461098603761</v>
      </c>
      <c r="X18" s="18" t="str">
        <f t="shared" si="19"/>
        <v>HH</v>
      </c>
      <c r="Y18" s="19">
        <f t="shared" si="20"/>
        <v>1</v>
      </c>
      <c r="Z18" s="18" t="str">
        <f t="shared" si="21"/>
        <v>SL</v>
      </c>
      <c r="AA18" s="19">
        <f t="shared" si="22"/>
        <v>2.9125242351351135</v>
      </c>
    </row>
    <row r="19" spans="1:27" x14ac:dyDescent="0.35">
      <c r="A19" t="s">
        <v>631</v>
      </c>
      <c r="B19" s="3">
        <f t="shared" ref="B19" si="23">SUM(B13:B18)</f>
        <v>13.722102424518731</v>
      </c>
      <c r="C19" s="3">
        <f t="shared" ref="C19" si="24">SUM(C13:C18)</f>
        <v>16.231203021361626</v>
      </c>
      <c r="D19" s="3">
        <f t="shared" ref="D19" si="25">SUM(D13:D18)</f>
        <v>14.433341557714002</v>
      </c>
      <c r="E19" s="3">
        <f t="shared" ref="E19" si="26">SUM(E13:E18)</f>
        <v>15.718816041474048</v>
      </c>
      <c r="F19" s="3">
        <f>SUM(F13:F18)</f>
        <v>14.507698360532149</v>
      </c>
      <c r="G19" s="3">
        <f t="shared" ref="G19" si="27">SUM(G13:G18)</f>
        <v>18</v>
      </c>
      <c r="H19" s="14">
        <f t="shared" ref="H19" si="28">SUM(H13:H18)</f>
        <v>15.504033454287223</v>
      </c>
      <c r="I19" s="3">
        <f t="shared" ref="I19" si="29">SUM(I13:I18)</f>
        <v>14.75500827912764</v>
      </c>
      <c r="J19" s="3">
        <f t="shared" ref="J19" si="30">SUM(J13:J18)</f>
        <v>11.466164274956778</v>
      </c>
      <c r="K19" s="3">
        <f t="shared" ref="K19" si="31">SUM(K13:K18)</f>
        <v>11.104258417702731</v>
      </c>
      <c r="L19" s="3">
        <f t="shared" ref="L19" si="32">SUM(L13:L18)</f>
        <v>9.8193803652090175</v>
      </c>
      <c r="M19" s="3">
        <f t="shared" ref="M19" si="33">SUM(M13:M18)</f>
        <v>9.7045596067960087</v>
      </c>
      <c r="N19" s="3">
        <f t="shared" ref="N19" si="34">SUM(N13:N18)</f>
        <v>14.834210636646075</v>
      </c>
      <c r="O19" s="3">
        <f t="shared" ref="O19" si="35">SUM(O13:O18)</f>
        <v>8</v>
      </c>
      <c r="P19" s="3">
        <f t="shared" ref="P19" si="36">SUM(P13:P18)</f>
        <v>10.884898116709177</v>
      </c>
      <c r="Q19" s="3">
        <f t="shared" ref="Q19" si="37">SUM(Q13:Q18)</f>
        <v>11.840976351206894</v>
      </c>
      <c r="R19" s="3">
        <f t="shared" ref="R19" si="38">SUM(R13:R18)</f>
        <v>12.398012371565653</v>
      </c>
      <c r="S19" s="3">
        <f t="shared" ref="S19" si="39">SUM(S13:S18)</f>
        <v>12.54720096322483</v>
      </c>
      <c r="T19" s="3">
        <f t="shared" ref="T19" si="40">SUM(T13:T18)</f>
        <v>15.491085291585883</v>
      </c>
      <c r="U19" s="3">
        <f t="shared" ref="U19" si="41">SUM(U13:U18)</f>
        <v>10.49731917451953</v>
      </c>
      <c r="V19" s="3">
        <f t="shared" ref="V19" si="42">SUM(V13:V18)</f>
        <v>11.95572237105088</v>
      </c>
      <c r="X19" s="18" t="str">
        <f>HLOOKUP(Y19,$L19:$U117,ROW(L$102)-ROW(X19)+1,0)</f>
        <v>HH</v>
      </c>
      <c r="Y19" s="19">
        <f t="shared" si="20"/>
        <v>8</v>
      </c>
      <c r="Z19" s="18" t="str">
        <f>HLOOKUP(AA19,$L19:$U117,ROW(N$102)-ROW(Z19)+1,0)</f>
        <v>SL</v>
      </c>
      <c r="AA19" s="19">
        <f t="shared" si="22"/>
        <v>15.491085291585883</v>
      </c>
    </row>
    <row r="21" spans="1:27" x14ac:dyDescent="0.35">
      <c r="A21" t="s">
        <v>629</v>
      </c>
    </row>
    <row r="102" spans="12:21" x14ac:dyDescent="0.35">
      <c r="L102" t="s">
        <v>24</v>
      </c>
      <c r="M102" t="s">
        <v>25</v>
      </c>
      <c r="N102" t="s">
        <v>26</v>
      </c>
      <c r="O102" t="s">
        <v>27</v>
      </c>
      <c r="P102" t="s">
        <v>28</v>
      </c>
      <c r="Q102" t="s">
        <v>29</v>
      </c>
      <c r="R102" t="s">
        <v>30</v>
      </c>
      <c r="S102" t="s">
        <v>31</v>
      </c>
      <c r="T102" t="s">
        <v>32</v>
      </c>
      <c r="U102" t="s">
        <v>33</v>
      </c>
    </row>
  </sheetData>
  <pageMargins left="0.7" right="0.7" top="0.78740157499999996" bottom="0.78740157499999996"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770D-BBB5-4E3F-BEE0-3AD900D985CB}">
  <dimension ref="A1:V35"/>
  <sheetViews>
    <sheetView workbookViewId="0">
      <pane xSplit="1" ySplit="3" topLeftCell="B18" activePane="bottomRight" state="frozen"/>
      <selection pane="topRight" activeCell="B1" sqref="B1"/>
      <selection pane="bottomLeft" activeCell="A4" sqref="A4"/>
      <selection pane="bottomRight" activeCell="H22" sqref="H22"/>
    </sheetView>
  </sheetViews>
  <sheetFormatPr baseColWidth="10" defaultRowHeight="14.5" x14ac:dyDescent="0.35"/>
  <cols>
    <col min="1" max="1" width="34.1796875" customWidth="1"/>
    <col min="8" max="8" width="10.90625" style="4"/>
  </cols>
  <sheetData>
    <row r="1" spans="1:22" x14ac:dyDescent="0.35">
      <c r="A1" s="4" t="s">
        <v>528</v>
      </c>
    </row>
    <row r="2" spans="1:22" ht="26.5" x14ac:dyDescent="0.35">
      <c r="B2" s="2" t="s">
        <v>1</v>
      </c>
      <c r="C2" s="2" t="s">
        <v>2</v>
      </c>
      <c r="D2" s="2" t="s">
        <v>3</v>
      </c>
      <c r="E2" s="2" t="s">
        <v>4</v>
      </c>
      <c r="F2" s="2" t="s">
        <v>5</v>
      </c>
      <c r="G2" s="2" t="s">
        <v>6</v>
      </c>
      <c r="H2" s="13" t="s">
        <v>7</v>
      </c>
      <c r="I2" s="2" t="s">
        <v>8</v>
      </c>
      <c r="J2" s="2" t="s">
        <v>9</v>
      </c>
      <c r="K2" s="2" t="s">
        <v>10</v>
      </c>
      <c r="L2" s="2" t="s">
        <v>11</v>
      </c>
      <c r="M2" s="2" t="s">
        <v>12</v>
      </c>
      <c r="N2" s="2" t="s">
        <v>13</v>
      </c>
      <c r="O2" s="2" t="s">
        <v>14</v>
      </c>
      <c r="P2" s="2" t="s">
        <v>15</v>
      </c>
      <c r="Q2" s="2" t="s">
        <v>16</v>
      </c>
      <c r="R2" s="2" t="s">
        <v>17</v>
      </c>
      <c r="S2" s="2" t="s">
        <v>18</v>
      </c>
      <c r="T2" s="2" t="s">
        <v>19</v>
      </c>
      <c r="U2" s="2" t="s">
        <v>20</v>
      </c>
      <c r="V2" s="2" t="s">
        <v>21</v>
      </c>
    </row>
    <row r="3" spans="1:22" x14ac:dyDescent="0.35">
      <c r="A3" t="s">
        <v>531</v>
      </c>
      <c r="B3" s="2">
        <f>'[1]Differenzierung Produktivität'!B14</f>
        <v>18</v>
      </c>
      <c r="C3" s="2">
        <f>'[1]Differenzierung Produktivität'!C14</f>
        <v>8</v>
      </c>
      <c r="D3" s="2">
        <f>'[1]Differenzierung Produktivität'!D14</f>
        <v>13</v>
      </c>
      <c r="E3" s="2">
        <f>'[1]Differenzierung Produktivität'!E14</f>
        <v>14</v>
      </c>
      <c r="F3" s="2">
        <f>'[1]Differenzierung Produktivität'!F14</f>
        <v>22</v>
      </c>
      <c r="G3" s="2">
        <f>'[1]Differenzierung Produktivität'!G14</f>
        <v>1</v>
      </c>
      <c r="H3" s="13">
        <f>'[1]Differenzierung Produktivität'!H14</f>
        <v>76</v>
      </c>
      <c r="I3" s="2">
        <f>'[1]Differenzierung Produktivität'!I14</f>
        <v>75</v>
      </c>
      <c r="J3" s="2">
        <f>'[1]Differenzierung Produktivität'!J14</f>
        <v>325</v>
      </c>
      <c r="K3" s="2">
        <f>'[1]Differenzierung Produktivität'!K14</f>
        <v>324</v>
      </c>
      <c r="L3" s="2">
        <f>'[1]Differenzierung Produktivität'!L14</f>
        <v>44</v>
      </c>
      <c r="M3" s="2">
        <f>'[1]Differenzierung Produktivität'!M14</f>
        <v>96</v>
      </c>
      <c r="N3" s="2">
        <f>'[1]Differenzierung Produktivität'!N14</f>
        <v>2</v>
      </c>
      <c r="O3" s="2">
        <f>'[1]Differenzierung Produktivität'!O14</f>
        <v>1</v>
      </c>
      <c r="P3" s="2">
        <f>'[1]Differenzierung Produktivität'!P14</f>
        <v>26</v>
      </c>
      <c r="Q3" s="2">
        <f>'[1]Differenzierung Produktivität'!Q14</f>
        <v>45</v>
      </c>
      <c r="R3" s="2">
        <f>'[1]Differenzierung Produktivität'!R14</f>
        <v>53</v>
      </c>
      <c r="S3" s="2">
        <f>'[1]Differenzierung Produktivität'!S14</f>
        <v>36</v>
      </c>
      <c r="T3" s="2">
        <f>'[1]Differenzierung Produktivität'!T14</f>
        <v>6</v>
      </c>
      <c r="U3" s="2">
        <f>'[1]Differenzierung Produktivität'!U14</f>
        <v>15</v>
      </c>
      <c r="V3" s="2">
        <f>'[1]Differenzierung Produktivität'!V14</f>
        <v>400</v>
      </c>
    </row>
    <row r="4" spans="1:22" x14ac:dyDescent="0.35">
      <c r="A4" s="4" t="s">
        <v>535</v>
      </c>
      <c r="G4" s="11"/>
    </row>
    <row r="5" spans="1:22" x14ac:dyDescent="0.35">
      <c r="A5" t="s">
        <v>529</v>
      </c>
      <c r="B5" s="3">
        <f>'[1]Differenzierung Produktivität'!B7</f>
        <v>84.789032672391613</v>
      </c>
      <c r="C5" s="3">
        <f>'[1]Differenzierung Produktivität'!C7</f>
        <v>90.814811420507752</v>
      </c>
      <c r="D5" s="3">
        <f>'[1]Differenzierung Produktivität'!D7</f>
        <v>85.793192163578595</v>
      </c>
      <c r="E5" s="3">
        <f>'[1]Differenzierung Produktivität'!E7</f>
        <v>88.315341281866893</v>
      </c>
      <c r="F5" s="3">
        <f>'[1]Differenzierung Produktivität'!F7</f>
        <v>81.842669868426867</v>
      </c>
      <c r="G5" s="9" t="str">
        <f>'[1]Differenzierung Produktivität'!G7</f>
        <v>.</v>
      </c>
      <c r="H5" s="14">
        <f>'[1]Differenzierung Produktivität'!H7</f>
        <v>74.837566912391537</v>
      </c>
      <c r="I5" s="3">
        <f>'[1]Differenzierung Produktivität'!I7</f>
        <v>77.902035591843571</v>
      </c>
      <c r="J5" s="3">
        <f>'[1]Differenzierung Produktivität'!J7</f>
        <v>71.30398897164946</v>
      </c>
      <c r="K5" s="3">
        <f>'[1]Differenzierung Produktivität'!K7</f>
        <v>71.105519587494655</v>
      </c>
      <c r="L5" s="3">
        <f>'[1]Differenzierung Produktivität'!L7</f>
        <v>80.857937879022685</v>
      </c>
      <c r="M5" s="3">
        <f>'[1]Differenzierung Produktivität'!M7</f>
        <v>70.566035830838459</v>
      </c>
      <c r="N5" s="3">
        <f>'[1]Differenzierung Produktivität'!N7</f>
        <v>79.792778818914229</v>
      </c>
      <c r="O5" s="3" t="str">
        <f>'[1]Differenzierung Produktivität'!O7</f>
        <v>.</v>
      </c>
      <c r="P5" s="3">
        <f>'[1]Differenzierung Produktivität'!P7</f>
        <v>77.651603740160198</v>
      </c>
      <c r="Q5" s="3">
        <f>'[1]Differenzierung Produktivität'!Q7</f>
        <v>80.662461220591922</v>
      </c>
      <c r="R5" s="3">
        <f>'[1]Differenzierung Produktivität'!R7</f>
        <v>83.729002705572157</v>
      </c>
      <c r="S5" s="3">
        <f>'[1]Differenzierung Produktivität'!S7</f>
        <v>73.141800579674452</v>
      </c>
      <c r="T5" s="3">
        <f>'[1]Differenzierung Produktivität'!T7</f>
        <v>93.916945565989067</v>
      </c>
      <c r="U5" s="3">
        <f>'[1]Differenzierung Produktivität'!U7</f>
        <v>86.967556843659892</v>
      </c>
      <c r="V5" s="3">
        <f>'[1]Differenzierung Produktivität'!V7</f>
        <v>65.673992655409691</v>
      </c>
    </row>
    <row r="6" spans="1:22" x14ac:dyDescent="0.35">
      <c r="A6" t="s">
        <v>530</v>
      </c>
      <c r="B6" s="3">
        <f>'[1]Differenzierung Produktivität'!B8</f>
        <v>159.03901631180011</v>
      </c>
      <c r="C6" s="3">
        <f>'[1]Differenzierung Produktivität'!C8</f>
        <v>112.17625875232507</v>
      </c>
      <c r="D6" s="3">
        <f>'[1]Differenzierung Produktivität'!D8</f>
        <v>114.07118081499068</v>
      </c>
      <c r="E6" s="3">
        <f>'[1]Differenzierung Produktivität'!E8</f>
        <v>129.09169183863392</v>
      </c>
      <c r="F6" s="3">
        <f>'[1]Differenzierung Produktivität'!F8</f>
        <v>113.20977127241392</v>
      </c>
      <c r="G6" s="9" t="str">
        <f>'[1]Differenzierung Produktivität'!G8</f>
        <v>.</v>
      </c>
      <c r="H6" s="14">
        <f>'[1]Differenzierung Produktivität'!H8</f>
        <v>162.6173758595599</v>
      </c>
      <c r="I6" s="3">
        <f>'[1]Differenzierung Produktivität'!I8</f>
        <v>169.27627560224764</v>
      </c>
      <c r="J6" s="3">
        <f>'[1]Differenzierung Produktivität'!J8</f>
        <v>179.49735184728672</v>
      </c>
      <c r="K6" s="3">
        <f>'[1]Differenzierung Produktivität'!K8</f>
        <v>178.99773423272785</v>
      </c>
      <c r="L6" s="3">
        <f>'[1]Differenzierung Produktivität'!L8</f>
        <v>139.98324835548894</v>
      </c>
      <c r="M6" s="3">
        <f>'[1]Differenzierung Produktivität'!M8</f>
        <v>170.00598833649164</v>
      </c>
      <c r="N6" s="3">
        <f>'[1]Differenzierung Produktivität'!N8</f>
        <v>103.46336392308977</v>
      </c>
      <c r="O6" s="3" t="str">
        <f>'[1]Differenzierung Produktivität'!O8</f>
        <v>.</v>
      </c>
      <c r="P6" s="3">
        <f>'[1]Differenzierung Produktivität'!P8</f>
        <v>118.86542676377462</v>
      </c>
      <c r="Q6" s="3">
        <f>'[1]Differenzierung Produktivität'!Q8</f>
        <v>172.9020107968939</v>
      </c>
      <c r="R6" s="3">
        <f>'[1]Differenzierung Produktivität'!R8</f>
        <v>127.56916890379001</v>
      </c>
      <c r="S6" s="3">
        <f>'[1]Differenzierung Produktivität'!S8</f>
        <v>180.47461639778675</v>
      </c>
      <c r="T6" s="3">
        <f>'[1]Differenzierung Produktivität'!T8</f>
        <v>103.16634172021526</v>
      </c>
      <c r="U6" s="3">
        <f>'[1]Differenzierung Produktivität'!U8</f>
        <v>122.96251052431255</v>
      </c>
      <c r="V6" s="3">
        <f>'[1]Differenzierung Produktivität'!V8</f>
        <v>183.82698619537615</v>
      </c>
    </row>
    <row r="7" spans="1:22" x14ac:dyDescent="0.35">
      <c r="A7" t="s">
        <v>532</v>
      </c>
      <c r="B7" s="3">
        <f>'[1]Differenzierung Produktivität'!B10</f>
        <v>76.081087005290101</v>
      </c>
      <c r="C7" s="3">
        <f>'[1]Differenzierung Produktivität'!C10</f>
        <v>75.289070692513818</v>
      </c>
      <c r="D7" s="3">
        <f>'[1]Differenzierung Produktivität'!D10</f>
        <v>70.837939014711083</v>
      </c>
      <c r="E7" s="3">
        <f>'[1]Differenzierung Produktivität'!E10</f>
        <v>76.746380708022187</v>
      </c>
      <c r="F7" s="3">
        <f>'[1]Differenzierung Produktivität'!F10</f>
        <v>65.673992655409691</v>
      </c>
      <c r="G7" s="9" t="str">
        <f>'[1]Differenzierung Produktivität'!G10</f>
        <v>.</v>
      </c>
      <c r="H7" s="14">
        <f>'[1]Differenzierung Produktivität'!H10</f>
        <v>65.673992655409691</v>
      </c>
      <c r="I7" s="3">
        <f>'[1]Differenzierung Produktivität'!I10</f>
        <v>65.673992655409691</v>
      </c>
      <c r="J7" s="3">
        <f>'[1]Differenzierung Produktivität'!J10</f>
        <v>73.023904037973637</v>
      </c>
      <c r="K7" s="3">
        <f>'[1]Differenzierung Produktivität'!K10</f>
        <v>73.023904037973637</v>
      </c>
      <c r="L7" s="3">
        <f>'[1]Differenzierung Produktivität'!L10</f>
        <v>85.632803737372114</v>
      </c>
      <c r="M7" s="3">
        <f>'[1]Differenzierung Produktivität'!M10</f>
        <v>76.302851572867453</v>
      </c>
      <c r="N7" s="3">
        <f>'[1]Differenzierung Produktivität'!N10</f>
        <v>79.455076497717073</v>
      </c>
      <c r="O7" s="3" t="str">
        <f>'[1]Differenzierung Produktivität'!O10</f>
        <v>.</v>
      </c>
      <c r="P7" s="3">
        <f>'[1]Differenzierung Produktivität'!P10</f>
        <v>82.670662727588791</v>
      </c>
      <c r="Q7" s="3">
        <f>'[1]Differenzierung Produktivität'!Q10</f>
        <v>77.918564850931077</v>
      </c>
      <c r="R7" s="3">
        <f>'[1]Differenzierung Produktivität'!R10</f>
        <v>81.229193038335964</v>
      </c>
      <c r="S7" s="3">
        <f>'[1]Differenzierung Produktivität'!S10</f>
        <v>73.023904037973637</v>
      </c>
      <c r="T7" s="3">
        <f>'[1]Differenzierung Produktivität'!T10</f>
        <v>83.636922629175871</v>
      </c>
      <c r="U7" s="3">
        <f>'[1]Differenzierung Produktivität'!U10</f>
        <v>79.37587486643946</v>
      </c>
      <c r="V7" s="3">
        <f>'[1]Differenzierung Produktivität'!V10</f>
        <v>65.673992655409691</v>
      </c>
    </row>
    <row r="8" spans="1:22" x14ac:dyDescent="0.35">
      <c r="A8" t="s">
        <v>533</v>
      </c>
      <c r="B8" s="3">
        <f>'[1]Differenzierung Produktivität'!B11</f>
        <v>142.70549923603133</v>
      </c>
      <c r="C8" s="3">
        <f>'[1]Differenzierung Produktivität'!C11</f>
        <v>92.998555446191588</v>
      </c>
      <c r="D8" s="3">
        <f>'[1]Differenzierung Produktivität'!D11</f>
        <v>94.18657991535602</v>
      </c>
      <c r="E8" s="3">
        <f>'[1]Differenzierung Produktivität'!E11</f>
        <v>112.18119054163323</v>
      </c>
      <c r="F8" s="3">
        <f>'[1]Differenzierung Produktivität'!F11</f>
        <v>90.844271075440091</v>
      </c>
      <c r="G8" s="9" t="str">
        <f>'[1]Differenzierung Produktivität'!G11</f>
        <v>.</v>
      </c>
      <c r="H8" s="14">
        <f>'[1]Differenzierung Produktivität'!H11</f>
        <v>142.70549923603133</v>
      </c>
      <c r="I8" s="3">
        <f>'[1]Differenzierung Produktivität'!I11</f>
        <v>142.70549923603133</v>
      </c>
      <c r="J8" s="3">
        <f>'[1]Differenzierung Produktivität'!J11</f>
        <v>183.82698619537615</v>
      </c>
      <c r="K8" s="3">
        <f>'[1]Differenzierung Produktivität'!K11</f>
        <v>183.82698619537615</v>
      </c>
      <c r="L8" s="3">
        <f>'[1]Differenzierung Produktivität'!L11</f>
        <v>148.24961342546536</v>
      </c>
      <c r="M8" s="3">
        <f>'[1]Differenzierung Produktivität'!M11</f>
        <v>183.82698619537615</v>
      </c>
      <c r="N8" s="3">
        <f>'[1]Differenzierung Produktivität'!N11</f>
        <v>103.02548196593939</v>
      </c>
      <c r="O8" s="3" t="str">
        <f>'[1]Differenzierung Produktivität'!O11</f>
        <v>.</v>
      </c>
      <c r="P8" s="3">
        <f>'[1]Differenzierung Produktivität'!P11</f>
        <v>126.54836645539508</v>
      </c>
      <c r="Q8" s="3">
        <f>'[1]Differenzierung Produktivität'!Q11</f>
        <v>167.02040003826332</v>
      </c>
      <c r="R8" s="3">
        <f>'[1]Differenzierung Produktivität'!R11</f>
        <v>123.76046903442256</v>
      </c>
      <c r="S8" s="3">
        <f>'[1]Differenzierung Produktivität'!S11</f>
        <v>180.1837111566052</v>
      </c>
      <c r="T8" s="3">
        <f>'[1]Differenzierung Produktivität'!T11</f>
        <v>91.873892282049255</v>
      </c>
      <c r="U8" s="3">
        <f>'[1]Differenzierung Produktivität'!U11</f>
        <v>112.22871152039981</v>
      </c>
      <c r="V8" s="3">
        <f>'[1]Differenzierung Produktivität'!V11</f>
        <v>183.82698619537615</v>
      </c>
    </row>
    <row r="9" spans="1:22" x14ac:dyDescent="0.35">
      <c r="A9" t="s">
        <v>534</v>
      </c>
      <c r="B9" s="3">
        <f>'[1]Differenzierung Produktivität'!B12</f>
        <v>16.810385647509257</v>
      </c>
      <c r="C9" s="3">
        <f>'[1]Differenzierung Produktivität'!C12</f>
        <v>7.1626726767808941</v>
      </c>
      <c r="D9" s="3">
        <f>'[1]Differenzierung Produktivität'!D12</f>
        <v>7.6043170335644037</v>
      </c>
      <c r="E9" s="3">
        <f>'[1]Differenzierung Produktivität'!E12</f>
        <v>12.078203448114481</v>
      </c>
      <c r="F9" s="3">
        <f>'[1]Differenzierung Produktivität'!F12</f>
        <v>7.0561289052762097</v>
      </c>
      <c r="G9" s="9" t="str">
        <f>'[1]Differenzierung Produktivität'!G12</f>
        <v>.</v>
      </c>
      <c r="H9" s="14">
        <f>'[1]Differenzierung Produktivität'!H12</f>
        <v>11.650781439440253</v>
      </c>
      <c r="I9" s="3">
        <f>'[1]Differenzierung Produktivität'!I12</f>
        <v>11.638008761064746</v>
      </c>
      <c r="J9" s="3">
        <f>'[1]Differenzierung Produktivität'!J12</f>
        <v>17.224761780478655</v>
      </c>
      <c r="K9" s="3">
        <f>'[1]Differenzierung Produktivität'!K12</f>
        <v>17.625972232057798</v>
      </c>
      <c r="L9" s="3">
        <f>'[1]Differenzierung Produktivität'!L12</f>
        <v>15.079405369786885</v>
      </c>
      <c r="M9" s="3">
        <f>'[1]Differenzierung Produktivität'!M12</f>
        <v>21.033167390564568</v>
      </c>
      <c r="N9" s="3">
        <f>'[1]Differenzierung Produktivität'!N12</f>
        <v>8.3657014544189785</v>
      </c>
      <c r="O9" s="3" t="str">
        <f>'[1]Differenzierung Produktivität'!O12</f>
        <v>.</v>
      </c>
      <c r="P9" s="3">
        <f>'[1]Differenzierung Produktivität'!P12</f>
        <v>12.097123907678487</v>
      </c>
      <c r="Q9" s="3">
        <f>'[1]Differenzierung Produktivität'!Q12</f>
        <v>18.278338864624047</v>
      </c>
      <c r="R9" s="3">
        <f>'[1]Differenzierung Produktivität'!R12</f>
        <v>11.311989273512665</v>
      </c>
      <c r="S9" s="3">
        <f>'[1]Differenzierung Produktivität'!S12</f>
        <v>26.445409564026463</v>
      </c>
      <c r="T9" s="3">
        <f>'[1]Differenzierung Produktivität'!T12</f>
        <v>3.2955129389854934</v>
      </c>
      <c r="U9" s="3">
        <f>'[1]Differenzierung Produktivität'!U12</f>
        <v>8.888875777747808</v>
      </c>
      <c r="V9" s="3">
        <f>'[1]Differenzierung Produktivität'!V12</f>
        <v>17.90007738820195</v>
      </c>
    </row>
    <row r="10" spans="1:22" x14ac:dyDescent="0.35">
      <c r="G10" s="11"/>
    </row>
    <row r="11" spans="1:22" x14ac:dyDescent="0.35">
      <c r="A11" s="4" t="s">
        <v>536</v>
      </c>
      <c r="G11" s="11"/>
    </row>
    <row r="12" spans="1:22" x14ac:dyDescent="0.35">
      <c r="A12" t="s">
        <v>529</v>
      </c>
      <c r="B12" s="3">
        <f>'[1]Differenzierung Einkommen'!B7</f>
        <v>87.254953965752733</v>
      </c>
      <c r="C12" s="3">
        <f>'[1]Differenzierung Einkommen'!C7</f>
        <v>93.825678022656888</v>
      </c>
      <c r="D12" s="3">
        <f>'[1]Differenzierung Einkommen'!D7</f>
        <v>91.074341519915166</v>
      </c>
      <c r="E12" s="3">
        <f>'[1]Differenzierung Einkommen'!E7</f>
        <v>89.666769865006472</v>
      </c>
      <c r="F12" s="3">
        <f>'[1]Differenzierung Einkommen'!F7</f>
        <v>95.063122305951111</v>
      </c>
      <c r="G12" s="9" t="str">
        <f>'[1]Differenzierung Einkommen'!G7</f>
        <v>.</v>
      </c>
      <c r="H12" s="14">
        <f>'[1]Differenzierung Einkommen'!H7</f>
        <v>87.395277551719275</v>
      </c>
      <c r="I12" s="3">
        <f>'[1]Differenzierung Einkommen'!I7</f>
        <v>87.774807408150295</v>
      </c>
      <c r="J12" s="3">
        <f>'[1]Differenzierung Einkommen'!J7</f>
        <v>70.591306838519685</v>
      </c>
      <c r="K12" s="3">
        <f>'[1]Differenzierung Einkommen'!K7</f>
        <v>70.254485365636626</v>
      </c>
      <c r="L12" s="3">
        <f>'[1]Differenzierung Einkommen'!L7</f>
        <v>87.11699730495107</v>
      </c>
      <c r="M12" s="3">
        <f>'[1]Differenzierung Einkommen'!M7</f>
        <v>80.40029470551157</v>
      </c>
      <c r="N12" s="3">
        <f>'[1]Differenzierung Einkommen'!N7</f>
        <v>84.261339025111397</v>
      </c>
      <c r="O12" s="3" t="str">
        <f>'[1]Differenzierung Einkommen'!O7</f>
        <v>.</v>
      </c>
      <c r="P12" s="3">
        <f>'[1]Differenzierung Einkommen'!P7</f>
        <v>77.902756216150024</v>
      </c>
      <c r="Q12" s="3">
        <f>'[1]Differenzierung Einkommen'!Q7</f>
        <v>82.764452924195268</v>
      </c>
      <c r="R12" s="3">
        <f>'[1]Differenzierung Einkommen'!R7</f>
        <v>73.792389618914854</v>
      </c>
      <c r="S12" s="3">
        <f>'[1]Differenzierung Einkommen'!S7</f>
        <v>82.99949549060203</v>
      </c>
      <c r="T12" s="3">
        <f>'[1]Differenzierung Einkommen'!T7</f>
        <v>91.434388341847622</v>
      </c>
      <c r="U12" s="3">
        <f>'[1]Differenzierung Einkommen'!U7</f>
        <v>79.809311958347479</v>
      </c>
      <c r="V12" s="3">
        <f>'[1]Differenzierung Einkommen'!V7</f>
        <v>72.721980893294131</v>
      </c>
    </row>
    <row r="13" spans="1:22" x14ac:dyDescent="0.35">
      <c r="A13" t="s">
        <v>530</v>
      </c>
      <c r="B13" s="3">
        <f>'[1]Differenzierung Einkommen'!B8</f>
        <v>111.39195695699384</v>
      </c>
      <c r="C13" s="3">
        <f>'[1]Differenzierung Einkommen'!C8</f>
        <v>106.52462677114907</v>
      </c>
      <c r="D13" s="3">
        <f>'[1]Differenzierung Einkommen'!D8</f>
        <v>108.31735408260927</v>
      </c>
      <c r="E13" s="3">
        <f>'[1]Differenzierung Einkommen'!E8</f>
        <v>106.1294358328547</v>
      </c>
      <c r="F13" s="3">
        <f>'[1]Differenzierung Einkommen'!F8</f>
        <v>104.13844275571691</v>
      </c>
      <c r="G13" s="9" t="str">
        <f>'[1]Differenzierung Einkommen'!G8</f>
        <v>.</v>
      </c>
      <c r="H13" s="14">
        <f>'[1]Differenzierung Einkommen'!H8</f>
        <v>113.48000608814266</v>
      </c>
      <c r="I13" s="3">
        <f>'[1]Differenzierung Einkommen'!I8</f>
        <v>113.9728136130451</v>
      </c>
      <c r="J13" s="3">
        <f>'[1]Differenzierung Einkommen'!J8</f>
        <v>153.22986132397602</v>
      </c>
      <c r="K13" s="3">
        <f>'[1]Differenzierung Einkommen'!K8</f>
        <v>152.49873578044597</v>
      </c>
      <c r="L13" s="3">
        <f>'[1]Differenzierung Einkommen'!L8</f>
        <v>115.88985115432013</v>
      </c>
      <c r="M13" s="3">
        <f>'[1]Differenzierung Einkommen'!M8</f>
        <v>140.36622730622662</v>
      </c>
      <c r="N13" s="3">
        <f>'[1]Differenzierung Einkommen'!N8</f>
        <v>103.17697837054621</v>
      </c>
      <c r="O13" s="3" t="str">
        <f>'[1]Differenzierung Einkommen'!O8</f>
        <v>.</v>
      </c>
      <c r="P13" s="3">
        <f>'[1]Differenzierung Einkommen'!P8</f>
        <v>136.71881849918208</v>
      </c>
      <c r="Q13" s="3">
        <f>'[1]Differenzierung Einkommen'!Q8</f>
        <v>116.19266682988192</v>
      </c>
      <c r="R13" s="3">
        <f>'[1]Differenzierung Einkommen'!R8</f>
        <v>117.41364401571319</v>
      </c>
      <c r="S13" s="3">
        <f>'[1]Differenzierung Einkommen'!S8</f>
        <v>117.59951061245924</v>
      </c>
      <c r="T13" s="3">
        <f>'[1]Differenzierung Einkommen'!T8</f>
        <v>110.84937166774615</v>
      </c>
      <c r="U13" s="3">
        <f>'[1]Differenzierung Einkommen'!U8</f>
        <v>115.31746821582145</v>
      </c>
      <c r="V13" s="3">
        <f>'[1]Differenzierung Einkommen'!V8</f>
        <v>157.85483434914642</v>
      </c>
    </row>
    <row r="14" spans="1:22" x14ac:dyDescent="0.35">
      <c r="A14" t="s">
        <v>532</v>
      </c>
      <c r="B14" s="3">
        <f>'[1]Differenzierung Einkommen'!B10</f>
        <v>82.392331770099176</v>
      </c>
      <c r="C14" s="3">
        <f>'[1]Differenzierung Einkommen'!C10</f>
        <v>86.475630556894671</v>
      </c>
      <c r="D14" s="3">
        <f>'[1]Differenzierung Einkommen'!D10</f>
        <v>84.257299965991351</v>
      </c>
      <c r="E14" s="3">
        <f>'[1]Differenzierung Einkommen'!E10</f>
        <v>81.006365931888809</v>
      </c>
      <c r="F14" s="3">
        <f>'[1]Differenzierung Einkommen'!F10</f>
        <v>86.860402942573472</v>
      </c>
      <c r="G14" s="9" t="str">
        <f>'[1]Differenzierung Einkommen'!G10</f>
        <v>.</v>
      </c>
      <c r="H14" s="14">
        <f>'[1]Differenzierung Einkommen'!H10</f>
        <v>81.006365931888809</v>
      </c>
      <c r="I14" s="3">
        <f>'[1]Differenzierung Einkommen'!I10</f>
        <v>81.006365931888809</v>
      </c>
      <c r="J14" s="3">
        <f>'[1]Differenzierung Einkommen'!J10</f>
        <v>72.721980893294131</v>
      </c>
      <c r="K14" s="3">
        <f>'[1]Differenzierung Einkommen'!K10</f>
        <v>72.721980893294131</v>
      </c>
      <c r="L14" s="3">
        <f>'[1]Differenzierung Einkommen'!L10</f>
        <v>93.817715875459612</v>
      </c>
      <c r="M14" s="3">
        <f>'[1]Differenzierung Einkommen'!M10</f>
        <v>90.417584385685686</v>
      </c>
      <c r="N14" s="3">
        <f>'[1]Differenzierung Einkommen'!N10</f>
        <v>78.756625350317819</v>
      </c>
      <c r="O14" s="3" t="str">
        <f>'[1]Differenzierung Einkommen'!O10</f>
        <v>.</v>
      </c>
      <c r="P14" s="3">
        <f>'[1]Differenzierung Einkommen'!P10</f>
        <v>79.612547596011495</v>
      </c>
      <c r="Q14" s="3">
        <f>'[1]Differenzierung Einkommen'!Q10</f>
        <v>80.625519795043445</v>
      </c>
      <c r="R14" s="3">
        <f>'[1]Differenzierung Einkommen'!R10</f>
        <v>72.721980893294131</v>
      </c>
      <c r="S14" s="3">
        <f>'[1]Differenzierung Einkommen'!S10</f>
        <v>83.597690161970533</v>
      </c>
      <c r="T14" s="3">
        <f>'[1]Differenzierung Einkommen'!T10</f>
        <v>85.666823297202484</v>
      </c>
      <c r="U14" s="3">
        <f>'[1]Differenzierung Einkommen'!U10</f>
        <v>82.961637850950481</v>
      </c>
      <c r="V14" s="3">
        <f>'[1]Differenzierung Einkommen'!V10</f>
        <v>72.721980893294131</v>
      </c>
    </row>
    <row r="15" spans="1:22" x14ac:dyDescent="0.35">
      <c r="A15" t="s">
        <v>533</v>
      </c>
      <c r="B15" s="3">
        <f>'[1]Differenzierung Einkommen'!B11</f>
        <v>105.18420624831819</v>
      </c>
      <c r="C15" s="3">
        <f>'[1]Differenzierung Einkommen'!C11</f>
        <v>98.179778329430562</v>
      </c>
      <c r="D15" s="3">
        <f>'[1]Differenzierung Einkommen'!D11</f>
        <v>100.20964897632791</v>
      </c>
      <c r="E15" s="3">
        <f>'[1]Differenzierung Einkommen'!E11</f>
        <v>95.878996513024646</v>
      </c>
      <c r="F15" s="3">
        <f>'[1]Differenzierung Einkommen'!F11</f>
        <v>95.152640478835053</v>
      </c>
      <c r="G15" s="9" t="str">
        <f>'[1]Differenzierung Einkommen'!G11</f>
        <v>.</v>
      </c>
      <c r="H15" s="14">
        <f>'[1]Differenzierung Einkommen'!H11</f>
        <v>105.18420624831819</v>
      </c>
      <c r="I15" s="3">
        <f>'[1]Differenzierung Einkommen'!I11</f>
        <v>105.18420624831819</v>
      </c>
      <c r="J15" s="3">
        <f>'[1]Differenzierung Einkommen'!J11</f>
        <v>157.85483434914642</v>
      </c>
      <c r="K15" s="3">
        <f>'[1]Differenzierung Einkommen'!K11</f>
        <v>157.85483434914642</v>
      </c>
      <c r="L15" s="3">
        <f>'[1]Differenzierung Einkommen'!L11</f>
        <v>124.80367166910378</v>
      </c>
      <c r="M15" s="3">
        <f>'[1]Differenzierung Einkommen'!M11</f>
        <v>157.85483434914642</v>
      </c>
      <c r="N15" s="3">
        <f>'[1]Differenzierung Einkommen'!N11</f>
        <v>96.436523847375568</v>
      </c>
      <c r="O15" s="3" t="str">
        <f>'[1]Differenzierung Einkommen'!O11</f>
        <v>.</v>
      </c>
      <c r="P15" s="3">
        <f>'[1]Differenzierung Einkommen'!P11</f>
        <v>139.71949098740765</v>
      </c>
      <c r="Q15" s="3">
        <f>'[1]Differenzierung Einkommen'!Q11</f>
        <v>113.1898276197374</v>
      </c>
      <c r="R15" s="3">
        <f>'[1]Differenzierung Einkommen'!R11</f>
        <v>115.71047937081693</v>
      </c>
      <c r="S15" s="3">
        <f>'[1]Differenzierung Einkommen'!S11</f>
        <v>118.44707480773657</v>
      </c>
      <c r="T15" s="3">
        <f>'[1]Differenzierung Einkommen'!T11</f>
        <v>103.85713414260967</v>
      </c>
      <c r="U15" s="3">
        <f>'[1]Differenzierung Einkommen'!U11</f>
        <v>119.87230313428154</v>
      </c>
      <c r="V15" s="3">
        <f>'[1]Differenzierung Einkommen'!V11</f>
        <v>157.85483434914642</v>
      </c>
    </row>
    <row r="16" spans="1:22" x14ac:dyDescent="0.35">
      <c r="A16" t="s">
        <v>534</v>
      </c>
      <c r="B16" s="3">
        <f>'[1]Differenzierung Einkommen'!B12</f>
        <v>5.3152124996719232</v>
      </c>
      <c r="C16" s="3">
        <f>'[1]Differenzierung Einkommen'!C12</f>
        <v>4.4402580600209074</v>
      </c>
      <c r="D16" s="3">
        <f>'[1]Differenzierung Einkommen'!D12</f>
        <v>4.756562484562509</v>
      </c>
      <c r="E16" s="3">
        <f>'[1]Differenzierung Einkommen'!E12</f>
        <v>4.8817611525687008</v>
      </c>
      <c r="F16" s="3">
        <f>'[1]Differenzierung Einkommen'!F12</f>
        <v>2.8332126528487467</v>
      </c>
      <c r="G16" s="9" t="str">
        <f>'[1]Differenzierung Einkommen'!G12</f>
        <v>.</v>
      </c>
      <c r="H16" s="14">
        <f>'[1]Differenzierung Einkommen'!H12</f>
        <v>4.2946546582775369</v>
      </c>
      <c r="I16" s="3">
        <f>'[1]Differenzierung Einkommen'!I12</f>
        <v>4.8265372590301743</v>
      </c>
      <c r="J16" s="3">
        <f>'[1]Differenzierung Einkommen'!J12</f>
        <v>10.676666013032705</v>
      </c>
      <c r="K16" s="3">
        <f>'[1]Differenzierung Einkommen'!K12</f>
        <v>10.712258680782757</v>
      </c>
      <c r="L16" s="3">
        <f>'[1]Differenzierung Einkommen'!L12</f>
        <v>4.5766100527840834</v>
      </c>
      <c r="M16" s="3">
        <f>'[1]Differenzierung Einkommen'!M12</f>
        <v>12.578888944355693</v>
      </c>
      <c r="N16" s="3">
        <f>'[1]Differenzierung Einkommen'!N12</f>
        <v>7.0711657807309622</v>
      </c>
      <c r="O16" s="3" t="str">
        <f>'[1]Differenzierung Einkommen'!O12</f>
        <v>.</v>
      </c>
      <c r="P16" s="3">
        <f>'[1]Differenzierung Einkommen'!P12</f>
        <v>10.181883703692362</v>
      </c>
      <c r="Q16" s="3">
        <f>'[1]Differenzierung Einkommen'!Q12</f>
        <v>5.7762931061357579</v>
      </c>
      <c r="R16" s="3">
        <f>'[1]Differenzierung Einkommen'!R12</f>
        <v>9.4813914738124012</v>
      </c>
      <c r="S16" s="3">
        <f>'[1]Differenzierung Einkommen'!S12</f>
        <v>8.1323782795009798</v>
      </c>
      <c r="T16" s="3">
        <f>'[1]Differenzierung Einkommen'!T12</f>
        <v>6.6515221531863773</v>
      </c>
      <c r="U16" s="3">
        <f>'[1]Differenzierung Einkommen'!U12</f>
        <v>9.1686916740368183</v>
      </c>
      <c r="V16" s="3">
        <f>'[1]Differenzierung Einkommen'!V12</f>
        <v>9.5173095598560167</v>
      </c>
    </row>
    <row r="17" spans="1:22" x14ac:dyDescent="0.35">
      <c r="G17" s="11"/>
    </row>
    <row r="18" spans="1:22" x14ac:dyDescent="0.35">
      <c r="A18" s="4" t="s">
        <v>548</v>
      </c>
      <c r="G18" s="11"/>
    </row>
    <row r="19" spans="1:22" x14ac:dyDescent="0.35">
      <c r="A19" t="str">
        <f>A12</f>
        <v>Minimum in % des Landesdurchschnitts</v>
      </c>
      <c r="B19" s="3">
        <f>'[1]Differenzierung Einkommen real'!B7</f>
        <v>90.245628654658049</v>
      </c>
      <c r="C19" s="3">
        <f>'[1]Differenzierung Einkommen real'!C7</f>
        <v>89.794474830315693</v>
      </c>
      <c r="D19" s="3">
        <f>'[1]Differenzierung Einkommen real'!D7</f>
        <v>88.388616606260456</v>
      </c>
      <c r="E19" s="3">
        <f>'[1]Differenzierung Einkommen real'!E7</f>
        <v>87.421477889565907</v>
      </c>
      <c r="F19" s="3">
        <f>'[1]Differenzierung Einkommen real'!F7</f>
        <v>89.132331902057146</v>
      </c>
      <c r="G19" s="9" t="str">
        <f>'[1]Differenzierung Einkommen real'!G7</f>
        <v>.</v>
      </c>
      <c r="H19" s="14">
        <f>'[1]Differenzierung Einkommen real'!H7</f>
        <v>89.346757381397396</v>
      </c>
      <c r="I19" s="3">
        <f>'[1]Differenzierung Einkommen real'!I7</f>
        <v>87.523713930055237</v>
      </c>
      <c r="J19" s="3">
        <f>'[1]Differenzierung Einkommen real'!J7</f>
        <v>73.522030724274217</v>
      </c>
      <c r="K19" s="3">
        <f>'[1]Differenzierung Einkommen real'!K7</f>
        <v>73.021960366909681</v>
      </c>
      <c r="L19" s="3">
        <f>'[1]Differenzierung Einkommen real'!L7</f>
        <v>84.36752032449661</v>
      </c>
      <c r="M19" s="3">
        <f>'[1]Differenzierung Einkommen real'!M7</f>
        <v>79.540712021427524</v>
      </c>
      <c r="N19" s="3">
        <f>'[1]Differenzierung Einkommen real'!N7</f>
        <v>89.923744994996753</v>
      </c>
      <c r="O19" s="9" t="str">
        <f>'[1]Differenzierung Einkommen real'!O7</f>
        <v>.</v>
      </c>
      <c r="P19" s="3">
        <f>'[1]Differenzierung Einkommen real'!P7</f>
        <v>75.326625641277161</v>
      </c>
      <c r="Q19" s="3">
        <f>'[1]Differenzierung Einkommen real'!Q7</f>
        <v>85.736827520948381</v>
      </c>
      <c r="R19" s="3">
        <f>'[1]Differenzierung Einkommen real'!R7</f>
        <v>76.738049285921207</v>
      </c>
      <c r="S19" s="3">
        <f>'[1]Differenzierung Einkommen real'!S7</f>
        <v>83.34067713098004</v>
      </c>
      <c r="T19" s="3">
        <f>'[1]Differenzierung Einkommen real'!T7</f>
        <v>91.093258816334625</v>
      </c>
      <c r="U19" s="3">
        <f>'[1]Differenzierung Einkommen real'!U7</f>
        <v>81.650893153177307</v>
      </c>
      <c r="V19" s="3">
        <f>'[1]Differenzierung Einkommen real'!V7</f>
        <v>73.139858803423493</v>
      </c>
    </row>
    <row r="20" spans="1:22" x14ac:dyDescent="0.35">
      <c r="A20" t="str">
        <f t="shared" ref="A20:A23" si="0">A13</f>
        <v>Maximum in % des Landesdurchschnitts</v>
      </c>
      <c r="B20" s="3">
        <f>'[1]Differenzierung Einkommen real'!B8</f>
        <v>107.60979072462223</v>
      </c>
      <c r="C20" s="3">
        <f>'[1]Differenzierung Einkommen real'!C8</f>
        <v>108.48728593128736</v>
      </c>
      <c r="D20" s="3">
        <f>'[1]Differenzierung Einkommen real'!D8</f>
        <v>109.86026329856438</v>
      </c>
      <c r="E20" s="3">
        <f>'[1]Differenzierung Einkommen real'!E8</f>
        <v>106.44706673800871</v>
      </c>
      <c r="F20" s="3">
        <f>'[1]Differenzierung Einkommen real'!F8</f>
        <v>105.62892948818264</v>
      </c>
      <c r="G20" s="9" t="str">
        <f>'[1]Differenzierung Einkommen real'!G8</f>
        <v>.</v>
      </c>
      <c r="H20" s="14">
        <f>'[1]Differenzierung Einkommen real'!H8</f>
        <v>113.38481944070023</v>
      </c>
      <c r="I20" s="3">
        <f>'[1]Differenzierung Einkommen real'!I8</f>
        <v>111.07130008508878</v>
      </c>
      <c r="J20" s="3">
        <f>'[1]Differenzierung Einkommen real'!J8</f>
        <v>135.73615887737068</v>
      </c>
      <c r="K20" s="3">
        <f>'[1]Differenzierung Einkommen real'!K8</f>
        <v>134.81293044082688</v>
      </c>
      <c r="L20" s="3">
        <f>'[1]Differenzierung Einkommen real'!L8</f>
        <v>116.01212072184705</v>
      </c>
      <c r="M20" s="3">
        <f>'[1]Differenzierung Einkommen real'!M8</f>
        <v>127.71657363303478</v>
      </c>
      <c r="N20" s="3">
        <f>'[1]Differenzierung Einkommen real'!N8</f>
        <v>102.03397507946063</v>
      </c>
      <c r="O20" s="9" t="str">
        <f>'[1]Differenzierung Einkommen real'!O8</f>
        <v>.</v>
      </c>
      <c r="P20" s="3">
        <f>'[1]Differenzierung Einkommen real'!P8</f>
        <v>129.82246768651549</v>
      </c>
      <c r="Q20" s="3">
        <f>'[1]Differenzierung Einkommen real'!Q8</f>
        <v>109.60760888531249</v>
      </c>
      <c r="R20" s="3">
        <f>'[1]Differenzierung Einkommen real'!R8</f>
        <v>118.24868254190667</v>
      </c>
      <c r="S20" s="3">
        <f>'[1]Differenzierung Einkommen real'!S8</f>
        <v>116.85579632208068</v>
      </c>
      <c r="T20" s="3">
        <f>'[1]Differenzierung Einkommen real'!T8</f>
        <v>111.19993403346018</v>
      </c>
      <c r="U20" s="3">
        <f>'[1]Differenzierung Einkommen real'!U8</f>
        <v>118.38246213973285</v>
      </c>
      <c r="V20" s="3">
        <f>'[1]Differenzierung Einkommen real'!V8</f>
        <v>135.03059419075851</v>
      </c>
    </row>
    <row r="21" spans="1:22" x14ac:dyDescent="0.35">
      <c r="A21" t="str">
        <f t="shared" si="0"/>
        <v>Minimum in % des Bundesdurchschnitts</v>
      </c>
      <c r="B21" s="3">
        <f>'[1]Differenzierung Einkommen real'!B10</f>
        <v>85.447113646717071</v>
      </c>
      <c r="C21" s="3">
        <f>'[1]Differenzierung Einkommen real'!C10</f>
        <v>84.88050424969893</v>
      </c>
      <c r="D21" s="3">
        <f>'[1]Differenzierung Einkommen real'!D10</f>
        <v>85.458822293617615</v>
      </c>
      <c r="E21" s="3">
        <f>'[1]Differenzierung Einkommen real'!E10</f>
        <v>83.699928124498285</v>
      </c>
      <c r="F21" s="3">
        <f>'[1]Differenzierung Einkommen real'!F10</f>
        <v>85.104698757010212</v>
      </c>
      <c r="G21" s="9" t="str">
        <f>'[1]Differenzierung Einkommen real'!G10</f>
        <v>.</v>
      </c>
      <c r="H21" s="14">
        <f>'[1]Differenzierung Einkommen real'!H10</f>
        <v>83.699928124498285</v>
      </c>
      <c r="I21" s="3">
        <f>'[1]Differenzierung Einkommen real'!I10</f>
        <v>83.699928124498285</v>
      </c>
      <c r="J21" s="3">
        <f>'[1]Differenzierung Einkommen real'!J10</f>
        <v>73.139858803423493</v>
      </c>
      <c r="K21" s="3">
        <f>'[1]Differenzierung Einkommen real'!K10</f>
        <v>73.139858803423493</v>
      </c>
      <c r="L21" s="3">
        <f>'[1]Differenzierung Einkommen real'!L10</f>
        <v>86.137855891677077</v>
      </c>
      <c r="M21" s="3">
        <f>'[1]Differenzierung Einkommen real'!M10</f>
        <v>84.095817019564009</v>
      </c>
      <c r="N21" s="3">
        <f>'[1]Differenzierung Einkommen real'!N10</f>
        <v>81.946368315732315</v>
      </c>
      <c r="O21" s="9" t="str">
        <f>'[1]Differenzierung Einkommen real'!O10</f>
        <v>.</v>
      </c>
      <c r="P21" s="3">
        <f>'[1]Differenzierung Einkommen real'!P10</f>
        <v>73.139858803423493</v>
      </c>
      <c r="Q21" s="3">
        <f>'[1]Differenzierung Einkommen real'!Q10</f>
        <v>84.290488731425825</v>
      </c>
      <c r="R21" s="3">
        <f>'[1]Differenzierung Einkommen real'!R10</f>
        <v>74.897944813170639</v>
      </c>
      <c r="S21" s="3">
        <f>'[1]Differenzierung Einkommen real'!S10</f>
        <v>84.078896359836534</v>
      </c>
      <c r="T21" s="3">
        <f>'[1]Differenzierung Einkommen real'!T10</f>
        <v>86.36772282622816</v>
      </c>
      <c r="U21" s="3">
        <f>'[1]Differenzierung Einkommen real'!U10</f>
        <v>82.842285520126225</v>
      </c>
      <c r="V21" s="3">
        <f>'[1]Differenzierung Einkommen real'!V10</f>
        <v>73.139858803423493</v>
      </c>
    </row>
    <row r="22" spans="1:22" x14ac:dyDescent="0.35">
      <c r="A22" t="str">
        <f t="shared" si="0"/>
        <v>Maximum in % des Bundesdurchschnitts</v>
      </c>
      <c r="B22" s="3">
        <f>'[1]Differenzierung Einkommen real'!B11</f>
        <v>101.88799340888227</v>
      </c>
      <c r="C22" s="3">
        <f>'[1]Differenzierung Einkommen real'!C11</f>
        <v>102.55035793605481</v>
      </c>
      <c r="D22" s="3">
        <f>'[1]Differenzierung Einkommen real'!D11</f>
        <v>106.21875393960039</v>
      </c>
      <c r="E22" s="3">
        <f>'[1]Differenzierung Einkommen real'!E11</f>
        <v>101.91559385772405</v>
      </c>
      <c r="F22" s="3">
        <f>'[1]Differenzierung Einkommen real'!F11</f>
        <v>100.85586265144917</v>
      </c>
      <c r="G22" s="9" t="str">
        <f>'[1]Differenzierung Einkommen real'!G11</f>
        <v>.</v>
      </c>
      <c r="H22" s="14">
        <f>'[1]Differenzierung Einkommen real'!H11</f>
        <v>106.21875393960039</v>
      </c>
      <c r="I22" s="3">
        <f>'[1]Differenzierung Einkommen real'!I11</f>
        <v>106.21875393960039</v>
      </c>
      <c r="J22" s="3">
        <f>'[1]Differenzierung Einkommen real'!J11</f>
        <v>135.03059419075851</v>
      </c>
      <c r="K22" s="3">
        <f>'[1]Differenzierung Einkommen real'!K11</f>
        <v>135.03059419075851</v>
      </c>
      <c r="L22" s="3">
        <f>'[1]Differenzierung Einkommen real'!L11</f>
        <v>118.44647440141449</v>
      </c>
      <c r="M22" s="3">
        <f>'[1]Differenzierung Einkommen real'!M11</f>
        <v>135.03059419075851</v>
      </c>
      <c r="N22" s="3">
        <f>'[1]Differenzierung Einkommen real'!N11</f>
        <v>92.982267398282275</v>
      </c>
      <c r="O22" s="9" t="str">
        <f>'[1]Differenzierung Einkommen real'!O11</f>
        <v>.</v>
      </c>
      <c r="P22" s="3">
        <f>'[1]Differenzierung Einkommen real'!P11</f>
        <v>126.05366130858006</v>
      </c>
      <c r="Q22" s="3">
        <f>'[1]Differenzierung Einkommen real'!Q11</f>
        <v>107.75858156599733</v>
      </c>
      <c r="R22" s="3">
        <f>'[1]Differenzierung Einkommen real'!R11</f>
        <v>115.41319308567228</v>
      </c>
      <c r="S22" s="3">
        <f>'[1]Differenzierung Einkommen real'!S11</f>
        <v>117.8908874542624</v>
      </c>
      <c r="T22" s="3">
        <f>'[1]Differenzierung Einkommen real'!T11</f>
        <v>105.43134811172837</v>
      </c>
      <c r="U22" s="3">
        <f>'[1]Differenzierung Einkommen real'!U11</f>
        <v>120.1098157096357</v>
      </c>
      <c r="V22" s="3">
        <f>'[1]Differenzierung Einkommen real'!V11</f>
        <v>135.03059419075851</v>
      </c>
    </row>
    <row r="23" spans="1:22" x14ac:dyDescent="0.35">
      <c r="A23" t="str">
        <f t="shared" si="0"/>
        <v>Variationskoeffizient (gewichtet)</v>
      </c>
      <c r="B23" s="3">
        <f>'[1]Differenzierung Einkommen real'!B12</f>
        <v>4.3571718962764994</v>
      </c>
      <c r="C23" s="3">
        <f>'[1]Differenzierung Einkommen real'!C12</f>
        <v>6.0720699342590736</v>
      </c>
      <c r="D23" s="3">
        <f>'[1]Differenzierung Einkommen real'!D12</f>
        <v>6.5399753222197248</v>
      </c>
      <c r="E23" s="3">
        <f>'[1]Differenzierung Einkommen real'!E12</f>
        <v>5.7656480019487306</v>
      </c>
      <c r="F23" s="3">
        <f>'[1]Differenzierung Einkommen real'!F12</f>
        <v>4.6218998166654996</v>
      </c>
      <c r="G23" s="9" t="str">
        <f>'[1]Differenzierung Einkommen real'!G12</f>
        <v>.</v>
      </c>
      <c r="H23" s="14">
        <f>'[1]Differenzierung Einkommen real'!H12</f>
        <v>6.4020392007871738</v>
      </c>
      <c r="I23" s="3">
        <f>'[1]Differenzierung Einkommen real'!I12</f>
        <v>5.7257489324898065</v>
      </c>
      <c r="J23" s="3">
        <f>'[1]Differenzierung Einkommen real'!J12</f>
        <v>8.8297365491373423</v>
      </c>
      <c r="K23" s="3">
        <f>'[1]Differenzierung Einkommen real'!K12</f>
        <v>8.5010445198131279</v>
      </c>
      <c r="L23" s="3">
        <f>'[1]Differenzierung Einkommen real'!L12</f>
        <v>5.1406387288380468</v>
      </c>
      <c r="M23" s="3">
        <f>'[1]Differenzierung Einkommen real'!M12</f>
        <v>7.4963051050631835</v>
      </c>
      <c r="N23" s="3">
        <f>'[1]Differenzierung Einkommen real'!N12</f>
        <v>4.527123984879049</v>
      </c>
      <c r="O23" s="9" t="str">
        <f>'[1]Differenzierung Einkommen real'!O12</f>
        <v>.</v>
      </c>
      <c r="P23" s="3">
        <f>'[1]Differenzierung Einkommen real'!P12</f>
        <v>10.278936444210283</v>
      </c>
      <c r="Q23" s="3">
        <f>'[1]Differenzierung Einkommen real'!Q12</f>
        <v>6.043155768062598</v>
      </c>
      <c r="R23" s="3">
        <f>'[1]Differenzierung Einkommen real'!R12</f>
        <v>9.0355423652697375</v>
      </c>
      <c r="S23" s="3">
        <f>'[1]Differenzierung Einkommen real'!S12</f>
        <v>8.7381147435161868</v>
      </c>
      <c r="T23" s="3">
        <f>'[1]Differenzierung Einkommen real'!T12</f>
        <v>7.1233173676277035</v>
      </c>
      <c r="U23" s="3">
        <f>'[1]Differenzierung Einkommen real'!U12</f>
        <v>9.0965189668611899</v>
      </c>
      <c r="V23" s="3">
        <f>'[1]Differenzierung Einkommen real'!V12</f>
        <v>8.0561003459812923</v>
      </c>
    </row>
    <row r="24" spans="1:22" x14ac:dyDescent="0.35">
      <c r="G24" s="11"/>
      <c r="O24" s="11"/>
    </row>
    <row r="25" spans="1:22" x14ac:dyDescent="0.35">
      <c r="A25" s="4" t="s">
        <v>537</v>
      </c>
      <c r="G25" s="11"/>
      <c r="O25" s="11"/>
    </row>
    <row r="26" spans="1:22" x14ac:dyDescent="0.35">
      <c r="A26" t="s">
        <v>538</v>
      </c>
      <c r="B26" s="3">
        <f>'[1]Differenzierung ALQ'!B4</f>
        <v>3.8</v>
      </c>
      <c r="C26" s="3">
        <f>'[1]Differenzierung ALQ'!C4</f>
        <v>6</v>
      </c>
      <c r="D26" s="3">
        <f>'[1]Differenzierung ALQ'!D4</f>
        <v>5.3</v>
      </c>
      <c r="E26" s="3">
        <f>'[1]Differenzierung ALQ'!E4</f>
        <v>5.3</v>
      </c>
      <c r="F26" s="3">
        <f>'[1]Differenzierung ALQ'!F4</f>
        <v>4.4000000000000004</v>
      </c>
      <c r="G26" s="9" t="s">
        <v>231</v>
      </c>
      <c r="H26" s="14">
        <f>'[1]Differenzierung ALQ'!H4</f>
        <v>3.8</v>
      </c>
      <c r="I26" s="3">
        <f>'[1]Differenzierung ALQ'!I4</f>
        <v>3.8</v>
      </c>
      <c r="J26" s="3">
        <f>'[1]Differenzierung ALQ'!J4</f>
        <v>2.2999999999999998</v>
      </c>
      <c r="K26" s="3">
        <f>'[1]Differenzierung ALQ'!K4</f>
        <v>2.2999999999999998</v>
      </c>
      <c r="L26" s="3">
        <f>'[1]Differenzierung ALQ'!L4</f>
        <v>2.6</v>
      </c>
      <c r="M26" s="3">
        <f>'[1]Differenzierung ALQ'!M4</f>
        <v>2.2999999999999998</v>
      </c>
      <c r="N26" s="3">
        <f>'[1]Differenzierung ALQ'!N4</f>
        <v>10.4</v>
      </c>
      <c r="O26" s="9" t="s">
        <v>231</v>
      </c>
      <c r="P26" s="3">
        <f>'[1]Differenzierung ALQ'!P4</f>
        <v>3.7</v>
      </c>
      <c r="Q26" s="3">
        <f>'[1]Differenzierung ALQ'!Q4</f>
        <v>3.4</v>
      </c>
      <c r="R26" s="3">
        <f>'[1]Differenzierung ALQ'!R4</f>
        <v>4</v>
      </c>
      <c r="S26" s="3">
        <f>'[1]Differenzierung ALQ'!S4</f>
        <v>3.2</v>
      </c>
      <c r="T26" s="3">
        <f>'[1]Differenzierung ALQ'!T4</f>
        <v>4.0999999999999996</v>
      </c>
      <c r="U26" s="3">
        <f>'[1]Differenzierung ALQ'!U4</f>
        <v>4.2</v>
      </c>
      <c r="V26" s="3">
        <f>'[1]Differenzierung ALQ'!V4</f>
        <v>2.2999999999999998</v>
      </c>
    </row>
    <row r="27" spans="1:22" x14ac:dyDescent="0.35">
      <c r="A27" t="s">
        <v>539</v>
      </c>
      <c r="B27" s="3">
        <f>'[1]Differenzierung ALQ'!B5</f>
        <v>11.2</v>
      </c>
      <c r="C27" s="3">
        <f>'[1]Differenzierung ALQ'!C5</f>
        <v>10.199999999999999</v>
      </c>
      <c r="D27" s="3">
        <f>'[1]Differenzierung ALQ'!D5</f>
        <v>8.9</v>
      </c>
      <c r="E27" s="3">
        <f>'[1]Differenzierung ALQ'!E5</f>
        <v>10.199999999999999</v>
      </c>
      <c r="F27" s="3">
        <f>'[1]Differenzierung ALQ'!F5</f>
        <v>9.9</v>
      </c>
      <c r="G27" s="9" t="s">
        <v>231</v>
      </c>
      <c r="H27" s="14">
        <f>'[1]Differenzierung ALQ'!H5</f>
        <v>11.2</v>
      </c>
      <c r="I27" s="3">
        <f>'[1]Differenzierung ALQ'!I5</f>
        <v>11.2</v>
      </c>
      <c r="J27" s="3">
        <f>'[1]Differenzierung ALQ'!J5</f>
        <v>14.8</v>
      </c>
      <c r="K27" s="3">
        <f>'[1]Differenzierung ALQ'!K5</f>
        <v>14.8</v>
      </c>
      <c r="L27" s="3">
        <f>'[1]Differenzierung ALQ'!L5</f>
        <v>7.6</v>
      </c>
      <c r="M27" s="3">
        <f>'[1]Differenzierung ALQ'!M5</f>
        <v>6.9</v>
      </c>
      <c r="N27" s="3">
        <f>'[1]Differenzierung ALQ'!N5</f>
        <v>14.5</v>
      </c>
      <c r="O27" s="9" t="s">
        <v>231</v>
      </c>
      <c r="P27" s="3">
        <f>'[1]Differenzierung ALQ'!P5</f>
        <v>9.1999999999999993</v>
      </c>
      <c r="Q27" s="3">
        <f>'[1]Differenzierung ALQ'!Q5</f>
        <v>11.7</v>
      </c>
      <c r="R27" s="3">
        <f>'[1]Differenzierung ALQ'!R5</f>
        <v>14.8</v>
      </c>
      <c r="S27" s="3">
        <f>'[1]Differenzierung ALQ'!S5</f>
        <v>12</v>
      </c>
      <c r="T27" s="3">
        <f>'[1]Differenzierung ALQ'!T5</f>
        <v>9.6999999999999993</v>
      </c>
      <c r="U27" s="3">
        <f>'[1]Differenzierung ALQ'!U5</f>
        <v>8.6</v>
      </c>
      <c r="V27" s="3">
        <f>'[1]Differenzierung ALQ'!V5</f>
        <v>14.8</v>
      </c>
    </row>
    <row r="28" spans="1:22" x14ac:dyDescent="0.35">
      <c r="A28" t="str">
        <f>A12</f>
        <v>Minimum in % des Landesdurchschnitts</v>
      </c>
      <c r="B28" s="3">
        <f>'[1]Differenzierung ALQ'!B7</f>
        <v>62.295081967213115</v>
      </c>
      <c r="C28" s="3">
        <f>'[1]Differenzierung ALQ'!C7</f>
        <v>75.949367088607588</v>
      </c>
      <c r="D28" s="3">
        <f>'[1]Differenzierung ALQ'!D7</f>
        <v>81.538461538461533</v>
      </c>
      <c r="E28" s="3">
        <f>'[1]Differenzierung ALQ'!E7</f>
        <v>68.831168831168839</v>
      </c>
      <c r="F28" s="3">
        <f>'[1]Differenzierung ALQ'!F7</f>
        <v>70.967741935483872</v>
      </c>
      <c r="G28" s="9" t="str">
        <f>'[1]Differenzierung ALQ'!G7</f>
        <v>.</v>
      </c>
      <c r="H28" s="14">
        <f>'[1]Differenzierung ALQ'!H7</f>
        <v>50.666666666666657</v>
      </c>
      <c r="I28" s="3">
        <f>'[1]Differenzierung ALQ'!I7</f>
        <v>55.828113420912828</v>
      </c>
      <c r="J28" s="3">
        <f>'[1]Differenzierung ALQ'!J7</f>
        <v>38.989889848986586</v>
      </c>
      <c r="K28" s="3">
        <f>'[1]Differenzierung ALQ'!K7</f>
        <v>40.350877192982452</v>
      </c>
      <c r="L28" s="3">
        <f>'[1]Differenzierung ALQ'!L7</f>
        <v>61.904761904761905</v>
      </c>
      <c r="M28" s="3">
        <f>'[1]Differenzierung ALQ'!M7</f>
        <v>62.162162162162147</v>
      </c>
      <c r="N28" s="3">
        <f>'[1]Differenzierung ALQ'!N7</f>
        <v>93.693693693693703</v>
      </c>
      <c r="O28" s="9" t="str">
        <f>'[1]Differenzierung ALQ'!O7</f>
        <v>.</v>
      </c>
      <c r="P28" s="3">
        <f>'[1]Differenzierung ALQ'!P7</f>
        <v>67.272727272727266</v>
      </c>
      <c r="Q28" s="3">
        <f>'[1]Differenzierung ALQ'!Q7</f>
        <v>57.627118644067785</v>
      </c>
      <c r="R28" s="3">
        <f>'[1]Differenzierung ALQ'!R7</f>
        <v>53.333333333333336</v>
      </c>
      <c r="S28" s="3">
        <f>'[1]Differenzierung ALQ'!S7</f>
        <v>60.377358490566046</v>
      </c>
      <c r="T28" s="3">
        <f>'[1]Differenzierung ALQ'!T7</f>
        <v>58.571428571428562</v>
      </c>
      <c r="U28" s="3">
        <f>'[1]Differenzierung ALQ'!U7</f>
        <v>73.68421052631578</v>
      </c>
      <c r="V28" s="3">
        <f>'[1]Differenzierung ALQ'!V7</f>
        <v>38.333333333333329</v>
      </c>
    </row>
    <row r="29" spans="1:22" x14ac:dyDescent="0.35">
      <c r="A29" t="str">
        <f>A13</f>
        <v>Maximum in % des Landesdurchschnitts</v>
      </c>
      <c r="B29" s="3">
        <f>'[1]Differenzierung ALQ'!B8</f>
        <v>183.60655737704917</v>
      </c>
      <c r="C29" s="3">
        <f>'[1]Differenzierung ALQ'!C8</f>
        <v>129.11392405063287</v>
      </c>
      <c r="D29" s="3">
        <f>'[1]Differenzierung ALQ'!D8</f>
        <v>136.92307692307693</v>
      </c>
      <c r="E29" s="3">
        <f>'[1]Differenzierung ALQ'!E8</f>
        <v>132.46753246753244</v>
      </c>
      <c r="F29" s="3">
        <f>'[1]Differenzierung ALQ'!F8</f>
        <v>159.67741935483869</v>
      </c>
      <c r="G29" s="9" t="str">
        <f>'[1]Differenzierung ALQ'!G8</f>
        <v>.</v>
      </c>
      <c r="H29" s="14">
        <f>'[1]Differenzierung ALQ'!H8</f>
        <v>149.33333333333331</v>
      </c>
      <c r="I29" s="3">
        <f>'[1]Differenzierung ALQ'!I8</f>
        <v>164.54601850374306</v>
      </c>
      <c r="J29" s="3">
        <f>'[1]Differenzierung ALQ'!J8</f>
        <v>250.89146511521804</v>
      </c>
      <c r="K29" s="3">
        <f>'[1]Differenzierung ALQ'!K8</f>
        <v>259.64912280701753</v>
      </c>
      <c r="L29" s="3">
        <f>'[1]Differenzierung ALQ'!L8</f>
        <v>180.95238095238093</v>
      </c>
      <c r="M29" s="3">
        <f>'[1]Differenzierung ALQ'!M8</f>
        <v>186.48648648648648</v>
      </c>
      <c r="N29" s="3">
        <f>'[1]Differenzierung ALQ'!N8</f>
        <v>130.63063063063063</v>
      </c>
      <c r="O29" s="9" t="str">
        <f>'[1]Differenzierung ALQ'!O8</f>
        <v>.</v>
      </c>
      <c r="P29" s="3">
        <f>'[1]Differenzierung ALQ'!P8</f>
        <v>167.27272727272725</v>
      </c>
      <c r="Q29" s="3">
        <f>'[1]Differenzierung ALQ'!Q8</f>
        <v>198.30508474576268</v>
      </c>
      <c r="R29" s="3">
        <f>'[1]Differenzierung ALQ'!R8</f>
        <v>197.33333333333334</v>
      </c>
      <c r="S29" s="3">
        <f>'[1]Differenzierung ALQ'!S8</f>
        <v>226.41509433962264</v>
      </c>
      <c r="T29" s="3">
        <f>'[1]Differenzierung ALQ'!T8</f>
        <v>138.57142857142856</v>
      </c>
      <c r="U29" s="3">
        <f>'[1]Differenzierung ALQ'!U8</f>
        <v>150.87719298245611</v>
      </c>
      <c r="V29" s="3">
        <f>'[1]Differenzierung ALQ'!V8</f>
        <v>246.66666666666669</v>
      </c>
    </row>
    <row r="30" spans="1:22" x14ac:dyDescent="0.35">
      <c r="A30" t="str">
        <f>A14</f>
        <v>Minimum in % des Bundesdurchschnitts</v>
      </c>
      <c r="B30" s="3">
        <f>'[1]Differenzierung ALQ'!B10</f>
        <v>63.333333333333329</v>
      </c>
      <c r="C30" s="3">
        <f>'[1]Differenzierung ALQ'!C10</f>
        <v>100</v>
      </c>
      <c r="D30" s="3">
        <f>'[1]Differenzierung ALQ'!D10</f>
        <v>88.333333333333329</v>
      </c>
      <c r="E30" s="3">
        <f>'[1]Differenzierung ALQ'!E10</f>
        <v>88.333333333333329</v>
      </c>
      <c r="F30" s="3">
        <f>'[1]Differenzierung ALQ'!F10</f>
        <v>73.333333333333343</v>
      </c>
      <c r="G30" s="9" t="str">
        <f>'[1]Differenzierung ALQ'!G10</f>
        <v>.</v>
      </c>
      <c r="H30" s="14">
        <f>'[1]Differenzierung ALQ'!H10</f>
        <v>63.333333333333329</v>
      </c>
      <c r="I30" s="3">
        <f>'[1]Differenzierung ALQ'!I10</f>
        <v>63.333333333333329</v>
      </c>
      <c r="J30" s="3">
        <f>'[1]Differenzierung ALQ'!J10</f>
        <v>38.333333333333329</v>
      </c>
      <c r="K30" s="3">
        <f>'[1]Differenzierung ALQ'!K10</f>
        <v>38.333333333333329</v>
      </c>
      <c r="L30" s="3">
        <f>'[1]Differenzierung ALQ'!L10</f>
        <v>43.333333333333336</v>
      </c>
      <c r="M30" s="3">
        <f>'[1]Differenzierung ALQ'!M10</f>
        <v>38.333333333333329</v>
      </c>
      <c r="N30" s="3">
        <f>'[1]Differenzierung ALQ'!N10</f>
        <v>173.33333333333334</v>
      </c>
      <c r="O30" s="9" t="str">
        <f>'[1]Differenzierung ALQ'!O10</f>
        <v>.</v>
      </c>
      <c r="P30" s="3">
        <f>'[1]Differenzierung ALQ'!P10</f>
        <v>61.666666666666671</v>
      </c>
      <c r="Q30" s="3">
        <f>'[1]Differenzierung ALQ'!Q10</f>
        <v>56.666666666666664</v>
      </c>
      <c r="R30" s="3">
        <f>'[1]Differenzierung ALQ'!R10</f>
        <v>66.666666666666657</v>
      </c>
      <c r="S30" s="3">
        <f>'[1]Differenzierung ALQ'!S10</f>
        <v>53.333333333333336</v>
      </c>
      <c r="T30" s="3">
        <f>'[1]Differenzierung ALQ'!T10</f>
        <v>68.333333333333329</v>
      </c>
      <c r="U30" s="3">
        <f>'[1]Differenzierung ALQ'!U10</f>
        <v>70</v>
      </c>
      <c r="V30" s="3">
        <f>'[1]Differenzierung ALQ'!V10</f>
        <v>38.333333333333329</v>
      </c>
    </row>
    <row r="31" spans="1:22" x14ac:dyDescent="0.35">
      <c r="A31" t="str">
        <f>A15</f>
        <v>Maximum in % des Bundesdurchschnitts</v>
      </c>
      <c r="B31" s="3">
        <f>'[1]Differenzierung ALQ'!B11</f>
        <v>186.66666666666666</v>
      </c>
      <c r="C31" s="3">
        <f>'[1]Differenzierung ALQ'!C11</f>
        <v>170</v>
      </c>
      <c r="D31" s="3">
        <f>'[1]Differenzierung ALQ'!D11</f>
        <v>148.33333333333334</v>
      </c>
      <c r="E31" s="3">
        <f>'[1]Differenzierung ALQ'!E11</f>
        <v>170</v>
      </c>
      <c r="F31" s="3">
        <f>'[1]Differenzierung ALQ'!F11</f>
        <v>165</v>
      </c>
      <c r="G31" s="9" t="str">
        <f>'[1]Differenzierung ALQ'!G11</f>
        <v>.</v>
      </c>
      <c r="H31" s="14">
        <f>'[1]Differenzierung ALQ'!H11</f>
        <v>186.66666666666666</v>
      </c>
      <c r="I31" s="3">
        <f>'[1]Differenzierung ALQ'!I11</f>
        <v>186.66666666666666</v>
      </c>
      <c r="J31" s="3">
        <f>'[1]Differenzierung ALQ'!J11</f>
        <v>246.66666666666669</v>
      </c>
      <c r="K31" s="3">
        <f>'[1]Differenzierung ALQ'!K11</f>
        <v>246.66666666666669</v>
      </c>
      <c r="L31" s="3">
        <f>'[1]Differenzierung ALQ'!L11</f>
        <v>126.66666666666666</v>
      </c>
      <c r="M31" s="3">
        <f>'[1]Differenzierung ALQ'!M11</f>
        <v>115.00000000000001</v>
      </c>
      <c r="N31" s="3">
        <f>'[1]Differenzierung ALQ'!N11</f>
        <v>241.66666666666666</v>
      </c>
      <c r="O31" s="9" t="str">
        <f>'[1]Differenzierung ALQ'!O11</f>
        <v>.</v>
      </c>
      <c r="P31" s="3">
        <f>'[1]Differenzierung ALQ'!P11</f>
        <v>153.33333333333331</v>
      </c>
      <c r="Q31" s="3">
        <f>'[1]Differenzierung ALQ'!Q11</f>
        <v>195</v>
      </c>
      <c r="R31" s="3">
        <f>'[1]Differenzierung ALQ'!R11</f>
        <v>246.66666666666669</v>
      </c>
      <c r="S31" s="3">
        <f>'[1]Differenzierung ALQ'!S11</f>
        <v>200</v>
      </c>
      <c r="T31" s="3">
        <f>'[1]Differenzierung ALQ'!T11</f>
        <v>161.66666666666666</v>
      </c>
      <c r="U31" s="3">
        <f>'[1]Differenzierung ALQ'!U11</f>
        <v>143.33333333333334</v>
      </c>
      <c r="V31" s="3">
        <f>'[1]Differenzierung ALQ'!V11</f>
        <v>246.66666666666669</v>
      </c>
    </row>
    <row r="32" spans="1:22" x14ac:dyDescent="0.35">
      <c r="A32" t="s">
        <v>540</v>
      </c>
      <c r="B32" s="3">
        <f>'[1]Differenzierung ALQ'!B12</f>
        <v>27.261983839614125</v>
      </c>
      <c r="C32" s="3">
        <f>'[1]Differenzierung ALQ'!C12</f>
        <v>17.509547209065023</v>
      </c>
      <c r="D32" s="3">
        <f>'[1]Differenzierung ALQ'!D12</f>
        <v>17.896437996771855</v>
      </c>
      <c r="E32" s="3">
        <f>'[1]Differenzierung ALQ'!E12</f>
        <v>19.631911060501551</v>
      </c>
      <c r="F32" s="3">
        <f>'[1]Differenzierung ALQ'!F12</f>
        <v>22.320365677514978</v>
      </c>
      <c r="G32" s="9" t="str">
        <f>'[1]Differenzierung ALQ'!G12</f>
        <v>.</v>
      </c>
      <c r="H32" s="14">
        <f>'[1]Differenzierung ALQ'!H12</f>
        <v>24.388970444915937</v>
      </c>
      <c r="I32" s="3">
        <f>'[1]Differenzierung ALQ'!I12</f>
        <v>22.864811042687304</v>
      </c>
      <c r="J32" s="3">
        <f>'[1]Differenzierung ALQ'!J12</f>
        <v>40.73849846134118</v>
      </c>
      <c r="K32" s="3">
        <f>'[1]Differenzierung ALQ'!K12</f>
        <v>40.214586930459717</v>
      </c>
      <c r="L32" s="3">
        <f>'[1]Differenzierung ALQ'!L12</f>
        <v>23.448581868593394</v>
      </c>
      <c r="M32" s="3">
        <f>'[1]Differenzierung ALQ'!M12</f>
        <v>31.748818054175036</v>
      </c>
      <c r="N32" s="3">
        <f>'[1]Differenzierung ALQ'!N12</f>
        <v>13.808383855572954</v>
      </c>
      <c r="O32" s="9" t="str">
        <f>'[1]Differenzierung ALQ'!O12</f>
        <v>.</v>
      </c>
      <c r="P32" s="3">
        <f>'[1]Differenzierung ALQ'!P12</f>
        <v>22.913618305194056</v>
      </c>
      <c r="Q32" s="3">
        <f>'[1]Differenzierung ALQ'!Q12</f>
        <v>28.664276435079199</v>
      </c>
      <c r="R32" s="3">
        <f>'[1]Differenzierung ALQ'!R12</f>
        <v>30.67758414754163</v>
      </c>
      <c r="S32" s="3">
        <f>'[1]Differenzierung ALQ'!S12</f>
        <v>32.216022907358663</v>
      </c>
      <c r="T32" s="3">
        <f>'[1]Differenzierung ALQ'!T12</f>
        <v>30.75747017843905</v>
      </c>
      <c r="U32" s="3">
        <f>'[1]Differenzierung ALQ'!U12</f>
        <v>23.417768956388016</v>
      </c>
      <c r="V32" s="3">
        <f>'[1]Differenzierung ALQ'!V12</f>
        <v>39.99809219037369</v>
      </c>
    </row>
    <row r="33" spans="15:15" x14ac:dyDescent="0.35">
      <c r="O33" s="11"/>
    </row>
    <row r="34" spans="15:15" x14ac:dyDescent="0.35">
      <c r="O34" s="11"/>
    </row>
    <row r="35" spans="15:15" x14ac:dyDescent="0.35">
      <c r="O35" s="11"/>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75B9-A9FC-4249-BD47-F38397EF5DD0}">
  <dimension ref="A1:AO173"/>
  <sheetViews>
    <sheetView workbookViewId="0">
      <pane xSplit="2" ySplit="4" topLeftCell="AG5" activePane="bottomRight" state="frozen"/>
      <selection activeCell="C167" sqref="C167"/>
      <selection pane="topRight" activeCell="C167" sqref="C167"/>
      <selection pane="bottomLeft" activeCell="C167" sqref="C167"/>
      <selection pane="bottomRight" activeCell="AO7" sqref="AO7"/>
    </sheetView>
  </sheetViews>
  <sheetFormatPr baseColWidth="10" defaultRowHeight="14.5" x14ac:dyDescent="0.35"/>
  <cols>
    <col min="2" max="2" width="38.36328125" customWidth="1"/>
    <col min="24" max="25" width="12.36328125" bestFit="1" customWidth="1"/>
  </cols>
  <sheetData>
    <row r="1" spans="1:41" x14ac:dyDescent="0.35">
      <c r="A1" s="4" t="s">
        <v>470</v>
      </c>
    </row>
    <row r="2" spans="1:41" x14ac:dyDescent="0.35">
      <c r="B2" t="s">
        <v>363</v>
      </c>
      <c r="C2" s="4" t="s">
        <v>468</v>
      </c>
      <c r="H2" s="4" t="s">
        <v>53</v>
      </c>
      <c r="K2" s="4" t="s">
        <v>482</v>
      </c>
      <c r="N2" s="4" t="s">
        <v>476</v>
      </c>
      <c r="S2" s="4" t="s">
        <v>520</v>
      </c>
      <c r="X2" s="4" t="s">
        <v>477</v>
      </c>
      <c r="AC2" s="4" t="s">
        <v>483</v>
      </c>
      <c r="AF2" s="4" t="s">
        <v>484</v>
      </c>
      <c r="AK2" s="4" t="s">
        <v>513</v>
      </c>
      <c r="AN2" t="s">
        <v>624</v>
      </c>
    </row>
    <row r="3" spans="1:41" x14ac:dyDescent="0.35">
      <c r="C3" t="s">
        <v>469</v>
      </c>
      <c r="E3" t="s">
        <v>142</v>
      </c>
      <c r="H3" t="s">
        <v>471</v>
      </c>
      <c r="I3" t="s">
        <v>142</v>
      </c>
      <c r="K3" t="s">
        <v>471</v>
      </c>
      <c r="L3" t="s">
        <v>142</v>
      </c>
      <c r="N3" t="s">
        <v>469</v>
      </c>
      <c r="P3" t="s">
        <v>142</v>
      </c>
      <c r="S3" t="s">
        <v>469</v>
      </c>
      <c r="U3" t="s">
        <v>142</v>
      </c>
      <c r="X3" t="s">
        <v>469</v>
      </c>
      <c r="Z3" t="s">
        <v>142</v>
      </c>
      <c r="AC3" t="s">
        <v>471</v>
      </c>
      <c r="AD3" t="s">
        <v>142</v>
      </c>
      <c r="AF3" t="s">
        <v>471</v>
      </c>
      <c r="AH3" t="s">
        <v>142</v>
      </c>
      <c r="AK3" t="s">
        <v>471</v>
      </c>
      <c r="AL3" t="s">
        <v>142</v>
      </c>
      <c r="AN3" t="s">
        <v>471</v>
      </c>
      <c r="AO3" t="s">
        <v>142</v>
      </c>
    </row>
    <row r="4" spans="1:41" x14ac:dyDescent="0.35">
      <c r="C4">
        <v>2019</v>
      </c>
      <c r="D4">
        <v>2023</v>
      </c>
      <c r="E4">
        <v>2019</v>
      </c>
      <c r="F4">
        <v>2023</v>
      </c>
      <c r="H4" t="s">
        <v>472</v>
      </c>
      <c r="K4" t="s">
        <v>472</v>
      </c>
      <c r="N4">
        <v>2019</v>
      </c>
      <c r="O4">
        <v>2022</v>
      </c>
      <c r="P4">
        <v>2019</v>
      </c>
      <c r="Q4">
        <v>2022</v>
      </c>
      <c r="S4">
        <v>2019</v>
      </c>
      <c r="T4">
        <v>2022</v>
      </c>
      <c r="U4">
        <v>2019</v>
      </c>
      <c r="V4">
        <v>2022</v>
      </c>
      <c r="X4">
        <v>2019</v>
      </c>
      <c r="Y4">
        <v>2022</v>
      </c>
      <c r="Z4">
        <v>2019</v>
      </c>
      <c r="AA4">
        <v>2022</v>
      </c>
      <c r="AC4" t="s">
        <v>472</v>
      </c>
      <c r="AF4">
        <v>2019</v>
      </c>
      <c r="AG4">
        <v>2022</v>
      </c>
      <c r="AH4">
        <v>2019</v>
      </c>
      <c r="AI4">
        <v>2022</v>
      </c>
      <c r="AK4">
        <v>2021</v>
      </c>
      <c r="AL4">
        <v>2021</v>
      </c>
    </row>
    <row r="5" spans="1:41" x14ac:dyDescent="0.35">
      <c r="A5" t="s">
        <v>485</v>
      </c>
      <c r="B5" t="s">
        <v>364</v>
      </c>
      <c r="C5">
        <f>VLOOKUP($B5,'[4]BIP je EW'!$A$4:$P$128,12,0)</f>
        <v>100</v>
      </c>
      <c r="D5">
        <f>VLOOKUP($B5,'[4]BIP je EW'!$A$4:$P$128,13,0)</f>
        <v>100</v>
      </c>
      <c r="H5" s="3">
        <f>VLOOKUP($B5,[4]Wirtschaftswachstum!$A$4:$Z$128,23,0)</f>
        <v>0.88274947950336013</v>
      </c>
      <c r="K5" s="3">
        <f>VLOOKUP($B5,[4]Wirtschaftswachstum!$A$4:$AY$128,50,0)</f>
        <v>0.85171704865636855</v>
      </c>
      <c r="N5">
        <f>VLOOKUP($B5,'[4]Verfügbare Eink'!$A$4:$P$135,12,0)</f>
        <v>100</v>
      </c>
      <c r="O5">
        <f>VLOOKUP($B5,'[4]Verfügbare Eink'!$A$4:$P$135,13,0)</f>
        <v>100</v>
      </c>
      <c r="S5" s="3">
        <f>VLOOKUP($B5,'[4]BIP je Arbeitsstunde'!$A$4:$P$127,12,0)</f>
        <v>100</v>
      </c>
      <c r="T5" s="3">
        <f>VLOOKUP($B5,'[4]BIP je Arbeitsstunde'!$A$4:$P$127,13,0)</f>
        <v>100</v>
      </c>
      <c r="X5" s="3">
        <f>VLOOKUP($B5,[4]ALQ!$A$4:$P$128,6,0)</f>
        <v>6.6</v>
      </c>
      <c r="Y5" s="3">
        <f>VLOOKUP($B5,[4]ALQ!$A$4:$P$128,10,0)</f>
        <v>5.8</v>
      </c>
      <c r="AC5" s="3">
        <f>VLOOKUP($B5,[4]Erwerbstätigkeit!$A$4:$P$128,14,0)</f>
        <v>0.89712317046620171</v>
      </c>
      <c r="AD5" s="3"/>
      <c r="AF5" s="3">
        <f>VLOOKUP($B5,[4]Erwerbstätigkeit!$A$4:$T$128,17,0)</f>
        <v>14.543475934702796</v>
      </c>
      <c r="AG5" s="3">
        <f>VLOOKUP($B5,[4]Erwerbstätigkeit!$A$4:$T$128,18,0)</f>
        <v>13.990688235087328</v>
      </c>
      <c r="AK5" s="3">
        <f>VLOOKUP($B5,[4]Tabelle11!$A$4:$I$128,7,0)</f>
        <v>2.2400000000000002</v>
      </c>
      <c r="AN5" s="3">
        <f>VLOOKUP($B5,[4]Tabelle8!$A$4:$S$128,15,0)</f>
        <v>105.31080037622141</v>
      </c>
    </row>
    <row r="6" spans="1:41" x14ac:dyDescent="0.35">
      <c r="B6" s="4" t="s">
        <v>475</v>
      </c>
      <c r="K6" s="3"/>
    </row>
    <row r="7" spans="1:41" x14ac:dyDescent="0.35">
      <c r="A7" t="s">
        <v>486</v>
      </c>
      <c r="B7" t="s">
        <v>365</v>
      </c>
      <c r="C7" s="3">
        <f>VLOOKUP($B7,'[4]BIP je EW'!$A$4:$P$128,12,0)</f>
        <v>138.29113924050634</v>
      </c>
      <c r="D7" s="3">
        <f>VLOOKUP($B7,'[4]BIP je EW'!$A$4:$P$128,13,0)</f>
        <v>138.48684210526315</v>
      </c>
      <c r="E7">
        <f>VLOOKUP($B7,'[4]BIP je EW'!$A$4:$P$128,15,0)</f>
        <v>9</v>
      </c>
      <c r="F7">
        <f>VLOOKUP($B7,'[4]BIP je EW'!$A$4:$P$128,16,0)</f>
        <v>10</v>
      </c>
      <c r="H7" s="3">
        <f>VLOOKUP($B7,[4]Wirtschaftswachstum!$A$4:$Z$128,23,0)</f>
        <v>5.6274655778793203E-2</v>
      </c>
      <c r="I7">
        <f>VLOOKUP($B7,[4]Wirtschaftswachstum!$A$4:$Z$128,26,0)</f>
        <v>78</v>
      </c>
      <c r="K7" s="3">
        <f>VLOOKUP($B7,[4]Wirtschaftswachstum!$A$4:$AY$128,50,0)</f>
        <v>-0.4306228362218576</v>
      </c>
      <c r="L7">
        <f>VLOOKUP($B7,[4]Wirtschaftswachstum!$A$4:$AY$128,51,0)</f>
        <v>83</v>
      </c>
      <c r="N7" s="3">
        <f>VLOOKUP($B7,'[4]Verfügbare Eink'!$A$4:$P$135,12,0)</f>
        <v>137.57225433526011</v>
      </c>
      <c r="O7" s="3">
        <f>VLOOKUP($B7,'[4]Verfügbare Eink'!$A$4:$P$135,13,0)</f>
        <v>132.4742268041237</v>
      </c>
      <c r="P7">
        <f>VLOOKUP($B7,'[4]Verfügbare Eink'!$A$4:$P$135,15,0)</f>
        <v>3</v>
      </c>
      <c r="Q7">
        <f>VLOOKUP($B7,'[4]Verfügbare Eink'!$A$4:$P$135,16,0)</f>
        <v>4</v>
      </c>
      <c r="S7" s="3">
        <f>VLOOKUP($B7,'[4]BIP je Arbeitsstunde'!$A$4:$P$127,12,0)</f>
        <v>133.45976386973172</v>
      </c>
      <c r="T7" s="3">
        <f>VLOOKUP($B7,'[4]BIP je Arbeitsstunde'!$A$4:$P$127,13,0)</f>
        <v>132.69529855158305</v>
      </c>
      <c r="U7" s="7">
        <f>VLOOKUP($B7,'[4]BIP je Arbeitsstunde'!$A$4:$P$127,15,0)</f>
        <v>9</v>
      </c>
      <c r="V7" s="7">
        <f>VLOOKUP($B7,'[4]BIP je Arbeitsstunde'!$A$4:$P$127,16,0)</f>
        <v>9</v>
      </c>
      <c r="W7" s="7"/>
      <c r="X7" s="3">
        <f>VLOOKUP($B7,[4]ALQ!$A$4:$P$128,6,0)</f>
        <v>2.2999999999999998</v>
      </c>
      <c r="Y7" s="3">
        <f>VLOOKUP($B7,[4]ALQ!$A$4:$P$128,10,0)</f>
        <v>2.6</v>
      </c>
      <c r="Z7">
        <f>VLOOKUP($B7,[4]ALQ!$A$4:$P$128,15,0)</f>
        <v>4</v>
      </c>
      <c r="AA7">
        <f>VLOOKUP($B7,[4]ALQ!$A$4:$P$128,16,0)</f>
        <v>9</v>
      </c>
      <c r="AC7" s="3">
        <f>VLOOKUP($B7,[4]Erwerbstätigkeit!$A$4:$P$128,14,0)</f>
        <v>0.19132876492244577</v>
      </c>
      <c r="AD7" s="7">
        <f>VLOOKUP($B7,[4]Erwerbstätigkeit!$A$4:$P$128,15,0)</f>
        <v>77</v>
      </c>
      <c r="AF7" s="3">
        <f>VLOOKUP($B7,[4]Erwerbstätigkeit!$A$4:$T$128,17,0)</f>
        <v>24.787995957643126</v>
      </c>
      <c r="AG7" s="3">
        <f>VLOOKUP($B7,[4]Erwerbstätigkeit!$A$4:$T$128,18,0)</f>
        <v>23.369055161062633</v>
      </c>
      <c r="AH7" s="7">
        <f>VLOOKUP($B7,[4]Erwerbstätigkeit!$A$4:$T$128,19,0)</f>
        <v>5</v>
      </c>
      <c r="AI7" s="7">
        <f>VLOOKUP($B7,[4]Erwerbstätigkeit!$A$4:$T$128,20,0)</f>
        <v>5</v>
      </c>
      <c r="AK7" s="3">
        <f>VLOOKUP($B7,[4]Tabelle11!$A$4:$I$128,7,0)</f>
        <v>5.59</v>
      </c>
      <c r="AL7" s="7">
        <f>RANK(AK7,AK$7:AK$99)</f>
        <v>1</v>
      </c>
      <c r="AN7" s="3">
        <f>VLOOKUP($B7,[4]Tabelle8!$A$4:$S$128,15,0)</f>
        <v>109.17526927599074</v>
      </c>
      <c r="AO7" s="7">
        <f t="shared" ref="AO7:AO22" si="0">RANK(AN7,AN$7:AN$99)</f>
        <v>36</v>
      </c>
    </row>
    <row r="8" spans="1:41" x14ac:dyDescent="0.35">
      <c r="B8" t="s">
        <v>12</v>
      </c>
      <c r="C8" s="3">
        <f>VLOOKUP($B8,'[4]BIP je EW'!$A$4:$P$128,12,0)</f>
        <v>143.67088607594937</v>
      </c>
      <c r="D8" s="3">
        <f>VLOOKUP($B8,'[4]BIP je EW'!$A$4:$P$128,13,0)</f>
        <v>144.73684210526315</v>
      </c>
      <c r="E8">
        <f>VLOOKUP($B8,'[4]BIP je EW'!$A$4:$P$128,15,0)</f>
        <v>7</v>
      </c>
      <c r="F8">
        <f>VLOOKUP($B8,'[4]BIP je EW'!$A$4:$P$128,16,0)</f>
        <v>7</v>
      </c>
      <c r="H8" s="3">
        <f>VLOOKUP($B8,[4]Wirtschaftswachstum!$A$4:$Z$128,23,0)</f>
        <v>0.40228031845398959</v>
      </c>
      <c r="I8">
        <f>VLOOKUP($B8,[4]Wirtschaftswachstum!$A$4:$Z$128,26,0)</f>
        <v>61</v>
      </c>
      <c r="K8" s="3">
        <f>VLOOKUP($B8,[4]Wirtschaftswachstum!$A$4:$AY$128,50,0)</f>
        <v>-6.6927547315941638E-2</v>
      </c>
      <c r="L8">
        <f>VLOOKUP($B8,[4]Wirtschaftswachstum!$A$4:$AY$128,51,0)</f>
        <v>67</v>
      </c>
      <c r="N8" s="3">
        <f>VLOOKUP($B8,'[4]Verfügbare Eink'!$A$4:$P$135,12,0)</f>
        <v>142.19653179190752</v>
      </c>
      <c r="O8" s="3">
        <f>VLOOKUP($B8,'[4]Verfügbare Eink'!$A$4:$P$135,13,0)</f>
        <v>138.14432989690721</v>
      </c>
      <c r="P8">
        <f>VLOOKUP($B8,'[4]Verfügbare Eink'!$A$4:$P$135,15,0)</f>
        <v>2</v>
      </c>
      <c r="Q8">
        <f>VLOOKUP($B8,'[4]Verfügbare Eink'!$A$4:$P$135,16,0)</f>
        <v>2</v>
      </c>
      <c r="S8" s="3">
        <f>VLOOKUP($B8,'[4]BIP je Arbeitsstunde'!$A$4:$P$127,12,0)</f>
        <v>134.39825334698332</v>
      </c>
      <c r="T8" s="3">
        <f>VLOOKUP($B8,'[4]BIP je Arbeitsstunde'!$A$4:$P$127,13,0)</f>
        <v>134.96552549575284</v>
      </c>
      <c r="U8" s="7">
        <f>VLOOKUP($B8,'[4]BIP je Arbeitsstunde'!$A$4:$P$127,15,0)</f>
        <v>7</v>
      </c>
      <c r="V8" s="7">
        <f>VLOOKUP($B8,'[4]BIP je Arbeitsstunde'!$A$4:$P$127,16,0)</f>
        <v>7</v>
      </c>
      <c r="W8" s="7"/>
      <c r="X8" s="3">
        <f>VLOOKUP($B8,[4]ALQ!$A$4:$P$128,6,0)</f>
        <v>2</v>
      </c>
      <c r="Y8" s="3">
        <f>VLOOKUP($B8,[4]ALQ!$A$4:$P$128,10,0)</f>
        <v>2.1</v>
      </c>
      <c r="Z8">
        <f>VLOOKUP($B8,[4]ALQ!$A$4:$P$128,15,0)</f>
        <v>2</v>
      </c>
      <c r="AA8">
        <f>VLOOKUP($B8,[4]ALQ!$A$4:$P$128,16,0)</f>
        <v>1</v>
      </c>
      <c r="AC8" s="3">
        <f>VLOOKUP($B8,[4]Erwerbstätigkeit!$A$4:$P$128,14,0)</f>
        <v>0.41750188146312439</v>
      </c>
      <c r="AD8" s="7">
        <f>VLOOKUP($B8,[4]Erwerbstätigkeit!$A$4:$P$128,15,0)</f>
        <v>72</v>
      </c>
      <c r="AF8" s="3">
        <f>VLOOKUP($B8,[4]Erwerbstätigkeit!$A$4:$T$128,17,0)</f>
        <v>20.397551223095263</v>
      </c>
      <c r="AG8" s="3">
        <f>VLOOKUP($B8,[4]Erwerbstätigkeit!$A$4:$T$128,18,0)</f>
        <v>19.471673120686532</v>
      </c>
      <c r="AH8" s="7">
        <f>VLOOKUP($B8,[4]Erwerbstätigkeit!$A$4:$T$128,19,0)</f>
        <v>15</v>
      </c>
      <c r="AI8" s="7">
        <f>VLOOKUP($B8,[4]Erwerbstätigkeit!$A$4:$T$128,20,0)</f>
        <v>17</v>
      </c>
      <c r="AK8" s="3">
        <f>VLOOKUP($B8,[4]Tabelle11!$A$4:$I$128,7,0)</f>
        <v>3.37</v>
      </c>
      <c r="AL8" s="7">
        <f t="shared" ref="AL8:AL71" si="1">RANK(AK8,AK$7:AK$99)</f>
        <v>8</v>
      </c>
      <c r="AN8" s="3">
        <f>VLOOKUP($B8,[4]Tabelle8!$A$4:$S$128,15,0)</f>
        <v>110.63460773290934</v>
      </c>
      <c r="AO8" s="7">
        <f t="shared" si="0"/>
        <v>34</v>
      </c>
    </row>
    <row r="9" spans="1:41" x14ac:dyDescent="0.35">
      <c r="B9" t="s">
        <v>6</v>
      </c>
      <c r="C9" s="3">
        <f>VLOOKUP($B9,'[4]BIP je EW'!$A$4:$P$128,12,0)</f>
        <v>125.9493670886076</v>
      </c>
      <c r="D9" s="3">
        <f>VLOOKUP($B9,'[4]BIP je EW'!$A$4:$P$128,13,0)</f>
        <v>128.94736842105263</v>
      </c>
      <c r="E9">
        <f>VLOOKUP($B9,'[4]BIP je EW'!$A$4:$P$128,15,0)</f>
        <v>13</v>
      </c>
      <c r="F9">
        <f>VLOOKUP($B9,'[4]BIP je EW'!$A$4:$P$128,16,0)</f>
        <v>15</v>
      </c>
      <c r="H9" s="3">
        <f>VLOOKUP($B9,[4]Wirtschaftswachstum!$A$4:$Z$128,23,0)</f>
        <v>1.3733227310132463</v>
      </c>
      <c r="I9">
        <f>VLOOKUP($B9,[4]Wirtschaftswachstum!$A$4:$Z$128,26,0)</f>
        <v>32</v>
      </c>
      <c r="K9" s="3">
        <f>VLOOKUP($B9,[4]Wirtschaftswachstum!$A$4:$AY$128,50,0)</f>
        <v>0.95832213504488095</v>
      </c>
      <c r="L9">
        <f>VLOOKUP($B9,[4]Wirtschaftswachstum!$A$4:$AY$128,51,0)</f>
        <v>40</v>
      </c>
      <c r="N9" s="3">
        <f>VLOOKUP($B9,'[4]Verfügbare Eink'!$A$4:$P$135,12,0)</f>
        <v>116.76300578034682</v>
      </c>
      <c r="O9" s="3">
        <f>VLOOKUP($B9,'[4]Verfügbare Eink'!$A$4:$P$135,13,0)</f>
        <v>114.94845360824742</v>
      </c>
      <c r="P9">
        <f>VLOOKUP($B9,'[4]Verfügbare Eink'!$A$4:$P$135,15,0)</f>
        <v>20</v>
      </c>
      <c r="Q9">
        <f>VLOOKUP($B9,'[4]Verfügbare Eink'!$A$4:$P$135,16,0)</f>
        <v>17</v>
      </c>
      <c r="S9" s="3">
        <f>VLOOKUP($B9,'[4]BIP je Arbeitsstunde'!$A$4:$P$127,12,0)</f>
        <v>121.63574714513472</v>
      </c>
      <c r="T9" s="3">
        <f>VLOOKUP($B9,'[4]BIP je Arbeitsstunde'!$A$4:$P$127,13,0)</f>
        <v>120.44914726265617</v>
      </c>
      <c r="U9" s="7">
        <f>VLOOKUP($B9,'[4]BIP je Arbeitsstunde'!$A$4:$P$127,15,0)</f>
        <v>16</v>
      </c>
      <c r="V9" s="7">
        <f>VLOOKUP($B9,'[4]BIP je Arbeitsstunde'!$A$4:$P$127,16,0)</f>
        <v>16</v>
      </c>
      <c r="W9" s="7"/>
      <c r="X9" s="3">
        <f>VLOOKUP($B9,[4]ALQ!$A$4:$P$128,6,0)</f>
        <v>5.2</v>
      </c>
      <c r="Y9" s="3">
        <f>VLOOKUP($B9,[4]ALQ!$A$4:$P$128,10,0)</f>
        <v>5</v>
      </c>
      <c r="Z9">
        <f>VLOOKUP($B9,[4]ALQ!$A$4:$P$128,15,0)</f>
        <v>44</v>
      </c>
      <c r="AA9">
        <f>VLOOKUP($B9,[4]ALQ!$A$4:$P$128,16,0)</f>
        <v>43</v>
      </c>
      <c r="AC9" s="3">
        <f>VLOOKUP($B9,[4]Erwerbstätigkeit!$A$4:$P$128,14,0)</f>
        <v>1.4027932132073602</v>
      </c>
      <c r="AD9" s="7">
        <f>VLOOKUP($B9,[4]Erwerbstätigkeit!$A$4:$P$128,15,0)</f>
        <v>22</v>
      </c>
      <c r="AF9" s="3">
        <f>VLOOKUP($B9,[4]Erwerbstätigkeit!$A$4:$T$128,17,0)</f>
        <v>5.5488790752672612</v>
      </c>
      <c r="AG9" s="3">
        <f>VLOOKUP($B9,[4]Erwerbstätigkeit!$A$4:$T$128,18,0)</f>
        <v>5.2086280220570167</v>
      </c>
      <c r="AH9" s="7">
        <f>VLOOKUP($B9,[4]Erwerbstätigkeit!$A$4:$T$128,19,0)</f>
        <v>83</v>
      </c>
      <c r="AI9" s="7">
        <f>VLOOKUP($B9,[4]Erwerbstätigkeit!$A$4:$T$128,20,0)</f>
        <v>83</v>
      </c>
      <c r="AK9" s="3">
        <f>VLOOKUP($B9,[4]Tabelle11!$A$4:$I$128,7,0)</f>
        <v>3.37</v>
      </c>
      <c r="AL9" s="7">
        <f t="shared" si="1"/>
        <v>8</v>
      </c>
      <c r="AN9" s="3">
        <f>VLOOKUP($B9,[4]Tabelle8!$A$4:$S$128,15,0)</f>
        <v>114.24483374307704</v>
      </c>
      <c r="AO9" s="7">
        <f t="shared" si="0"/>
        <v>23</v>
      </c>
    </row>
    <row r="10" spans="1:41" x14ac:dyDescent="0.35">
      <c r="B10" t="s">
        <v>144</v>
      </c>
      <c r="C10" s="3">
        <f>VLOOKUP($B10,'[4]BIP je EW'!$A$4:$P$128,12,0)</f>
        <v>86.70886075949366</v>
      </c>
      <c r="D10" s="3">
        <f>VLOOKUP($B10,'[4]BIP je EW'!$A$4:$P$128,13,0)</f>
        <v>89.14473684210526</v>
      </c>
      <c r="E10">
        <f>VLOOKUP($B10,'[4]BIP je EW'!$A$4:$P$128,15,0)</f>
        <v>52</v>
      </c>
      <c r="F10">
        <f>VLOOKUP($B10,'[4]BIP je EW'!$A$4:$P$128,16,0)</f>
        <v>46</v>
      </c>
      <c r="H10" s="3">
        <f>VLOOKUP($B10,[4]Wirtschaftswachstum!$A$4:$Z$128,23,0)</f>
        <v>0.71658994925978448</v>
      </c>
      <c r="I10">
        <f>VLOOKUP($B10,[4]Wirtschaftswachstum!$A$4:$Z$128,26,0)</f>
        <v>48</v>
      </c>
      <c r="K10" s="3">
        <f>VLOOKUP($B10,[4]Wirtschaftswachstum!$A$4:$AY$128,50,0)</f>
        <v>0.29926069265269462</v>
      </c>
      <c r="L10">
        <f>VLOOKUP($B10,[4]Wirtschaftswachstum!$A$4:$AY$128,51,0)</f>
        <v>56</v>
      </c>
      <c r="N10" s="3">
        <f>VLOOKUP($B10,'[4]Verfügbare Eink'!$A$4:$P$135,12,0)</f>
        <v>116.76300578034682</v>
      </c>
      <c r="O10" s="3">
        <f>VLOOKUP($B10,'[4]Verfügbare Eink'!$A$4:$P$135,13,0)</f>
        <v>114.43298969072164</v>
      </c>
      <c r="P10">
        <f>VLOOKUP($B10,'[4]Verfügbare Eink'!$A$4:$P$135,15,0)</f>
        <v>20</v>
      </c>
      <c r="Q10">
        <f>VLOOKUP($B10,'[4]Verfügbare Eink'!$A$4:$P$135,16,0)</f>
        <v>19</v>
      </c>
      <c r="S10" s="3">
        <f>VLOOKUP($B10,'[4]BIP je Arbeitsstunde'!$A$4:$P$127,12,0)</f>
        <v>102.86965212281794</v>
      </c>
      <c r="T10" s="3">
        <f>VLOOKUP($B10,'[4]BIP je Arbeitsstunde'!$A$4:$P$127,13,0)</f>
        <v>109.60023929144657</v>
      </c>
      <c r="U10" s="7">
        <f>VLOOKUP($B10,'[4]BIP je Arbeitsstunde'!$A$4:$P$127,15,0)</f>
        <v>45</v>
      </c>
      <c r="V10" s="7">
        <f>VLOOKUP($B10,'[4]BIP je Arbeitsstunde'!$A$4:$P$127,16,0)</f>
        <v>28</v>
      </c>
      <c r="W10" s="7"/>
      <c r="X10" s="3">
        <f>VLOOKUP($B10,[4]ALQ!$A$4:$P$128,6,0)</f>
        <v>3.3</v>
      </c>
      <c r="Y10" s="3">
        <f>VLOOKUP($B10,[4]ALQ!$A$4:$P$128,10,0)</f>
        <v>3.1</v>
      </c>
      <c r="Z10">
        <f>VLOOKUP($B10,[4]ALQ!$A$4:$P$128,15,0)</f>
        <v>22</v>
      </c>
      <c r="AA10">
        <f>VLOOKUP($B10,[4]ALQ!$A$4:$P$128,16,0)</f>
        <v>20</v>
      </c>
      <c r="AC10" s="3">
        <f>VLOOKUP($B10,[4]Erwerbstätigkeit!$A$4:$P$128,14,0)</f>
        <v>0.33727811009134712</v>
      </c>
      <c r="AD10" s="7">
        <f>VLOOKUP($B10,[4]Erwerbstätigkeit!$A$4:$P$128,15,0)</f>
        <v>74</v>
      </c>
      <c r="AF10" s="3">
        <f>VLOOKUP($B10,[4]Erwerbstätigkeit!$A$4:$T$128,17,0)</f>
        <v>11.51985281760528</v>
      </c>
      <c r="AG10" s="3">
        <f>VLOOKUP($B10,[4]Erwerbstätigkeit!$A$4:$T$128,18,0)</f>
        <v>11.631225542122268</v>
      </c>
      <c r="AH10" s="7">
        <f>VLOOKUP($B10,[4]Erwerbstätigkeit!$A$4:$T$128,19,0)</f>
        <v>54</v>
      </c>
      <c r="AI10" s="7">
        <f>VLOOKUP($B10,[4]Erwerbstätigkeit!$A$4:$T$128,20,0)</f>
        <v>54</v>
      </c>
      <c r="AK10" s="3">
        <f>VLOOKUP($B10,[4]Tabelle11!$A$4:$I$128,7,0)</f>
        <v>1.75</v>
      </c>
      <c r="AL10" s="7">
        <f t="shared" si="1"/>
        <v>38</v>
      </c>
      <c r="AN10" s="3">
        <f>VLOOKUP($B10,[4]Tabelle8!$A$4:$S$128,15,0)</f>
        <v>99.874062736132373</v>
      </c>
      <c r="AO10" s="7">
        <f t="shared" si="0"/>
        <v>64</v>
      </c>
    </row>
    <row r="11" spans="1:41" x14ac:dyDescent="0.35">
      <c r="B11" t="s">
        <v>13</v>
      </c>
      <c r="C11" s="3">
        <f>VLOOKUP($B11,'[4]BIP je EW'!$A$4:$P$128,12,0)</f>
        <v>141.77215189873417</v>
      </c>
      <c r="D11" s="3">
        <f>VLOOKUP($B11,'[4]BIP je EW'!$A$4:$P$128,13,0)</f>
        <v>142.43421052631581</v>
      </c>
      <c r="E11">
        <f>VLOOKUP($B11,'[4]BIP je EW'!$A$4:$P$128,15,0)</f>
        <v>8</v>
      </c>
      <c r="F11">
        <f>VLOOKUP($B11,'[4]BIP je EW'!$A$4:$P$128,16,0)</f>
        <v>8</v>
      </c>
      <c r="H11" s="3">
        <f>VLOOKUP($B11,[4]Wirtschaftswachstum!$A$4:$Z$128,23,0)</f>
        <v>0.21581523164711314</v>
      </c>
      <c r="I11">
        <f>VLOOKUP($B11,[4]Wirtschaftswachstum!$A$4:$Z$128,26,0)</f>
        <v>69</v>
      </c>
      <c r="K11" s="3">
        <f>VLOOKUP($B11,[4]Wirtschaftswachstum!$A$4:$AY$128,50,0)</f>
        <v>4.3634925168191785E-2</v>
      </c>
      <c r="L11">
        <f>VLOOKUP($B11,[4]Wirtschaftswachstum!$A$4:$AY$128,51,0)</f>
        <v>63</v>
      </c>
      <c r="N11" s="3">
        <f>VLOOKUP($B11,'[4]Verfügbare Eink'!$A$4:$P$135,12,0)</f>
        <v>120.23121387283237</v>
      </c>
      <c r="O11" s="3">
        <f>VLOOKUP($B11,'[4]Verfügbare Eink'!$A$4:$P$135,13,0)</f>
        <v>113.91752577319588</v>
      </c>
      <c r="P11">
        <f>VLOOKUP($B11,'[4]Verfügbare Eink'!$A$4:$P$135,15,0)</f>
        <v>13</v>
      </c>
      <c r="Q11">
        <f>VLOOKUP($B11,'[4]Verfügbare Eink'!$A$4:$P$135,16,0)</f>
        <v>20</v>
      </c>
      <c r="S11" s="3">
        <f>VLOOKUP($B11,'[4]BIP je Arbeitsstunde'!$A$4:$P$127,12,0)</f>
        <v>124.91300347014864</v>
      </c>
      <c r="T11" s="3">
        <f>VLOOKUP($B11,'[4]BIP je Arbeitsstunde'!$A$4:$P$127,13,0)</f>
        <v>123.92660292878213</v>
      </c>
      <c r="U11" s="7">
        <f>VLOOKUP($B11,'[4]BIP je Arbeitsstunde'!$A$4:$P$127,15,0)</f>
        <v>12</v>
      </c>
      <c r="V11" s="7">
        <f>VLOOKUP($B11,'[4]BIP je Arbeitsstunde'!$A$4:$P$127,16,0)</f>
        <v>14</v>
      </c>
      <c r="W11" s="7"/>
      <c r="X11" s="3">
        <f>VLOOKUP($B11,[4]ALQ!$A$4:$P$128,6,0)</f>
        <v>4.9000000000000004</v>
      </c>
      <c r="Y11" s="3">
        <f>VLOOKUP($B11,[4]ALQ!$A$4:$P$128,10,0)</f>
        <v>4.3</v>
      </c>
      <c r="Z11">
        <f>VLOOKUP($B11,[4]ALQ!$A$4:$P$128,15,0)</f>
        <v>43</v>
      </c>
      <c r="AA11">
        <f>VLOOKUP($B11,[4]ALQ!$A$4:$P$128,16,0)</f>
        <v>37</v>
      </c>
      <c r="AC11" s="3">
        <f>VLOOKUP($B11,[4]Erwerbstätigkeit!$A$4:$P$128,14,0)</f>
        <v>0.32674241820767236</v>
      </c>
      <c r="AD11" s="7">
        <f>VLOOKUP($B11,[4]Erwerbstätigkeit!$A$4:$P$128,15,0)</f>
        <v>75</v>
      </c>
      <c r="AF11" s="3">
        <f>VLOOKUP($B11,[4]Erwerbstätigkeit!$A$4:$T$128,17,0)</f>
        <v>13.770065669463699</v>
      </c>
      <c r="AG11" s="3">
        <f>VLOOKUP($B11,[4]Erwerbstätigkeit!$A$4:$T$128,18,0)</f>
        <v>13.010198287414543</v>
      </c>
      <c r="AH11" s="7">
        <f>VLOOKUP($B11,[4]Erwerbstätigkeit!$A$4:$T$128,19,0)</f>
        <v>39</v>
      </c>
      <c r="AI11" s="7">
        <f>VLOOKUP($B11,[4]Erwerbstätigkeit!$A$4:$T$128,20,0)</f>
        <v>39</v>
      </c>
      <c r="AK11" s="3">
        <f>VLOOKUP($B11,[4]Tabelle11!$A$4:$I$128,7,0)</f>
        <v>3.25</v>
      </c>
      <c r="AL11" s="7">
        <f t="shared" si="1"/>
        <v>10</v>
      </c>
      <c r="AN11" s="3">
        <f>VLOOKUP($B11,[4]Tabelle8!$A$4:$S$128,15,0)</f>
        <v>104.72278011076624</v>
      </c>
      <c r="AO11" s="7">
        <f t="shared" si="0"/>
        <v>51</v>
      </c>
    </row>
    <row r="12" spans="1:41" x14ac:dyDescent="0.35">
      <c r="B12" t="s">
        <v>14</v>
      </c>
      <c r="C12" s="3">
        <f>VLOOKUP($B12,'[4]BIP je EW'!$A$4:$P$128,12,0)</f>
        <v>199.36708860759492</v>
      </c>
      <c r="D12" s="3">
        <f>VLOOKUP($B12,'[4]BIP je EW'!$A$4:$P$128,13,0)</f>
        <v>197.36842105263156</v>
      </c>
      <c r="E12">
        <f>VLOOKUP($B12,'[4]BIP je EW'!$A$4:$P$128,15,0)</f>
        <v>3</v>
      </c>
      <c r="F12">
        <f>VLOOKUP($B12,'[4]BIP je EW'!$A$4:$P$128,16,0)</f>
        <v>4</v>
      </c>
      <c r="H12" s="3">
        <f>VLOOKUP($B12,[4]Wirtschaftswachstum!$A$4:$Z$128,23,0)</f>
        <v>0.14867190743433412</v>
      </c>
      <c r="I12">
        <f>VLOOKUP($B12,[4]Wirtschaftswachstum!$A$4:$Z$128,26,0)</f>
        <v>76</v>
      </c>
      <c r="K12" s="3">
        <f>VLOOKUP($B12,[4]Wirtschaftswachstum!$A$4:$AY$128,50,0)</f>
        <v>-0.57258463375907809</v>
      </c>
      <c r="L12">
        <f>VLOOKUP($B12,[4]Wirtschaftswachstum!$A$4:$AY$128,51,0)</f>
        <v>86</v>
      </c>
      <c r="N12" s="3">
        <f>VLOOKUP($B12,'[4]Verfügbare Eink'!$A$4:$P$135,12,0)</f>
        <v>136.41618497109826</v>
      </c>
      <c r="O12" s="3">
        <f>VLOOKUP($B12,'[4]Verfügbare Eink'!$A$4:$P$135,13,0)</f>
        <v>132.98969072164948</v>
      </c>
      <c r="P12">
        <f>VLOOKUP($B12,'[4]Verfügbare Eink'!$A$4:$P$135,15,0)</f>
        <v>4</v>
      </c>
      <c r="Q12">
        <f>VLOOKUP($B12,'[4]Verfügbare Eink'!$A$4:$P$135,16,0)</f>
        <v>3</v>
      </c>
      <c r="S12" s="3">
        <f>VLOOKUP($B12,'[4]BIP je Arbeitsstunde'!$A$4:$P$127,12,0)</f>
        <v>153.9541242559651</v>
      </c>
      <c r="T12" s="3">
        <f>VLOOKUP($B12,'[4]BIP je Arbeitsstunde'!$A$4:$P$127,13,0)</f>
        <v>157.7798938062956</v>
      </c>
      <c r="U12" s="7">
        <f>VLOOKUP($B12,'[4]BIP je Arbeitsstunde'!$A$4:$P$127,15,0)</f>
        <v>5</v>
      </c>
      <c r="V12" s="7">
        <f>VLOOKUP($B12,'[4]BIP je Arbeitsstunde'!$A$4:$P$127,16,0)</f>
        <v>4</v>
      </c>
      <c r="W12" s="7"/>
      <c r="X12" s="3">
        <f>VLOOKUP($B12,[4]ALQ!$A$4:$P$128,6,0)</f>
        <v>3.5</v>
      </c>
      <c r="Y12" s="3">
        <f>VLOOKUP($B12,[4]ALQ!$A$4:$P$128,10,0)</f>
        <v>4.0999999999999996</v>
      </c>
      <c r="Z12">
        <f>VLOOKUP($B12,[4]ALQ!$A$4:$P$128,15,0)</f>
        <v>26</v>
      </c>
      <c r="AA12">
        <f>VLOOKUP($B12,[4]ALQ!$A$4:$P$128,16,0)</f>
        <v>35</v>
      </c>
      <c r="AC12" s="3">
        <f>VLOOKUP($B12,[4]Erwerbstätigkeit!$A$4:$P$128,14,0)</f>
        <v>1.0618468556865253</v>
      </c>
      <c r="AD12" s="7">
        <f>VLOOKUP($B12,[4]Erwerbstätigkeit!$A$4:$P$128,15,0)</f>
        <v>45</v>
      </c>
      <c r="AF12" s="3">
        <f>VLOOKUP($B12,[4]Erwerbstätigkeit!$A$4:$T$128,17,0)</f>
        <v>8.1096529510362014</v>
      </c>
      <c r="AG12" s="3">
        <f>VLOOKUP($B12,[4]Erwerbstätigkeit!$A$4:$T$128,18,0)</f>
        <v>7.9329355788837708</v>
      </c>
      <c r="AH12" s="7">
        <f>VLOOKUP($B12,[4]Erwerbstätigkeit!$A$4:$T$128,19,0)</f>
        <v>73</v>
      </c>
      <c r="AI12" s="7">
        <f>VLOOKUP($B12,[4]Erwerbstätigkeit!$A$4:$T$128,20,0)</f>
        <v>71</v>
      </c>
      <c r="AK12" s="3">
        <f>VLOOKUP($B12,[4]Tabelle11!$A$4:$I$128,7,0)</f>
        <v>2.21</v>
      </c>
      <c r="AL12" s="7">
        <f t="shared" si="1"/>
        <v>25</v>
      </c>
      <c r="AN12" s="3">
        <f>VLOOKUP($B12,[4]Tabelle8!$A$4:$S$128,15,0)</f>
        <v>113.66919379140458</v>
      </c>
      <c r="AO12" s="7">
        <f t="shared" si="0"/>
        <v>24</v>
      </c>
    </row>
    <row r="13" spans="1:41" x14ac:dyDescent="0.35">
      <c r="B13" t="s">
        <v>15</v>
      </c>
      <c r="C13" s="3">
        <f>VLOOKUP($B13,'[4]BIP je EW'!$A$4:$P$128,12,0)</f>
        <v>137.97468354430379</v>
      </c>
      <c r="D13" s="3">
        <f>VLOOKUP($B13,'[4]BIP je EW'!$A$4:$P$128,13,0)</f>
        <v>138.48684210526315</v>
      </c>
      <c r="E13">
        <f>VLOOKUP($B13,'[4]BIP je EW'!$A$4:$P$128,15,0)</f>
        <v>10</v>
      </c>
      <c r="F13">
        <f>VLOOKUP($B13,'[4]BIP je EW'!$A$4:$P$128,16,0)</f>
        <v>10</v>
      </c>
      <c r="H13" s="3">
        <f>VLOOKUP($B13,[4]Wirtschaftswachstum!$A$4:$Z$128,23,0)</f>
        <v>0.20457675245314988</v>
      </c>
      <c r="I13">
        <f>VLOOKUP($B13,[4]Wirtschaftswachstum!$A$4:$Z$128,26,0)</f>
        <v>71</v>
      </c>
      <c r="K13" s="3">
        <f>VLOOKUP($B13,[4]Wirtschaftswachstum!$A$4:$AY$128,50,0)</f>
        <v>-0.25314685756133315</v>
      </c>
      <c r="L13">
        <f>VLOOKUP($B13,[4]Wirtschaftswachstum!$A$4:$AY$128,51,0)</f>
        <v>79</v>
      </c>
      <c r="N13" s="3">
        <f>VLOOKUP($B13,'[4]Verfügbare Eink'!$A$4:$P$135,12,0)</f>
        <v>130.635838150289</v>
      </c>
      <c r="O13" s="3">
        <f>VLOOKUP($B13,'[4]Verfügbare Eink'!$A$4:$P$135,13,0)</f>
        <v>125.25773195876289</v>
      </c>
      <c r="P13">
        <f>VLOOKUP($B13,'[4]Verfügbare Eink'!$A$4:$P$135,15,0)</f>
        <v>5</v>
      </c>
      <c r="Q13">
        <f>VLOOKUP($B13,'[4]Verfügbare Eink'!$A$4:$P$135,16,0)</f>
        <v>7</v>
      </c>
      <c r="S13" s="3">
        <f>VLOOKUP($B13,'[4]BIP je Arbeitsstunde'!$A$4:$P$127,12,0)</f>
        <v>136.20079591600157</v>
      </c>
      <c r="T13" s="3">
        <f>VLOOKUP($B13,'[4]BIP je Arbeitsstunde'!$A$4:$P$127,13,0)</f>
        <v>131.77813657567111</v>
      </c>
      <c r="U13" s="7">
        <f>VLOOKUP($B13,'[4]BIP je Arbeitsstunde'!$A$4:$P$127,15,0)</f>
        <v>6</v>
      </c>
      <c r="V13" s="7">
        <f>VLOOKUP($B13,'[4]BIP je Arbeitsstunde'!$A$4:$P$127,16,0)</f>
        <v>11</v>
      </c>
      <c r="W13" s="7"/>
      <c r="X13" s="3">
        <f>VLOOKUP($B13,[4]ALQ!$A$4:$P$128,6,0)</f>
        <v>3</v>
      </c>
      <c r="Y13" s="3">
        <f>VLOOKUP($B13,[4]ALQ!$A$4:$P$128,10,0)</f>
        <v>2.8</v>
      </c>
      <c r="Z13">
        <f>VLOOKUP($B13,[4]ALQ!$A$4:$P$128,15,0)</f>
        <v>16</v>
      </c>
      <c r="AA13">
        <f>VLOOKUP($B13,[4]ALQ!$A$4:$P$128,16,0)</f>
        <v>12</v>
      </c>
      <c r="AC13" s="3">
        <f>VLOOKUP($B13,[4]Erwerbstätigkeit!$A$4:$P$128,14,0)</f>
        <v>0.52988582104411819</v>
      </c>
      <c r="AD13" s="7">
        <f>VLOOKUP($B13,[4]Erwerbstätigkeit!$A$4:$P$128,15,0)</f>
        <v>67</v>
      </c>
      <c r="AF13" s="3">
        <f>VLOOKUP($B13,[4]Erwerbstätigkeit!$A$4:$T$128,17,0)</f>
        <v>14.28547157630056</v>
      </c>
      <c r="AG13" s="3">
        <f>VLOOKUP($B13,[4]Erwerbstätigkeit!$A$4:$T$128,18,0)</f>
        <v>13.495159497158987</v>
      </c>
      <c r="AH13" s="7">
        <f>VLOOKUP($B13,[4]Erwerbstätigkeit!$A$4:$T$128,19,0)</f>
        <v>35</v>
      </c>
      <c r="AI13" s="7">
        <f>VLOOKUP($B13,[4]Erwerbstätigkeit!$A$4:$T$128,20,0)</f>
        <v>37</v>
      </c>
      <c r="AK13" s="3">
        <f>VLOOKUP($B13,[4]Tabelle11!$A$4:$I$128,7,0)</f>
        <v>3.07</v>
      </c>
      <c r="AL13" s="7">
        <f t="shared" si="1"/>
        <v>13</v>
      </c>
      <c r="AN13" s="3">
        <f>VLOOKUP($B13,[4]Tabelle8!$A$4:$S$128,15,0)</f>
        <v>106.53668141806322</v>
      </c>
      <c r="AO13" s="7">
        <f t="shared" si="0"/>
        <v>42</v>
      </c>
    </row>
    <row r="14" spans="1:41" x14ac:dyDescent="0.35">
      <c r="B14" t="s">
        <v>366</v>
      </c>
      <c r="C14" s="3">
        <f>VLOOKUP($B14,'[4]BIP je EW'!$A$4:$P$128,12,0)</f>
        <v>85.759493670886073</v>
      </c>
      <c r="D14" s="3">
        <f>VLOOKUP($B14,'[4]BIP je EW'!$A$4:$P$128,13,0)</f>
        <v>87.171052631578945</v>
      </c>
      <c r="E14">
        <f>VLOOKUP($B14,'[4]BIP je EW'!$A$4:$P$128,15,0)</f>
        <v>53</v>
      </c>
      <c r="F14">
        <f>VLOOKUP($B14,'[4]BIP je EW'!$A$4:$P$128,16,0)</f>
        <v>51</v>
      </c>
      <c r="H14" s="3">
        <f>VLOOKUP($B14,[4]Wirtschaftswachstum!$A$4:$Z$128,23,0)</f>
        <v>0.85249913543181322</v>
      </c>
      <c r="I14">
        <f>VLOOKUP($B14,[4]Wirtschaftswachstum!$A$4:$Z$128,26,0)</f>
        <v>45</v>
      </c>
      <c r="K14" s="3">
        <f>VLOOKUP($B14,[4]Wirtschaftswachstum!$A$4:$AY$128,50,0)</f>
        <v>0.75493554384198092</v>
      </c>
      <c r="L14">
        <f>VLOOKUP($B14,[4]Wirtschaftswachstum!$A$4:$AY$128,51,0)</f>
        <v>47</v>
      </c>
      <c r="N14" s="3">
        <f>VLOOKUP($B14,'[4]Verfügbare Eink'!$A$4:$P$135,12,0)</f>
        <v>112.13872832369943</v>
      </c>
      <c r="O14" s="3">
        <f>VLOOKUP($B14,'[4]Verfügbare Eink'!$A$4:$P$135,13,0)</f>
        <v>111.34020618556701</v>
      </c>
      <c r="P14">
        <f>VLOOKUP($B14,'[4]Verfügbare Eink'!$A$4:$P$135,15,0)</f>
        <v>24</v>
      </c>
      <c r="Q14">
        <f>VLOOKUP($B14,'[4]Verfügbare Eink'!$A$4:$P$135,16,0)</f>
        <v>24</v>
      </c>
      <c r="S14" s="3">
        <f>VLOOKUP($B14,'[4]BIP je Arbeitsstunde'!$A$4:$P$127,12,0)</f>
        <v>96.804397377545769</v>
      </c>
      <c r="T14" s="3">
        <f>VLOOKUP($B14,'[4]BIP je Arbeitsstunde'!$A$4:$P$127,13,0)</f>
        <v>101.85252612325525</v>
      </c>
      <c r="U14" s="7">
        <f>VLOOKUP($B14,'[4]BIP je Arbeitsstunde'!$A$4:$P$127,15,0)</f>
        <v>52</v>
      </c>
      <c r="V14" s="7">
        <f>VLOOKUP($B14,'[4]BIP je Arbeitsstunde'!$A$4:$P$127,16,0)</f>
        <v>43</v>
      </c>
      <c r="W14" s="7"/>
      <c r="X14" s="3">
        <f>VLOOKUP($B14,[4]ALQ!$A$4:$P$128,6,0)</f>
        <v>3.9</v>
      </c>
      <c r="Y14" s="3">
        <f>VLOOKUP($B14,[4]ALQ!$A$4:$P$128,10,0)</f>
        <v>4.4000000000000004</v>
      </c>
      <c r="Z14">
        <f>VLOOKUP($B14,[4]ALQ!$A$4:$P$128,15,0)</f>
        <v>34</v>
      </c>
      <c r="AA14">
        <f>VLOOKUP($B14,[4]ALQ!$A$4:$P$128,16,0)</f>
        <v>38</v>
      </c>
      <c r="AC14" s="3">
        <f>VLOOKUP($B14,[4]Erwerbstätigkeit!$A$4:$P$128,14,0)</f>
        <v>1.6396049869200624E-3</v>
      </c>
      <c r="AD14" s="7">
        <f>VLOOKUP($B14,[4]Erwerbstätigkeit!$A$4:$P$128,15,0)</f>
        <v>82</v>
      </c>
      <c r="AF14" s="3">
        <f>VLOOKUP($B14,[4]Erwerbstätigkeit!$A$4:$T$128,17,0)</f>
        <v>11.052521118631619</v>
      </c>
      <c r="AG14" s="3">
        <f>VLOOKUP($B14,[4]Erwerbstätigkeit!$A$4:$T$128,18,0)</f>
        <v>10.216380872351042</v>
      </c>
      <c r="AH14" s="7">
        <f>VLOOKUP($B14,[4]Erwerbstätigkeit!$A$4:$T$128,19,0)</f>
        <v>58</v>
      </c>
      <c r="AI14" s="7">
        <f>VLOOKUP($B14,[4]Erwerbstätigkeit!$A$4:$T$128,20,0)</f>
        <v>62</v>
      </c>
      <c r="AK14" s="3">
        <f>VLOOKUP($B14,[4]Tabelle11!$A$4:$I$128,7,0)</f>
        <v>1.77</v>
      </c>
      <c r="AL14" s="7">
        <f t="shared" si="1"/>
        <v>37</v>
      </c>
      <c r="AN14" s="3">
        <f>VLOOKUP($B14,[4]Tabelle8!$A$4:$S$128,15,0)</f>
        <v>92.026258996870169</v>
      </c>
      <c r="AO14" s="7">
        <f t="shared" si="0"/>
        <v>78</v>
      </c>
    </row>
    <row r="15" spans="1:41" x14ac:dyDescent="0.35">
      <c r="B15" t="s">
        <v>145</v>
      </c>
      <c r="C15" s="3">
        <f>VLOOKUP($B15,'[4]BIP je EW'!$A$4:$P$128,12,0)</f>
        <v>113.29113924050634</v>
      </c>
      <c r="D15" s="3">
        <f>VLOOKUP($B15,'[4]BIP je EW'!$A$4:$P$128,13,0)</f>
        <v>113.81578947368421</v>
      </c>
      <c r="E15">
        <f>VLOOKUP($B15,'[4]BIP je EW'!$A$4:$P$128,15,0)</f>
        <v>24</v>
      </c>
      <c r="F15">
        <f>VLOOKUP($B15,'[4]BIP je EW'!$A$4:$P$128,16,0)</f>
        <v>22</v>
      </c>
      <c r="H15" s="3">
        <f>VLOOKUP($B15,[4]Wirtschaftswachstum!$A$4:$Z$128,23,0)</f>
        <v>-0.3279356492043064</v>
      </c>
      <c r="I15">
        <f>VLOOKUP($B15,[4]Wirtschaftswachstum!$A$4:$Z$128,26,0)</f>
        <v>90</v>
      </c>
      <c r="K15" s="3">
        <f>VLOOKUP($B15,[4]Wirtschaftswachstum!$A$4:$AY$128,50,0)</f>
        <v>-0.91163030078131158</v>
      </c>
      <c r="L15">
        <f>VLOOKUP($B15,[4]Wirtschaftswachstum!$A$4:$AY$128,51,0)</f>
        <v>91</v>
      </c>
      <c r="N15" s="3">
        <f>VLOOKUP($B15,'[4]Verfügbare Eink'!$A$4:$P$135,12,0)</f>
        <v>123.69942196531791</v>
      </c>
      <c r="O15" s="3">
        <f>VLOOKUP($B15,'[4]Verfügbare Eink'!$A$4:$P$135,13,0)</f>
        <v>119.0721649484536</v>
      </c>
      <c r="P15">
        <f>VLOOKUP($B15,'[4]Verfügbare Eink'!$A$4:$P$135,15,0)</f>
        <v>8</v>
      </c>
      <c r="Q15">
        <f>VLOOKUP($B15,'[4]Verfügbare Eink'!$A$4:$P$135,16,0)</f>
        <v>14</v>
      </c>
      <c r="S15" s="3">
        <f>VLOOKUP($B15,'[4]BIP je Arbeitsstunde'!$A$4:$P$127,12,0)</f>
        <v>122.12601942347881</v>
      </c>
      <c r="T15" s="3">
        <f>VLOOKUP($B15,'[4]BIP je Arbeitsstunde'!$A$4:$P$127,13,0)</f>
        <v>118.60603426556465</v>
      </c>
      <c r="U15" s="7">
        <f>VLOOKUP($B15,'[4]BIP je Arbeitsstunde'!$A$4:$P$127,15,0)</f>
        <v>15</v>
      </c>
      <c r="V15" s="7">
        <f>VLOOKUP($B15,'[4]BIP je Arbeitsstunde'!$A$4:$P$127,16,0)</f>
        <v>22</v>
      </c>
      <c r="W15" s="7"/>
      <c r="X15" s="3">
        <f>VLOOKUP($B15,[4]ALQ!$A$4:$P$128,6,0)</f>
        <v>3.1</v>
      </c>
      <c r="Y15" s="3">
        <f>VLOOKUP($B15,[4]ALQ!$A$4:$P$128,10,0)</f>
        <v>2.7</v>
      </c>
      <c r="Z15">
        <f>VLOOKUP($B15,[4]ALQ!$A$4:$P$128,15,0)</f>
        <v>18</v>
      </c>
      <c r="AA15">
        <f>VLOOKUP($B15,[4]ALQ!$A$4:$P$128,16,0)</f>
        <v>10</v>
      </c>
      <c r="AC15" s="3">
        <f>VLOOKUP($B15,[4]Erwerbstätigkeit!$A$4:$P$128,14,0)</f>
        <v>0.5352222520262444</v>
      </c>
      <c r="AD15" s="7">
        <f>VLOOKUP($B15,[4]Erwerbstätigkeit!$A$4:$P$128,15,0)</f>
        <v>66</v>
      </c>
      <c r="AF15" s="3">
        <f>VLOOKUP($B15,[4]Erwerbstätigkeit!$A$4:$T$128,17,0)</f>
        <v>16.358292377373036</v>
      </c>
      <c r="AG15" s="3">
        <f>VLOOKUP($B15,[4]Erwerbstätigkeit!$A$4:$T$128,18,0)</f>
        <v>16.503040576583413</v>
      </c>
      <c r="AH15" s="7">
        <f>VLOOKUP($B15,[4]Erwerbstätigkeit!$A$4:$T$128,19,0)</f>
        <v>29</v>
      </c>
      <c r="AI15" s="7">
        <f>VLOOKUP($B15,[4]Erwerbstätigkeit!$A$4:$T$128,20,0)</f>
        <v>28</v>
      </c>
      <c r="AK15" s="3">
        <f>VLOOKUP($B15,[4]Tabelle11!$A$4:$I$128,7,0)</f>
        <v>2.7</v>
      </c>
      <c r="AL15" s="7">
        <f t="shared" si="1"/>
        <v>22</v>
      </c>
      <c r="AN15" s="3">
        <f>VLOOKUP($B15,[4]Tabelle8!$A$4:$S$128,15,0)</f>
        <v>103.92622361395152</v>
      </c>
      <c r="AO15" s="7">
        <f t="shared" si="0"/>
        <v>52</v>
      </c>
    </row>
    <row r="16" spans="1:41" x14ac:dyDescent="0.35">
      <c r="B16" t="s">
        <v>367</v>
      </c>
      <c r="C16" s="3">
        <f>VLOOKUP($B16,'[4]BIP je EW'!$A$4:$P$128,12,0)</f>
        <v>116.45569620253164</v>
      </c>
      <c r="D16" s="3">
        <f>VLOOKUP($B16,'[4]BIP je EW'!$A$4:$P$128,13,0)</f>
        <v>118.75</v>
      </c>
      <c r="E16">
        <f>VLOOKUP($B16,'[4]BIP je EW'!$A$4:$P$128,15,0)</f>
        <v>21</v>
      </c>
      <c r="F16">
        <f>VLOOKUP($B16,'[4]BIP je EW'!$A$4:$P$128,16,0)</f>
        <v>19</v>
      </c>
      <c r="H16" s="3">
        <f>VLOOKUP($B16,[4]Wirtschaftswachstum!$A$4:$Z$128,23,0)</f>
        <v>-0.32592718108112706</v>
      </c>
      <c r="I16">
        <f>VLOOKUP($B16,[4]Wirtschaftswachstum!$A$4:$Z$128,26,0)</f>
        <v>89</v>
      </c>
      <c r="K16" s="3">
        <f>VLOOKUP($B16,[4]Wirtschaftswachstum!$A$4:$AY$128,50,0)</f>
        <v>-0.71682756536424108</v>
      </c>
      <c r="L16">
        <f>VLOOKUP($B16,[4]Wirtschaftswachstum!$A$4:$AY$128,51,0)</f>
        <v>88</v>
      </c>
      <c r="N16" s="3">
        <f>VLOOKUP($B16,'[4]Verfügbare Eink'!$A$4:$P$135,12,0)</f>
        <v>123.69942196531791</v>
      </c>
      <c r="O16" s="3">
        <f>VLOOKUP($B16,'[4]Verfügbare Eink'!$A$4:$P$135,13,0)</f>
        <v>120.10309278350515</v>
      </c>
      <c r="P16">
        <f>VLOOKUP($B16,'[4]Verfügbare Eink'!$A$4:$P$135,15,0)</f>
        <v>8</v>
      </c>
      <c r="Q16">
        <f>VLOOKUP($B16,'[4]Verfügbare Eink'!$A$4:$P$135,16,0)</f>
        <v>12</v>
      </c>
      <c r="S16" s="3">
        <f>VLOOKUP($B16,'[4]BIP je Arbeitsstunde'!$A$4:$P$127,12,0)</f>
        <v>122.8351097716852</v>
      </c>
      <c r="T16" s="3">
        <f>VLOOKUP($B16,'[4]BIP je Arbeitsstunde'!$A$4:$P$127,13,0)</f>
        <v>120.41340007572599</v>
      </c>
      <c r="U16" s="7">
        <f>VLOOKUP($B16,'[4]BIP je Arbeitsstunde'!$A$4:$P$127,15,0)</f>
        <v>13</v>
      </c>
      <c r="V16" s="7">
        <f>VLOOKUP($B16,'[4]BIP je Arbeitsstunde'!$A$4:$P$127,16,0)</f>
        <v>17</v>
      </c>
      <c r="W16" s="7"/>
      <c r="X16" s="3">
        <f>VLOOKUP($B16,[4]ALQ!$A$4:$P$128,6,0)</f>
        <v>3.6</v>
      </c>
      <c r="Y16" s="3">
        <f>VLOOKUP($B16,[4]ALQ!$A$4:$P$128,10,0)</f>
        <v>3.3</v>
      </c>
      <c r="Z16">
        <f>VLOOKUP($B16,[4]ALQ!$A$4:$P$128,15,0)</f>
        <v>27</v>
      </c>
      <c r="AA16">
        <f>VLOOKUP($B16,[4]ALQ!$A$4:$P$128,16,0)</f>
        <v>26</v>
      </c>
      <c r="AC16" s="3">
        <f>VLOOKUP($B16,[4]Erwerbstätigkeit!$A$4:$P$128,14,0)</f>
        <v>0.44735235649903871</v>
      </c>
      <c r="AD16" s="7">
        <f>VLOOKUP($B16,[4]Erwerbstätigkeit!$A$4:$P$128,15,0)</f>
        <v>71</v>
      </c>
      <c r="AF16" s="3">
        <f>VLOOKUP($B16,[4]Erwerbstätigkeit!$A$4:$T$128,17,0)</f>
        <v>15.902368473126883</v>
      </c>
      <c r="AG16" s="3">
        <f>VLOOKUP($B16,[4]Erwerbstätigkeit!$A$4:$T$128,18,0)</f>
        <v>15.167541281549585</v>
      </c>
      <c r="AH16" s="7">
        <f>VLOOKUP($B16,[4]Erwerbstätigkeit!$A$4:$T$128,19,0)</f>
        <v>32</v>
      </c>
      <c r="AI16" s="7">
        <f>VLOOKUP($B16,[4]Erwerbstätigkeit!$A$4:$T$128,20,0)</f>
        <v>31</v>
      </c>
      <c r="AJ16" s="3"/>
      <c r="AK16" s="3">
        <f>VLOOKUP($B16,[4]Tabelle11!$A$4:$I$128,7,0)</f>
        <v>2.21</v>
      </c>
      <c r="AL16" s="7">
        <f t="shared" si="1"/>
        <v>25</v>
      </c>
      <c r="AN16" s="3">
        <f>VLOOKUP($B16,[4]Tabelle8!$A$4:$S$128,15,0)</f>
        <v>101.72802820758517</v>
      </c>
      <c r="AO16" s="7">
        <f t="shared" si="0"/>
        <v>60</v>
      </c>
    </row>
    <row r="17" spans="1:41" x14ac:dyDescent="0.35">
      <c r="B17" t="s">
        <v>18</v>
      </c>
      <c r="C17" s="3">
        <f>VLOOKUP($B17,'[4]BIP je EW'!$A$4:$P$128,12,0)</f>
        <v>105.0632911392405</v>
      </c>
      <c r="D17" s="3">
        <f>VLOOKUP($B17,'[4]BIP je EW'!$A$4:$P$128,13,0)</f>
        <v>106.25</v>
      </c>
      <c r="E17">
        <f>VLOOKUP($B17,'[4]BIP je EW'!$A$4:$P$128,15,0)</f>
        <v>33</v>
      </c>
      <c r="F17">
        <f>VLOOKUP($B17,'[4]BIP je EW'!$A$4:$P$128,16,0)</f>
        <v>29</v>
      </c>
      <c r="H17" s="3">
        <f>VLOOKUP($B17,[4]Wirtschaftswachstum!$A$4:$Z$128,23,0)</f>
        <v>0.21207053860905489</v>
      </c>
      <c r="I17">
        <f>VLOOKUP($B17,[4]Wirtschaftswachstum!$A$4:$Z$128,26,0)</f>
        <v>70</v>
      </c>
      <c r="K17" s="3">
        <f>VLOOKUP($B17,[4]Wirtschaftswachstum!$A$4:$AY$128,50,0)</f>
        <v>-0.20343995183242214</v>
      </c>
      <c r="L17">
        <f>VLOOKUP($B17,[4]Wirtschaftswachstum!$A$4:$AY$128,51,0)</f>
        <v>73</v>
      </c>
      <c r="N17" s="3">
        <f>VLOOKUP($B17,'[4]Verfügbare Eink'!$A$4:$P$135,12,0)</f>
        <v>126.01156069364161</v>
      </c>
      <c r="O17" s="3">
        <f>VLOOKUP($B17,'[4]Verfügbare Eink'!$A$4:$P$135,13,0)</f>
        <v>123.1958762886598</v>
      </c>
      <c r="P17">
        <f>VLOOKUP($B17,'[4]Verfügbare Eink'!$A$4:$P$135,15,0)</f>
        <v>7</v>
      </c>
      <c r="Q17">
        <f>VLOOKUP($B17,'[4]Verfügbare Eink'!$A$4:$P$135,16,0)</f>
        <v>10</v>
      </c>
      <c r="S17" s="3">
        <f>VLOOKUP($B17,'[4]BIP je Arbeitsstunde'!$A$4:$P$127,12,0)</f>
        <v>118.99191875575414</v>
      </c>
      <c r="T17" s="3">
        <f>VLOOKUP($B17,'[4]BIP je Arbeitsstunde'!$A$4:$P$127,13,0)</f>
        <v>124.67840877598411</v>
      </c>
      <c r="U17" s="7">
        <f>VLOOKUP($B17,'[4]BIP je Arbeitsstunde'!$A$4:$P$127,15,0)</f>
        <v>18</v>
      </c>
      <c r="V17" s="7">
        <f>VLOOKUP($B17,'[4]BIP je Arbeitsstunde'!$A$4:$P$127,16,0)</f>
        <v>12</v>
      </c>
      <c r="W17" s="7"/>
      <c r="X17" s="3">
        <f>VLOOKUP($B17,[4]ALQ!$A$4:$P$128,6,0)</f>
        <v>2.6</v>
      </c>
      <c r="Y17" s="3">
        <f>VLOOKUP($B17,[4]ALQ!$A$4:$P$128,10,0)</f>
        <v>3</v>
      </c>
      <c r="Z17">
        <f>VLOOKUP($B17,[4]ALQ!$A$4:$P$128,15,0)</f>
        <v>10</v>
      </c>
      <c r="AA17">
        <f>VLOOKUP($B17,[4]ALQ!$A$4:$P$128,16,0)</f>
        <v>19</v>
      </c>
      <c r="AC17" s="3">
        <f>VLOOKUP($B17,[4]Erwerbstätigkeit!$A$4:$P$128,14,0)</f>
        <v>0.22261708776333933</v>
      </c>
      <c r="AD17" s="7">
        <f>VLOOKUP($B17,[4]Erwerbstätigkeit!$A$4:$P$128,15,0)</f>
        <v>76</v>
      </c>
      <c r="AF17" s="3">
        <f>VLOOKUP($B17,[4]Erwerbstätigkeit!$A$4:$T$128,17,0)</f>
        <v>18.048298884169675</v>
      </c>
      <c r="AG17" s="3">
        <f>VLOOKUP($B17,[4]Erwerbstätigkeit!$A$4:$T$128,18,0)</f>
        <v>17.675362206026872</v>
      </c>
      <c r="AH17" s="7">
        <f>VLOOKUP($B17,[4]Erwerbstätigkeit!$A$4:$T$128,19,0)</f>
        <v>24</v>
      </c>
      <c r="AI17" s="7">
        <f>VLOOKUP($B17,[4]Erwerbstätigkeit!$A$4:$T$128,20,0)</f>
        <v>23</v>
      </c>
      <c r="AK17" s="3">
        <f>VLOOKUP($B17,[4]Tabelle11!$A$4:$I$128,7,0)</f>
        <v>2.75</v>
      </c>
      <c r="AL17" s="7">
        <f t="shared" si="1"/>
        <v>20</v>
      </c>
      <c r="AN17" s="3">
        <f>VLOOKUP($B17,[4]Tabelle8!$A$4:$S$128,15,0)</f>
        <v>103.44696602936028</v>
      </c>
      <c r="AO17" s="7">
        <f t="shared" si="0"/>
        <v>54</v>
      </c>
    </row>
    <row r="18" spans="1:41" x14ac:dyDescent="0.35">
      <c r="B18" t="s">
        <v>19</v>
      </c>
      <c r="C18" s="3">
        <f>VLOOKUP($B18,'[4]BIP je EW'!$A$4:$P$128,12,0)</f>
        <v>106.01265822784811</v>
      </c>
      <c r="D18" s="3">
        <f>VLOOKUP($B18,'[4]BIP je EW'!$A$4:$P$128,13,0)</f>
        <v>105.92105263157893</v>
      </c>
      <c r="E18">
        <f>VLOOKUP($B18,'[4]BIP je EW'!$A$4:$P$128,15,0)</f>
        <v>31</v>
      </c>
      <c r="F18">
        <f>VLOOKUP($B18,'[4]BIP je EW'!$A$4:$P$128,16,0)</f>
        <v>30</v>
      </c>
      <c r="H18" s="3">
        <f>VLOOKUP($B18,[4]Wirtschaftswachstum!$A$4:$Z$128,23,0)</f>
        <v>-0.46998403057514793</v>
      </c>
      <c r="I18">
        <f>VLOOKUP($B18,[4]Wirtschaftswachstum!$A$4:$Z$128,26,0)</f>
        <v>91</v>
      </c>
      <c r="K18" s="3">
        <f>VLOOKUP($B18,[4]Wirtschaftswachstum!$A$4:$AY$128,50,0)</f>
        <v>-0.70842799396828582</v>
      </c>
      <c r="L18">
        <f>VLOOKUP($B18,[4]Wirtschaftswachstum!$A$4:$AY$128,51,0)</f>
        <v>87</v>
      </c>
      <c r="N18" s="3">
        <f>VLOOKUP($B18,'[4]Verfügbare Eink'!$A$4:$P$135,12,0)</f>
        <v>118.49710982658959</v>
      </c>
      <c r="O18" s="3">
        <f>VLOOKUP($B18,'[4]Verfügbare Eink'!$A$4:$P$135,13,0)</f>
        <v>113.91752577319588</v>
      </c>
      <c r="P18">
        <f>VLOOKUP($B18,'[4]Verfügbare Eink'!$A$4:$P$135,15,0)</f>
        <v>17</v>
      </c>
      <c r="Q18">
        <f>VLOOKUP($B18,'[4]Verfügbare Eink'!$A$4:$P$135,16,0)</f>
        <v>20</v>
      </c>
      <c r="S18" s="3">
        <f>VLOOKUP($B18,'[4]BIP je Arbeitsstunde'!$A$4:$P$127,12,0)</f>
        <v>111.61977028629411</v>
      </c>
      <c r="T18" s="3">
        <f>VLOOKUP($B18,'[4]BIP je Arbeitsstunde'!$A$4:$P$127,13,0)</f>
        <v>110.68466938661352</v>
      </c>
      <c r="U18" s="7">
        <f>VLOOKUP($B18,'[4]BIP je Arbeitsstunde'!$A$4:$P$127,15,0)</f>
        <v>27</v>
      </c>
      <c r="V18" s="7">
        <f>VLOOKUP($B18,'[4]BIP je Arbeitsstunde'!$A$4:$P$127,16,0)</f>
        <v>27</v>
      </c>
      <c r="W18" s="7"/>
      <c r="X18" s="3">
        <f>VLOOKUP($B18,[4]ALQ!$A$4:$P$128,6,0)</f>
        <v>3.7</v>
      </c>
      <c r="Y18" s="3">
        <f>VLOOKUP($B18,[4]ALQ!$A$4:$P$128,10,0)</f>
        <v>3.3</v>
      </c>
      <c r="Z18">
        <f>VLOOKUP($B18,[4]ALQ!$A$4:$P$128,15,0)</f>
        <v>29</v>
      </c>
      <c r="AA18">
        <f>VLOOKUP($B18,[4]ALQ!$A$4:$P$128,16,0)</f>
        <v>26</v>
      </c>
      <c r="AC18" s="3">
        <f>VLOOKUP($B18,[4]Erwerbstätigkeit!$A$4:$P$128,14,0)</f>
        <v>-0.39808378933196309</v>
      </c>
      <c r="AD18" s="7">
        <f>VLOOKUP($B18,[4]Erwerbstätigkeit!$A$4:$P$128,15,0)</f>
        <v>86</v>
      </c>
      <c r="AF18" s="3">
        <f>VLOOKUP($B18,[4]Erwerbstätigkeit!$A$4:$T$128,17,0)</f>
        <v>19.554857879688289</v>
      </c>
      <c r="AG18" s="3">
        <f>VLOOKUP($B18,[4]Erwerbstätigkeit!$A$4:$T$128,18,0)</f>
        <v>18.093248504415534</v>
      </c>
      <c r="AH18" s="7">
        <f>VLOOKUP($B18,[4]Erwerbstätigkeit!$A$4:$T$128,19,0)</f>
        <v>18</v>
      </c>
      <c r="AI18" s="7">
        <f>VLOOKUP($B18,[4]Erwerbstätigkeit!$A$4:$T$128,20,0)</f>
        <v>21</v>
      </c>
      <c r="AK18" s="3">
        <f>VLOOKUP($B18,[4]Tabelle11!$A$4:$I$128,7,0)</f>
        <v>1.96</v>
      </c>
      <c r="AL18" s="7">
        <f t="shared" si="1"/>
        <v>33</v>
      </c>
      <c r="AN18" s="3">
        <f>VLOOKUP($B18,[4]Tabelle8!$A$4:$S$128,15,0)</f>
        <v>93.539579724335312</v>
      </c>
      <c r="AO18" s="7">
        <f t="shared" si="0"/>
        <v>75</v>
      </c>
    </row>
    <row r="19" spans="1:41" x14ac:dyDescent="0.35">
      <c r="B19" t="s">
        <v>3</v>
      </c>
      <c r="C19" s="3">
        <f>VLOOKUP($B19,'[4]BIP je EW'!$A$4:$P$128,12,0)</f>
        <v>92.721518987341767</v>
      </c>
      <c r="D19" s="3">
        <f>VLOOKUP($B19,'[4]BIP je EW'!$A$4:$P$128,13,0)</f>
        <v>94.73684210526315</v>
      </c>
      <c r="E19">
        <f>VLOOKUP($B19,'[4]BIP je EW'!$A$4:$P$128,15,0)</f>
        <v>43</v>
      </c>
      <c r="F19">
        <f>VLOOKUP($B19,'[4]BIP je EW'!$A$4:$P$128,16,0)</f>
        <v>42</v>
      </c>
      <c r="H19" s="3">
        <f>VLOOKUP($B19,[4]Wirtschaftswachstum!$A$4:$Z$128,23,0)</f>
        <v>1.8789929924949433E-2</v>
      </c>
      <c r="I19">
        <f>VLOOKUP($B19,[4]Wirtschaftswachstum!$A$4:$Z$128,26,0)</f>
        <v>80</v>
      </c>
      <c r="K19" s="3">
        <f>VLOOKUP($B19,[4]Wirtschaftswachstum!$A$4:$AY$128,50,0)</f>
        <v>-5.5210638078065699E-2</v>
      </c>
      <c r="L19">
        <f>VLOOKUP($B19,[4]Wirtschaftswachstum!$A$4:$AY$128,51,0)</f>
        <v>66</v>
      </c>
      <c r="N19" s="3">
        <f>VLOOKUP($B19,'[4]Verfügbare Eink'!$A$4:$P$135,12,0)</f>
        <v>114.45086705202311</v>
      </c>
      <c r="O19" s="3">
        <f>VLOOKUP($B19,'[4]Verfügbare Eink'!$A$4:$P$135,13,0)</f>
        <v>111.85567010309279</v>
      </c>
      <c r="P19">
        <f>VLOOKUP($B19,'[4]Verfügbare Eink'!$A$4:$P$135,15,0)</f>
        <v>22</v>
      </c>
      <c r="Q19">
        <f>VLOOKUP($B19,'[4]Verfügbare Eink'!$A$4:$P$135,16,0)</f>
        <v>23</v>
      </c>
      <c r="S19" s="3">
        <f>VLOOKUP($B19,'[4]BIP je Arbeitsstunde'!$A$4:$P$127,12,0)</f>
        <v>98.384388324249684</v>
      </c>
      <c r="T19" s="3">
        <f>VLOOKUP($B19,'[4]BIP je Arbeitsstunde'!$A$4:$P$127,13,0)</f>
        <v>101.47105236281482</v>
      </c>
      <c r="U19" s="7">
        <f>VLOOKUP($B19,'[4]BIP je Arbeitsstunde'!$A$4:$P$127,15,0)</f>
        <v>50</v>
      </c>
      <c r="V19" s="7">
        <f>VLOOKUP($B19,'[4]BIP je Arbeitsstunde'!$A$4:$P$127,16,0)</f>
        <v>44</v>
      </c>
      <c r="W19" s="7"/>
      <c r="X19" s="3">
        <f>VLOOKUP($B19,[4]ALQ!$A$4:$P$128,6,0)</f>
        <v>3.9</v>
      </c>
      <c r="Y19" s="3">
        <f>VLOOKUP($B19,[4]ALQ!$A$4:$P$128,10,0)</f>
        <v>3.4</v>
      </c>
      <c r="Z19">
        <f>VLOOKUP($B19,[4]ALQ!$A$4:$P$128,15,0)</f>
        <v>34</v>
      </c>
      <c r="AA19">
        <f>VLOOKUP($B19,[4]ALQ!$A$4:$P$128,16,0)</f>
        <v>29</v>
      </c>
      <c r="AC19" s="3">
        <f>VLOOKUP($B19,[4]Erwerbstätigkeit!$A$4:$P$128,14,0)</f>
        <v>2.0502703212741835E-2</v>
      </c>
      <c r="AD19" s="7">
        <f>VLOOKUP($B19,[4]Erwerbstätigkeit!$A$4:$P$128,15,0)</f>
        <v>81</v>
      </c>
      <c r="AF19" s="3">
        <f>VLOOKUP($B19,[4]Erwerbstätigkeit!$A$4:$T$128,17,0)</f>
        <v>17.669597444336134</v>
      </c>
      <c r="AG19" s="3">
        <f>VLOOKUP($B19,[4]Erwerbstätigkeit!$A$4:$T$128,18,0)</f>
        <v>17.009071182443371</v>
      </c>
      <c r="AH19" s="7">
        <f>VLOOKUP($B19,[4]Erwerbstätigkeit!$A$4:$T$128,19,0)</f>
        <v>26</v>
      </c>
      <c r="AI19" s="7">
        <f>VLOOKUP($B19,[4]Erwerbstätigkeit!$A$4:$T$128,20,0)</f>
        <v>27</v>
      </c>
      <c r="AJ19" s="3"/>
      <c r="AK19" s="3">
        <f>VLOOKUP($B19,[4]Tabelle11!$A$4:$I$128,7,0)</f>
        <v>3.08</v>
      </c>
      <c r="AL19" s="7">
        <f t="shared" si="1"/>
        <v>12</v>
      </c>
      <c r="AN19" s="3">
        <f>VLOOKUP($B19,[4]Tabelle8!$A$4:$S$128,15,0)</f>
        <v>92.862351516693508</v>
      </c>
      <c r="AO19" s="7">
        <f t="shared" si="0"/>
        <v>76</v>
      </c>
    </row>
    <row r="20" spans="1:41" x14ac:dyDescent="0.35">
      <c r="B20" t="s">
        <v>4</v>
      </c>
      <c r="C20" s="3">
        <f>VLOOKUP($B20,'[4]BIP je EW'!$A$4:$P$128,12,0)</f>
        <v>85.12658227848101</v>
      </c>
      <c r="D20" s="3">
        <f>VLOOKUP($B20,'[4]BIP je EW'!$A$4:$P$128,13,0)</f>
        <v>87.5</v>
      </c>
      <c r="E20">
        <f>VLOOKUP($B20,'[4]BIP je EW'!$A$4:$P$128,15,0)</f>
        <v>57</v>
      </c>
      <c r="F20">
        <f>VLOOKUP($B20,'[4]BIP je EW'!$A$4:$P$128,16,0)</f>
        <v>50</v>
      </c>
      <c r="H20" s="3">
        <f>VLOOKUP($B20,[4]Wirtschaftswachstum!$A$4:$Z$128,23,0)</f>
        <v>-0.11565181302408689</v>
      </c>
      <c r="I20">
        <f>VLOOKUP($B20,[4]Wirtschaftswachstum!$A$4:$Z$128,26,0)</f>
        <v>83</v>
      </c>
      <c r="K20" s="3">
        <f>VLOOKUP($B20,[4]Wirtschaftswachstum!$A$4:$AY$128,50,0)</f>
        <v>6.0726123053385095E-2</v>
      </c>
      <c r="L20">
        <f>VLOOKUP($B20,[4]Wirtschaftswachstum!$A$4:$AY$128,51,0)</f>
        <v>62</v>
      </c>
      <c r="N20" s="3">
        <f>VLOOKUP($B20,'[4]Verfügbare Eink'!$A$4:$P$135,12,0)</f>
        <v>110.40462427745665</v>
      </c>
      <c r="O20" s="3">
        <f>VLOOKUP($B20,'[4]Verfügbare Eink'!$A$4:$P$135,13,0)</f>
        <v>109.27835051546391</v>
      </c>
      <c r="P20">
        <f>VLOOKUP($B20,'[4]Verfügbare Eink'!$A$4:$P$135,15,0)</f>
        <v>26</v>
      </c>
      <c r="Q20">
        <f>VLOOKUP($B20,'[4]Verfügbare Eink'!$A$4:$P$135,16,0)</f>
        <v>29</v>
      </c>
      <c r="S20" s="3">
        <f>VLOOKUP($B20,'[4]BIP je Arbeitsstunde'!$A$4:$P$127,12,0)</f>
        <v>99.164361053219068</v>
      </c>
      <c r="T20" s="3">
        <f>VLOOKUP($B20,'[4]BIP je Arbeitsstunde'!$A$4:$P$127,13,0)</f>
        <v>106.23570358076995</v>
      </c>
      <c r="U20" s="7">
        <f>VLOOKUP($B20,'[4]BIP je Arbeitsstunde'!$A$4:$P$127,15,0)</f>
        <v>49</v>
      </c>
      <c r="V20" s="7">
        <f>VLOOKUP($B20,'[4]BIP je Arbeitsstunde'!$A$4:$P$127,16,0)</f>
        <v>37</v>
      </c>
      <c r="W20" s="7"/>
      <c r="X20" s="3">
        <f>VLOOKUP($B20,[4]ALQ!$A$4:$P$128,6,0)</f>
        <v>4.5999999999999996</v>
      </c>
      <c r="Y20" s="3">
        <f>VLOOKUP($B20,[4]ALQ!$A$4:$P$128,10,0)</f>
        <v>3.6</v>
      </c>
      <c r="Z20">
        <f>VLOOKUP($B20,[4]ALQ!$A$4:$P$128,15,0)</f>
        <v>40</v>
      </c>
      <c r="AA20">
        <f>VLOOKUP($B20,[4]ALQ!$A$4:$P$128,16,0)</f>
        <v>31</v>
      </c>
      <c r="AC20" s="3">
        <f>VLOOKUP($B20,[4]Erwerbstätigkeit!$A$4:$P$128,14,0)</f>
        <v>-0.29449441308733526</v>
      </c>
      <c r="AD20" s="7">
        <f>VLOOKUP($B20,[4]Erwerbstätigkeit!$A$4:$P$128,15,0)</f>
        <v>85</v>
      </c>
      <c r="AF20" s="3">
        <f>VLOOKUP($B20,[4]Erwerbstätigkeit!$A$4:$T$128,17,0)</f>
        <v>16.164329056003186</v>
      </c>
      <c r="AG20" s="3">
        <f>VLOOKUP($B20,[4]Erwerbstätigkeit!$A$4:$T$128,18,0)</f>
        <v>15.656737987234553</v>
      </c>
      <c r="AH20" s="7">
        <f>VLOOKUP($B20,[4]Erwerbstätigkeit!$A$4:$T$128,19,0)</f>
        <v>30</v>
      </c>
      <c r="AI20" s="7">
        <f>VLOOKUP($B20,[4]Erwerbstätigkeit!$A$4:$T$128,20,0)</f>
        <v>30</v>
      </c>
      <c r="AK20" s="3">
        <f>VLOOKUP($B20,[4]Tabelle11!$A$4:$I$128,7,0)</f>
        <v>1.6</v>
      </c>
      <c r="AL20" s="7">
        <f t="shared" si="1"/>
        <v>47</v>
      </c>
      <c r="AN20" s="3">
        <f>VLOOKUP($B20,[4]Tabelle8!$A$4:$S$128,15,0)</f>
        <v>83.531558551355573</v>
      </c>
      <c r="AO20" s="7">
        <f t="shared" si="0"/>
        <v>87</v>
      </c>
    </row>
    <row r="21" spans="1:41" x14ac:dyDescent="0.35">
      <c r="B21" t="s">
        <v>368</v>
      </c>
      <c r="C21" s="3">
        <f>VLOOKUP($B21,'[4]BIP je EW'!$A$4:$P$128,12,0)</f>
        <v>99.683544303797461</v>
      </c>
      <c r="D21" s="3">
        <f>VLOOKUP($B21,'[4]BIP je EW'!$A$4:$P$128,13,0)</f>
        <v>102.96052631578947</v>
      </c>
      <c r="E21">
        <f>VLOOKUP($B21,'[4]BIP je EW'!$A$4:$P$128,15,0)</f>
        <v>38</v>
      </c>
      <c r="F21">
        <f>VLOOKUP($B21,'[4]BIP je EW'!$A$4:$P$128,16,0)</f>
        <v>35</v>
      </c>
      <c r="H21" s="3">
        <f>VLOOKUP($B21,[4]Wirtschaftswachstum!$A$4:$Z$128,23,0)</f>
        <v>-0.25988842330049522</v>
      </c>
      <c r="I21">
        <f>VLOOKUP($B21,[4]Wirtschaftswachstum!$A$4:$Z$128,26,0)</f>
        <v>87</v>
      </c>
      <c r="K21" s="3">
        <f>VLOOKUP($B21,[4]Wirtschaftswachstum!$A$4:$AY$128,50,0)</f>
        <v>-0.82734403947043234</v>
      </c>
      <c r="L21">
        <f>VLOOKUP($B21,[4]Wirtschaftswachstum!$A$4:$AY$128,51,0)</f>
        <v>89</v>
      </c>
      <c r="N21" s="3">
        <f>VLOOKUP($B21,'[4]Verfügbare Eink'!$A$4:$P$135,12,0)</f>
        <v>130.05780346820811</v>
      </c>
      <c r="O21" s="3">
        <f>VLOOKUP($B21,'[4]Verfügbare Eink'!$A$4:$P$135,13,0)</f>
        <v>127.31958762886597</v>
      </c>
      <c r="P21">
        <f>VLOOKUP($B21,'[4]Verfügbare Eink'!$A$4:$P$135,15,0)</f>
        <v>6</v>
      </c>
      <c r="Q21">
        <f>VLOOKUP($B21,'[4]Verfügbare Eink'!$A$4:$P$135,16,0)</f>
        <v>5</v>
      </c>
      <c r="S21" s="3">
        <f>VLOOKUP($B21,'[4]BIP je Arbeitsstunde'!$A$4:$P$127,12,0)</f>
        <v>112.04278374412087</v>
      </c>
      <c r="T21" s="3">
        <f>VLOOKUP($B21,'[4]BIP je Arbeitsstunde'!$A$4:$P$127,13,0)</f>
        <v>113.31705754956958</v>
      </c>
      <c r="U21" s="7">
        <f>VLOOKUP($B21,'[4]BIP je Arbeitsstunde'!$A$4:$P$127,15,0)</f>
        <v>26</v>
      </c>
      <c r="V21" s="7">
        <f>VLOOKUP($B21,'[4]BIP je Arbeitsstunde'!$A$4:$P$127,16,0)</f>
        <v>25</v>
      </c>
      <c r="W21" s="7"/>
      <c r="X21" s="3">
        <f>VLOOKUP($B21,[4]ALQ!$A$4:$P$128,6,0)</f>
        <v>2.7</v>
      </c>
      <c r="Y21" s="3">
        <f>VLOOKUP($B21,[4]ALQ!$A$4:$P$128,10,0)</f>
        <v>3</v>
      </c>
      <c r="Z21">
        <f>VLOOKUP($B21,[4]ALQ!$A$4:$P$128,15,0)</f>
        <v>12</v>
      </c>
      <c r="AA21">
        <f>VLOOKUP($B21,[4]ALQ!$A$4:$P$128,16,0)</f>
        <v>19</v>
      </c>
      <c r="AC21" s="3">
        <f>VLOOKUP($B21,[4]Erwerbstätigkeit!$A$4:$P$128,14,0)</f>
        <v>0.71003516574199921</v>
      </c>
      <c r="AD21" s="7">
        <f>VLOOKUP($B21,[4]Erwerbstätigkeit!$A$4:$P$128,15,0)</f>
        <v>59</v>
      </c>
      <c r="AF21" s="3">
        <f>VLOOKUP($B21,[4]Erwerbstätigkeit!$A$4:$T$128,17,0)</f>
        <v>12.070745111166904</v>
      </c>
      <c r="AG21" s="3">
        <f>VLOOKUP($B21,[4]Erwerbstätigkeit!$A$4:$T$128,18,0)</f>
        <v>11.732301761963994</v>
      </c>
      <c r="AH21" s="7">
        <f>VLOOKUP($B21,[4]Erwerbstätigkeit!$A$4:$T$128,19,0)</f>
        <v>53</v>
      </c>
      <c r="AI21" s="7">
        <f>VLOOKUP($B21,[4]Erwerbstätigkeit!$A$4:$T$128,20,0)</f>
        <v>52</v>
      </c>
      <c r="AK21" s="3">
        <f>VLOOKUP($B21,[4]Tabelle11!$A$4:$I$128,7,0)</f>
        <v>1.67</v>
      </c>
      <c r="AL21" s="7">
        <f t="shared" si="1"/>
        <v>44</v>
      </c>
      <c r="AN21" s="3">
        <f>VLOOKUP($B21,[4]Tabelle8!$A$4:$S$128,15,0)</f>
        <v>107.04331313862012</v>
      </c>
      <c r="AO21" s="7">
        <f t="shared" si="0"/>
        <v>40</v>
      </c>
    </row>
    <row r="22" spans="1:41" x14ac:dyDescent="0.35">
      <c r="B22" t="s">
        <v>5</v>
      </c>
      <c r="C22" s="3">
        <f>VLOOKUP($B22,'[4]BIP je EW'!$A$4:$P$128,12,0)</f>
        <v>87.025316455696199</v>
      </c>
      <c r="D22" s="3">
        <f>VLOOKUP($B22,'[4]BIP je EW'!$A$4:$P$128,13,0)</f>
        <v>89.473684210526315</v>
      </c>
      <c r="E22">
        <f>VLOOKUP($B22,'[4]BIP je EW'!$A$4:$P$128,15,0)</f>
        <v>49</v>
      </c>
      <c r="F22">
        <f>VLOOKUP($B22,'[4]BIP je EW'!$A$4:$P$128,16,0)</f>
        <v>45</v>
      </c>
      <c r="H22" s="3">
        <f>VLOOKUP($B22,[4]Wirtschaftswachstum!$A$4:$Z$128,23,0)</f>
        <v>0.15485943361579757</v>
      </c>
      <c r="I22">
        <f>VLOOKUP($B22,[4]Wirtschaftswachstum!$A$4:$Z$128,26,0)</f>
        <v>74</v>
      </c>
      <c r="K22" s="3">
        <f>VLOOKUP($B22,[4]Wirtschaftswachstum!$A$4:$AY$128,50,0)</f>
        <v>0.35439033553666377</v>
      </c>
      <c r="L22">
        <f>VLOOKUP($B22,[4]Wirtschaftswachstum!$A$4:$AY$128,51,0)</f>
        <v>55</v>
      </c>
      <c r="N22" s="3">
        <f>VLOOKUP($B22,'[4]Verfügbare Eink'!$A$4:$P$135,12,0)</f>
        <v>112.13872832369943</v>
      </c>
      <c r="O22" s="3">
        <f>VLOOKUP($B22,'[4]Verfügbare Eink'!$A$4:$P$135,13,0)</f>
        <v>110.82474226804125</v>
      </c>
      <c r="P22">
        <f>VLOOKUP($B22,'[4]Verfügbare Eink'!$A$4:$P$135,15,0)</f>
        <v>24</v>
      </c>
      <c r="Q22">
        <f>VLOOKUP($B22,'[4]Verfügbare Eink'!$A$4:$P$135,16,0)</f>
        <v>26</v>
      </c>
      <c r="S22" s="3">
        <f>VLOOKUP($B22,'[4]BIP je Arbeitsstunde'!$A$4:$P$127,12,0)</f>
        <v>95.290190762087136</v>
      </c>
      <c r="T22" s="3">
        <f>VLOOKUP($B22,'[4]BIP je Arbeitsstunde'!$A$4:$P$127,13,0)</f>
        <v>98.998230034680176</v>
      </c>
      <c r="U22" s="7">
        <f>VLOOKUP($B22,'[4]BIP je Arbeitsstunde'!$A$4:$P$127,15,0)</f>
        <v>53</v>
      </c>
      <c r="V22" s="7">
        <f>VLOOKUP($B22,'[4]BIP je Arbeitsstunde'!$A$4:$P$127,16,0)</f>
        <v>48</v>
      </c>
      <c r="W22" s="7"/>
      <c r="X22" s="3">
        <f>VLOOKUP($B22,[4]ALQ!$A$4:$P$128,6,0)</f>
        <v>3.7</v>
      </c>
      <c r="Y22" s="3">
        <f>VLOOKUP($B22,[4]ALQ!$A$4:$P$128,10,0)</f>
        <v>3</v>
      </c>
      <c r="Z22">
        <f>VLOOKUP($B22,[4]ALQ!$A$4:$P$128,15,0)</f>
        <v>29</v>
      </c>
      <c r="AA22">
        <f>VLOOKUP($B22,[4]ALQ!$A$4:$P$128,16,0)</f>
        <v>19</v>
      </c>
      <c r="AC22" s="3">
        <f>VLOOKUP($B22,[4]Erwerbstätigkeit!$A$4:$P$128,14,0)</f>
        <v>-0.46694069950912365</v>
      </c>
      <c r="AD22" s="7">
        <f>VLOOKUP($B22,[4]Erwerbstätigkeit!$A$4:$P$128,15,0)</f>
        <v>89</v>
      </c>
      <c r="AF22" s="3">
        <f>VLOOKUP($B22,[4]Erwerbstätigkeit!$A$4:$T$128,17,0)</f>
        <v>21.153772574227119</v>
      </c>
      <c r="AG22" s="3">
        <f>VLOOKUP($B22,[4]Erwerbstätigkeit!$A$4:$T$128,18,0)</f>
        <v>20.530601114184428</v>
      </c>
      <c r="AH22" s="7">
        <f>VLOOKUP($B22,[4]Erwerbstätigkeit!$A$4:$T$128,19,0)</f>
        <v>12</v>
      </c>
      <c r="AI22" s="7">
        <f>VLOOKUP($B22,[4]Erwerbstätigkeit!$A$4:$T$128,20,0)</f>
        <v>13</v>
      </c>
      <c r="AK22" s="3">
        <f>VLOOKUP($B22,[4]Tabelle11!$A$4:$I$128,7,0)</f>
        <v>2.76</v>
      </c>
      <c r="AL22" s="7">
        <f t="shared" si="1"/>
        <v>19</v>
      </c>
      <c r="AN22" s="3">
        <f>VLOOKUP($B22,[4]Tabelle8!$A$4:$S$128,15,0)</f>
        <v>87.744027092324544</v>
      </c>
      <c r="AO22" s="7">
        <f t="shared" si="0"/>
        <v>84</v>
      </c>
    </row>
    <row r="23" spans="1:41" x14ac:dyDescent="0.35">
      <c r="B23" s="4" t="s">
        <v>474</v>
      </c>
      <c r="C23" s="3"/>
      <c r="D23" s="3"/>
      <c r="K23" s="3"/>
      <c r="N23" s="3"/>
      <c r="O23" s="3"/>
      <c r="S23" s="3"/>
      <c r="T23" s="3"/>
      <c r="U23" s="7"/>
      <c r="V23" s="7"/>
      <c r="W23" s="7"/>
      <c r="X23" s="3"/>
      <c r="Y23" s="3"/>
      <c r="AF23" s="3"/>
      <c r="AG23" s="3"/>
      <c r="AH23" s="7"/>
      <c r="AI23" s="7"/>
      <c r="AK23" s="3"/>
      <c r="AL23" s="7"/>
      <c r="AN23" s="3"/>
      <c r="AO23" s="7"/>
    </row>
    <row r="24" spans="1:41" x14ac:dyDescent="0.35">
      <c r="A24" t="s">
        <v>487</v>
      </c>
      <c r="B24" t="s">
        <v>369</v>
      </c>
      <c r="C24" s="3">
        <f>VLOOKUP($B24,'[4]BIP je EW'!$A$4:$P$128,12,0)</f>
        <v>200.63291139240508</v>
      </c>
      <c r="D24" s="3">
        <f>VLOOKUP($B24,'[4]BIP je EW'!$A$4:$P$128,13,0)</f>
        <v>201.97368421052633</v>
      </c>
      <c r="E24">
        <f>VLOOKUP($B24,'[4]BIP je EW'!$A$4:$P$128,15,0)</f>
        <v>2</v>
      </c>
      <c r="F24">
        <f>VLOOKUP($B24,'[4]BIP je EW'!$A$4:$P$128,16,0)</f>
        <v>3</v>
      </c>
      <c r="H24" s="3">
        <f>VLOOKUP($B24,[4]Wirtschaftswachstum!$A$4:$Z$128,23,0)</f>
        <v>0.36170752452098043</v>
      </c>
      <c r="I24">
        <f>VLOOKUP($B24,[4]Wirtschaftswachstum!$A$4:$Z$128,26,0)</f>
        <v>64</v>
      </c>
      <c r="K24" s="3">
        <f>VLOOKUP($B24,[4]Wirtschaftswachstum!$A$4:$AY$128,50,0)</f>
        <v>-0.34412461859399457</v>
      </c>
      <c r="L24">
        <f>VLOOKUP($B24,[4]Wirtschaftswachstum!$A$4:$AY$128,51,0)</f>
        <v>81</v>
      </c>
      <c r="N24" s="3">
        <f>VLOOKUP($B24,'[4]Verfügbare Eink'!$A$4:$P$135,12,0)</f>
        <v>101.15606936416187</v>
      </c>
      <c r="O24" s="3">
        <f>VLOOKUP($B24,'[4]Verfügbare Eink'!$A$4:$P$135,13,0)</f>
        <v>101.54639175257731</v>
      </c>
      <c r="P24">
        <f>VLOOKUP($B24,'[4]Verfügbare Eink'!$A$4:$P$135,15,0)</f>
        <v>43</v>
      </c>
      <c r="Q24">
        <f>VLOOKUP($B24,'[4]Verfügbare Eink'!$A$4:$P$135,16,0)</f>
        <v>43</v>
      </c>
      <c r="S24" s="3">
        <f>VLOOKUP($B24,'[4]BIP je Arbeitsstunde'!$A$4:$P$127,12,0)</f>
        <v>169.82070379766924</v>
      </c>
      <c r="T24" s="3">
        <f>VLOOKUP($B24,'[4]BIP je Arbeitsstunde'!$A$4:$P$127,13,0)</f>
        <v>166.78137600844164</v>
      </c>
      <c r="U24" s="7">
        <f>VLOOKUP($B24,'[4]BIP je Arbeitsstunde'!$A$4:$P$127,15,0)</f>
        <v>4</v>
      </c>
      <c r="V24" s="7">
        <f>VLOOKUP($B24,'[4]BIP je Arbeitsstunde'!$A$4:$P$127,16,0)</f>
        <v>3</v>
      </c>
      <c r="W24" s="7"/>
      <c r="X24" s="3">
        <f>VLOOKUP($B24,[4]ALQ!$A$4:$P$128,6,0)</f>
        <v>12.5</v>
      </c>
      <c r="Y24" s="3">
        <f>VLOOKUP($B24,[4]ALQ!$A$4:$P$128,10,0)</f>
        <v>10.4</v>
      </c>
      <c r="Z24">
        <f>VLOOKUP($B24,[4]ALQ!$A$4:$P$128,15,0)</f>
        <v>81</v>
      </c>
      <c r="AA24">
        <f>VLOOKUP($B24,[4]ALQ!$A$4:$P$128,16,0)</f>
        <v>83</v>
      </c>
      <c r="AC24" s="3">
        <f>VLOOKUP($B24,[4]Erwerbstätigkeit!$A$4:$P$128,14,0)</f>
        <v>0.49350382025552619</v>
      </c>
      <c r="AD24" s="7">
        <f>VLOOKUP($B24,[4]Erwerbstätigkeit!$A$4:$P$128,15,0)</f>
        <v>68</v>
      </c>
      <c r="AF24" s="3">
        <f>VLOOKUP($B24,[4]Erwerbstätigkeit!$A$4:$T$128,17,0)</f>
        <v>2.6894077416823166</v>
      </c>
      <c r="AG24" s="3">
        <f>VLOOKUP($B24,[4]Erwerbstätigkeit!$A$4:$T$128,18,0)</f>
        <v>2.5281910619787773</v>
      </c>
      <c r="AH24" s="7">
        <f>VLOOKUP($B24,[4]Erwerbstätigkeit!$A$4:$T$128,19,0)</f>
        <v>92</v>
      </c>
      <c r="AI24" s="7">
        <f>VLOOKUP($B24,[4]Erwerbstätigkeit!$A$4:$T$128,20,0)</f>
        <v>92</v>
      </c>
      <c r="AK24" s="3">
        <f>VLOOKUP($B24,[4]Tabelle11!$A$4:$I$128,7,0)</f>
        <v>2.4900000000000002</v>
      </c>
      <c r="AL24" s="7">
        <f t="shared" si="1"/>
        <v>23</v>
      </c>
      <c r="AN24" s="3">
        <f>VLOOKUP($B24,[4]Tabelle8!$A$4:$S$128,15,0)</f>
        <v>130.86527565522047</v>
      </c>
      <c r="AO24" s="7">
        <f t="shared" ref="AO24:AO87" si="2">RANK(AN24,AN$7:AN$99)</f>
        <v>8</v>
      </c>
    </row>
    <row r="25" spans="1:41" x14ac:dyDescent="0.35">
      <c r="B25" t="s">
        <v>370</v>
      </c>
      <c r="C25" s="3">
        <f>VLOOKUP($B25,'[4]BIP je EW'!$A$4:$P$128,12,0)</f>
        <v>118.03797468354431</v>
      </c>
      <c r="D25" s="3">
        <f>VLOOKUP($B25,'[4]BIP je EW'!$A$4:$P$128,13,0)</f>
        <v>119.4078947368421</v>
      </c>
      <c r="E25">
        <f>VLOOKUP($B25,'[4]BIP je EW'!$A$4:$P$128,15,0)</f>
        <v>19</v>
      </c>
      <c r="F25">
        <f>VLOOKUP($B25,'[4]BIP je EW'!$A$4:$P$128,16,0)</f>
        <v>18</v>
      </c>
      <c r="H25" s="3">
        <f>VLOOKUP($B25,[4]Wirtschaftswachstum!$A$4:$Z$128,23,0)</f>
        <v>1.834435969863236</v>
      </c>
      <c r="I25">
        <f>VLOOKUP($B25,[4]Wirtschaftswachstum!$A$4:$Z$128,26,0)</f>
        <v>15</v>
      </c>
      <c r="K25" s="3">
        <f>VLOOKUP($B25,[4]Wirtschaftswachstum!$A$4:$AY$128,50,0)</f>
        <v>1.5552033167298021</v>
      </c>
      <c r="L25">
        <f>VLOOKUP($B25,[4]Wirtschaftswachstum!$A$4:$AY$128,51,0)</f>
        <v>30</v>
      </c>
      <c r="N25" s="3">
        <f>VLOOKUP($B25,'[4]Verfügbare Eink'!$A$4:$P$135,12,0)</f>
        <v>117.34104046242774</v>
      </c>
      <c r="O25" s="3">
        <f>VLOOKUP($B25,'[4]Verfügbare Eink'!$A$4:$P$135,13,0)</f>
        <v>119.0721649484536</v>
      </c>
      <c r="P25">
        <f>VLOOKUP($B25,'[4]Verfügbare Eink'!$A$4:$P$135,15,0)</f>
        <v>19</v>
      </c>
      <c r="Q25">
        <f>VLOOKUP($B25,'[4]Verfügbare Eink'!$A$4:$P$135,16,0)</f>
        <v>14</v>
      </c>
      <c r="S25" s="3">
        <f>VLOOKUP($B25,'[4]BIP je Arbeitsstunde'!$A$4:$P$127,12,0)</f>
        <v>129.67176282902085</v>
      </c>
      <c r="T25" s="3">
        <f>VLOOKUP($B25,'[4]BIP je Arbeitsstunde'!$A$4:$P$127,13,0)</f>
        <v>131.82691144030693</v>
      </c>
      <c r="U25" s="7">
        <f>VLOOKUP($B25,'[4]BIP je Arbeitsstunde'!$A$4:$P$127,15,0)</f>
        <v>11</v>
      </c>
      <c r="V25" s="7">
        <f>VLOOKUP($B25,'[4]BIP je Arbeitsstunde'!$A$4:$P$127,16,0)</f>
        <v>10</v>
      </c>
      <c r="W25" s="7"/>
      <c r="X25" s="3">
        <f>VLOOKUP($B25,[4]ALQ!$A$4:$P$128,6,0)</f>
        <v>3</v>
      </c>
      <c r="Y25" s="3">
        <f>VLOOKUP($B25,[4]ALQ!$A$4:$P$128,10,0)</f>
        <v>3</v>
      </c>
      <c r="Z25">
        <f>VLOOKUP($B25,[4]ALQ!$A$4:$P$128,15,0)</f>
        <v>16</v>
      </c>
      <c r="AA25">
        <f>VLOOKUP($B25,[4]ALQ!$A$4:$P$128,16,0)</f>
        <v>19</v>
      </c>
      <c r="AC25" s="3">
        <f>VLOOKUP($B25,[4]Erwerbstätigkeit!$A$4:$P$128,14,0)</f>
        <v>1.1898142870711723</v>
      </c>
      <c r="AD25" s="7">
        <f>VLOOKUP($B25,[4]Erwerbstätigkeit!$A$4:$P$128,15,0)</f>
        <v>36</v>
      </c>
      <c r="AF25" s="3">
        <f>VLOOKUP($B25,[4]Erwerbstätigkeit!$A$4:$T$128,17,0)</f>
        <v>12.474469592763953</v>
      </c>
      <c r="AG25" s="3">
        <f>VLOOKUP($B25,[4]Erwerbstätigkeit!$A$4:$T$128,18,0)</f>
        <v>12.043180480496551</v>
      </c>
      <c r="AH25" s="7">
        <f>VLOOKUP($B25,[4]Erwerbstätigkeit!$A$4:$T$128,19,0)</f>
        <v>49</v>
      </c>
      <c r="AI25" s="7">
        <f>VLOOKUP($B25,[4]Erwerbstätigkeit!$A$4:$T$128,20,0)</f>
        <v>49</v>
      </c>
      <c r="AK25" s="3">
        <f>VLOOKUP($B25,[4]Tabelle11!$A$4:$I$128,7,0)</f>
        <v>3.65</v>
      </c>
      <c r="AL25" s="7">
        <f t="shared" si="1"/>
        <v>4</v>
      </c>
      <c r="AN25" s="3">
        <f>VLOOKUP($B25,[4]Tabelle8!$A$4:$S$128,15,0)</f>
        <v>114.58224723106987</v>
      </c>
      <c r="AO25" s="7">
        <f t="shared" si="2"/>
        <v>22</v>
      </c>
    </row>
    <row r="26" spans="1:41" x14ac:dyDescent="0.35">
      <c r="B26" t="s">
        <v>371</v>
      </c>
      <c r="C26" s="3">
        <f>VLOOKUP($B26,'[4]BIP je EW'!$A$4:$P$128,12,0)</f>
        <v>85.443037974683548</v>
      </c>
      <c r="D26" s="3">
        <f>VLOOKUP($B26,'[4]BIP je EW'!$A$4:$P$128,13,0)</f>
        <v>87.171052631578945</v>
      </c>
      <c r="E26">
        <f>VLOOKUP($B26,'[4]BIP je EW'!$A$4:$P$128,15,0)</f>
        <v>56</v>
      </c>
      <c r="F26">
        <f>VLOOKUP($B26,'[4]BIP je EW'!$A$4:$P$128,16,0)</f>
        <v>51</v>
      </c>
      <c r="H26" s="3">
        <f>VLOOKUP($B26,[4]Wirtschaftswachstum!$A$4:$Z$128,23,0)</f>
        <v>0.86483785203756725</v>
      </c>
      <c r="I26">
        <f>VLOOKUP($B26,[4]Wirtschaftswachstum!$A$4:$Z$128,26,0)</f>
        <v>43</v>
      </c>
      <c r="K26" s="3">
        <f>VLOOKUP($B26,[4]Wirtschaftswachstum!$A$4:$AY$128,50,0)</f>
        <v>0.7002220566179318</v>
      </c>
      <c r="L26">
        <f>VLOOKUP($B26,[4]Wirtschaftswachstum!$A$4:$AY$128,51,0)</f>
        <v>48</v>
      </c>
      <c r="N26" s="3">
        <f>VLOOKUP($B26,'[4]Verfügbare Eink'!$A$4:$P$135,12,0)</f>
        <v>100.57803468208093</v>
      </c>
      <c r="O26" s="3">
        <f>VLOOKUP($B26,'[4]Verfügbare Eink'!$A$4:$P$135,13,0)</f>
        <v>102.57731958762886</v>
      </c>
      <c r="P26">
        <f>VLOOKUP($B26,'[4]Verfügbare Eink'!$A$4:$P$135,15,0)</f>
        <v>47</v>
      </c>
      <c r="Q26">
        <f>VLOOKUP($B26,'[4]Verfügbare Eink'!$A$4:$P$135,16,0)</f>
        <v>38</v>
      </c>
      <c r="S26" s="3">
        <f>VLOOKUP($B26,'[4]BIP je Arbeitsstunde'!$A$4:$P$127,12,0)</f>
        <v>117.15457655495385</v>
      </c>
      <c r="T26" s="3">
        <f>VLOOKUP($B26,'[4]BIP je Arbeitsstunde'!$A$4:$P$127,13,0)</f>
        <v>117.06266549075688</v>
      </c>
      <c r="U26" s="7">
        <f>VLOOKUP($B26,'[4]BIP je Arbeitsstunde'!$A$4:$P$127,15,0)</f>
        <v>20</v>
      </c>
      <c r="V26" s="7">
        <f>VLOOKUP($B26,'[4]BIP je Arbeitsstunde'!$A$4:$P$127,16,0)</f>
        <v>23</v>
      </c>
      <c r="W26" s="7"/>
      <c r="X26" s="3">
        <f>VLOOKUP($B26,[4]ALQ!$A$4:$P$128,6,0)</f>
        <v>7.1</v>
      </c>
      <c r="Y26" s="3">
        <f>VLOOKUP($B26,[4]ALQ!$A$4:$P$128,10,0)</f>
        <v>7.9</v>
      </c>
      <c r="Z26">
        <f>VLOOKUP($B26,[4]ALQ!$A$4:$P$128,15,0)</f>
        <v>64</v>
      </c>
      <c r="AA26">
        <f>VLOOKUP($B26,[4]ALQ!$A$4:$P$128,16,0)</f>
        <v>75</v>
      </c>
      <c r="AC26" s="3">
        <f>VLOOKUP($B26,[4]Erwerbstätigkeit!$A$4:$P$128,14,0)</f>
        <v>0.83656249927588533</v>
      </c>
      <c r="AD26" s="7">
        <f>VLOOKUP($B26,[4]Erwerbstätigkeit!$A$4:$P$128,15,0)</f>
        <v>53</v>
      </c>
      <c r="AF26" s="3">
        <f>VLOOKUP($B26,[4]Erwerbstätigkeit!$A$4:$T$128,17,0)</f>
        <v>10.130816971598643</v>
      </c>
      <c r="AG26" s="3">
        <f>VLOOKUP($B26,[4]Erwerbstätigkeit!$A$4:$T$128,18,0)</f>
        <v>9.653276766107469</v>
      </c>
      <c r="AH26" s="7">
        <f>VLOOKUP($B26,[4]Erwerbstätigkeit!$A$4:$T$128,19,0)</f>
        <v>63</v>
      </c>
      <c r="AI26" s="7">
        <f>VLOOKUP($B26,[4]Erwerbstätigkeit!$A$4:$T$128,20,0)</f>
        <v>63</v>
      </c>
      <c r="AK26" s="3">
        <f>VLOOKUP($B26,[4]Tabelle11!$A$4:$I$128,7,0)</f>
        <v>3.61</v>
      </c>
      <c r="AL26" s="7">
        <f t="shared" si="1"/>
        <v>5</v>
      </c>
      <c r="AN26" s="3">
        <f>VLOOKUP($B26,[4]Tabelle8!$A$4:$S$128,15,0)</f>
        <v>110.91245210097608</v>
      </c>
      <c r="AO26" s="7">
        <f t="shared" si="2"/>
        <v>32</v>
      </c>
    </row>
    <row r="27" spans="1:41" x14ac:dyDescent="0.35">
      <c r="A27" t="s">
        <v>488</v>
      </c>
      <c r="B27" t="s">
        <v>372</v>
      </c>
      <c r="C27" s="3">
        <f>VLOOKUP($B27,'[4]BIP je EW'!$A$4:$P$128,12,0)</f>
        <v>39.556962025316459</v>
      </c>
      <c r="D27" s="3">
        <f>VLOOKUP($B27,'[4]BIP je EW'!$A$4:$P$128,13,0)</f>
        <v>40.789473684210527</v>
      </c>
      <c r="E27">
        <f>VLOOKUP($B27,'[4]BIP je EW'!$A$4:$P$128,15,0)</f>
        <v>92</v>
      </c>
      <c r="F27">
        <f>VLOOKUP($B27,'[4]BIP je EW'!$A$4:$P$128,16,0)</f>
        <v>92</v>
      </c>
      <c r="H27" s="3">
        <f>VLOOKUP($B27,[4]Wirtschaftswachstum!$A$4:$Z$128,23,0)</f>
        <v>0.5479780226079356</v>
      </c>
      <c r="I27">
        <f>VLOOKUP($B27,[4]Wirtschaftswachstum!$A$4:$Z$128,26,0)</f>
        <v>54</v>
      </c>
      <c r="K27" s="3">
        <f>VLOOKUP($B27,[4]Wirtschaftswachstum!$A$4:$AY$128,50,0)</f>
        <v>1.6636430123371042</v>
      </c>
      <c r="L27">
        <f>VLOOKUP($B27,[4]Wirtschaftswachstum!$A$4:$AY$128,51,0)</f>
        <v>28</v>
      </c>
      <c r="N27" s="3">
        <f>VLOOKUP($B27,'[4]Verfügbare Eink'!$A$4:$P$135,12,0)</f>
        <v>45.664739884393065</v>
      </c>
      <c r="O27" s="3">
        <f>VLOOKUP($B27,'[4]Verfügbare Eink'!$A$4:$P$135,13,0)</f>
        <v>50</v>
      </c>
      <c r="P27">
        <f>VLOOKUP($B27,'[4]Verfügbare Eink'!$A$4:$P$135,15,0)</f>
        <v>92</v>
      </c>
      <c r="Q27">
        <f>VLOOKUP($B27,'[4]Verfügbare Eink'!$A$4:$P$135,16,0)</f>
        <v>92</v>
      </c>
      <c r="S27" s="3">
        <f>VLOOKUP($B27,'[4]BIP je Arbeitsstunde'!$A$4:$P$127,12,0)</f>
        <v>38.523204452345119</v>
      </c>
      <c r="T27" s="3">
        <f>VLOOKUP($B27,'[4]BIP je Arbeitsstunde'!$A$4:$P$127,13,0)</f>
        <v>44.179617444095513</v>
      </c>
      <c r="U27" s="7">
        <f>VLOOKUP($B27,'[4]BIP je Arbeitsstunde'!$A$4:$P$127,15,0)</f>
        <v>92</v>
      </c>
      <c r="V27" s="7">
        <f>VLOOKUP($B27,'[4]BIP je Arbeitsstunde'!$A$4:$P$127,16,0)</f>
        <v>91</v>
      </c>
      <c r="W27" s="7"/>
      <c r="X27" s="3">
        <f>VLOOKUP($B27,[4]ALQ!$A$4:$P$128,6,0)</f>
        <v>6</v>
      </c>
      <c r="Y27" s="3">
        <f>VLOOKUP($B27,[4]ALQ!$A$4:$P$128,10,0)</f>
        <v>5.4</v>
      </c>
      <c r="Z27">
        <f>VLOOKUP($B27,[4]ALQ!$A$4:$P$128,15,0)</f>
        <v>49</v>
      </c>
      <c r="AA27">
        <f>VLOOKUP($B27,[4]ALQ!$A$4:$P$128,16,0)</f>
        <v>47</v>
      </c>
      <c r="AC27" s="3">
        <f>VLOOKUP($B27,[4]Erwerbstätigkeit!$A$4:$P$128,14,0)</f>
        <v>-2.7772910332169261</v>
      </c>
      <c r="AD27" s="7">
        <f>VLOOKUP($B27,[4]Erwerbstätigkeit!$A$4:$P$128,15,0)</f>
        <v>92</v>
      </c>
      <c r="AF27" s="3">
        <f>VLOOKUP($B27,[4]Erwerbstätigkeit!$A$4:$T$128,17,0)</f>
        <v>18.90038169430585</v>
      </c>
      <c r="AG27" s="3">
        <f>VLOOKUP($B27,[4]Erwerbstätigkeit!$A$4:$T$128,18,0)</f>
        <v>19.483287489739194</v>
      </c>
      <c r="AH27" s="7">
        <f>VLOOKUP($B27,[4]Erwerbstätigkeit!$A$4:$T$128,19,0)</f>
        <v>20</v>
      </c>
      <c r="AI27" s="7">
        <f>VLOOKUP($B27,[4]Erwerbstätigkeit!$A$4:$T$128,20,0)</f>
        <v>16</v>
      </c>
      <c r="AK27" s="3">
        <f>VLOOKUP($B27,[4]Tabelle11!$A$4:$I$128,7,0)</f>
        <v>0.32</v>
      </c>
      <c r="AL27" s="7">
        <f t="shared" si="1"/>
        <v>90</v>
      </c>
      <c r="AN27" s="3">
        <f>VLOOKUP($B27,[4]Tabelle8!$A$4:$S$128,15,0)</f>
        <v>71.916706736576202</v>
      </c>
      <c r="AO27" s="7">
        <f t="shared" si="2"/>
        <v>92</v>
      </c>
    </row>
    <row r="28" spans="1:41" x14ac:dyDescent="0.35">
      <c r="B28" t="s">
        <v>373</v>
      </c>
      <c r="C28" s="3">
        <f>VLOOKUP($B28,'[4]BIP je EW'!$A$4:$P$128,12,0)</f>
        <v>70.25316455696202</v>
      </c>
      <c r="D28" s="3">
        <f>VLOOKUP($B28,'[4]BIP je EW'!$A$4:$P$128,13,0)</f>
        <v>73.68421052631578</v>
      </c>
      <c r="E28">
        <f>VLOOKUP($B28,'[4]BIP je EW'!$A$4:$P$128,15,0)</f>
        <v>72</v>
      </c>
      <c r="F28">
        <f>VLOOKUP($B28,'[4]BIP je EW'!$A$4:$P$128,16,0)</f>
        <v>70</v>
      </c>
      <c r="H28" s="3">
        <f>VLOOKUP($B28,[4]Wirtschaftswachstum!$A$4:$Z$128,23,0)</f>
        <v>2.8532949334828572</v>
      </c>
      <c r="I28">
        <f>VLOOKUP($B28,[4]Wirtschaftswachstum!$A$4:$Z$128,26,0)</f>
        <v>6</v>
      </c>
      <c r="K28" s="3">
        <f>VLOOKUP($B28,[4]Wirtschaftswachstum!$A$4:$AY$128,50,0)</f>
        <v>3.9428243214383514</v>
      </c>
      <c r="L28">
        <f>VLOOKUP($B28,[4]Wirtschaftswachstum!$A$4:$AY$128,51,0)</f>
        <v>5</v>
      </c>
      <c r="N28" s="3">
        <f>VLOOKUP($B28,'[4]Verfügbare Eink'!$A$4:$P$135,12,0)</f>
        <v>67.052023121387279</v>
      </c>
      <c r="O28" s="3">
        <f>VLOOKUP($B28,'[4]Verfügbare Eink'!$A$4:$P$135,13,0)</f>
        <v>72.680412371134011</v>
      </c>
      <c r="P28">
        <f>VLOOKUP($B28,'[4]Verfügbare Eink'!$A$4:$P$135,15,0)</f>
        <v>80</v>
      </c>
      <c r="Q28">
        <f>VLOOKUP($B28,'[4]Verfügbare Eink'!$A$4:$P$135,16,0)</f>
        <v>78</v>
      </c>
      <c r="S28" s="3">
        <f>VLOOKUP($B28,'[4]BIP je Arbeitsstunde'!$A$4:$P$127,12,0)</f>
        <v>56.886302685634938</v>
      </c>
      <c r="T28" s="3">
        <f>VLOOKUP($B28,'[4]BIP je Arbeitsstunde'!$A$4:$P$127,13,0)</f>
        <v>66.01295276966988</v>
      </c>
      <c r="U28" s="7">
        <f>VLOOKUP($B28,'[4]BIP je Arbeitsstunde'!$A$4:$P$127,15,0)</f>
        <v>83</v>
      </c>
      <c r="V28" s="7">
        <f>VLOOKUP($B28,'[4]BIP je Arbeitsstunde'!$A$4:$P$127,16,0)</f>
        <v>76</v>
      </c>
      <c r="W28" s="7"/>
      <c r="X28" s="3">
        <f>VLOOKUP($B28,[4]ALQ!$A$4:$P$128,6,0)</f>
        <v>2.5</v>
      </c>
      <c r="Y28" s="3">
        <f>VLOOKUP($B28,[4]ALQ!$A$4:$P$128,10,0)</f>
        <v>3.3</v>
      </c>
      <c r="Z28">
        <f>VLOOKUP($B28,[4]ALQ!$A$4:$P$128,15,0)</f>
        <v>6</v>
      </c>
      <c r="AA28">
        <f>VLOOKUP($B28,[4]ALQ!$A$4:$P$128,16,0)</f>
        <v>26</v>
      </c>
      <c r="AC28" s="3">
        <f>VLOOKUP($B28,[4]Erwerbstätigkeit!$A$4:$P$128,14,0)</f>
        <v>2.2190530452019317</v>
      </c>
      <c r="AD28" s="7">
        <f>VLOOKUP($B28,[4]Erwerbstätigkeit!$A$4:$P$128,15,0)</f>
        <v>5</v>
      </c>
      <c r="AF28" s="3">
        <f>VLOOKUP($B28,[4]Erwerbstätigkeit!$A$4:$T$128,17,0)</f>
        <v>16.542470063443766</v>
      </c>
      <c r="AG28" s="3">
        <f>VLOOKUP($B28,[4]Erwerbstätigkeit!$A$4:$T$128,18,0)</f>
        <v>15.072824743872895</v>
      </c>
      <c r="AH28" s="7">
        <f>VLOOKUP($B28,[4]Erwerbstätigkeit!$A$4:$T$128,19,0)</f>
        <v>28</v>
      </c>
      <c r="AI28" s="7">
        <f>VLOOKUP($B28,[4]Erwerbstätigkeit!$A$4:$T$128,20,0)</f>
        <v>32</v>
      </c>
      <c r="AK28" s="3">
        <f>VLOOKUP($B28,[4]Tabelle11!$A$4:$I$128,7,0)</f>
        <v>1.03</v>
      </c>
      <c r="AL28" s="7">
        <f t="shared" si="1"/>
        <v>71</v>
      </c>
      <c r="AN28" s="3">
        <f>VLOOKUP($B28,[4]Tabelle8!$A$4:$S$128,15,0)</f>
        <v>86.847212051469825</v>
      </c>
      <c r="AO28" s="7">
        <f t="shared" si="2"/>
        <v>85</v>
      </c>
    </row>
    <row r="29" spans="1:41" x14ac:dyDescent="0.35">
      <c r="A29" t="s">
        <v>489</v>
      </c>
      <c r="B29" t="s">
        <v>374</v>
      </c>
      <c r="C29" s="3">
        <f>VLOOKUP($B29,'[4]BIP je EW'!$A$4:$P$128,12,0)</f>
        <v>94.936708860759495</v>
      </c>
      <c r="D29" s="3">
        <f>VLOOKUP($B29,'[4]BIP je EW'!$A$4:$P$128,13,0)</f>
        <v>96.05263157894737</v>
      </c>
      <c r="E29">
        <f>VLOOKUP($B29,'[4]BIP je EW'!$A$4:$P$128,15,0)</f>
        <v>42</v>
      </c>
      <c r="F29">
        <f>VLOOKUP($B29,'[4]BIP je EW'!$A$4:$P$128,16,0)</f>
        <v>41</v>
      </c>
      <c r="H29" s="3">
        <f>VLOOKUP($B29,[4]Wirtschaftswachstum!$A$4:$Z$128,23,0)</f>
        <v>0.24251107695778273</v>
      </c>
      <c r="I29">
        <f>VLOOKUP($B29,[4]Wirtschaftswachstum!$A$4:$Z$128,26,0)</f>
        <v>68</v>
      </c>
      <c r="K29" s="3">
        <f>VLOOKUP($B29,[4]Wirtschaftswachstum!$A$4:$AY$128,50,0)</f>
        <v>-0.46093342857081154</v>
      </c>
      <c r="L29">
        <f>VLOOKUP($B29,[4]Wirtschaftswachstum!$A$4:$AY$128,51,0)</f>
        <v>84</v>
      </c>
      <c r="N29" s="3">
        <f>VLOOKUP($B29,'[4]Verfügbare Eink'!$A$4:$P$135,12,0)</f>
        <v>83.236994219653184</v>
      </c>
      <c r="O29" s="3">
        <f>VLOOKUP($B29,'[4]Verfügbare Eink'!$A$4:$P$135,13,0)</f>
        <v>81.958762886597938</v>
      </c>
      <c r="P29">
        <f>VLOOKUP($B29,'[4]Verfügbare Eink'!$A$4:$P$135,15,0)</f>
        <v>64</v>
      </c>
      <c r="Q29">
        <f>VLOOKUP($B29,'[4]Verfügbare Eink'!$A$4:$P$135,16,0)</f>
        <v>68</v>
      </c>
      <c r="S29" s="3">
        <f>VLOOKUP($B29,'[4]BIP je Arbeitsstunde'!$A$4:$P$127,12,0)</f>
        <v>79.974529464292402</v>
      </c>
      <c r="T29" s="3">
        <f>VLOOKUP($B29,'[4]BIP je Arbeitsstunde'!$A$4:$P$127,13,0)</f>
        <v>77.964799165861166</v>
      </c>
      <c r="U29" s="7">
        <f>VLOOKUP($B29,'[4]BIP je Arbeitsstunde'!$A$4:$P$127,15,0)</f>
        <v>64</v>
      </c>
      <c r="V29" s="7">
        <f>VLOOKUP($B29,'[4]BIP je Arbeitsstunde'!$A$4:$P$127,16,0)</f>
        <v>65</v>
      </c>
      <c r="W29" s="7"/>
      <c r="X29" s="3">
        <f>VLOOKUP($B29,[4]ALQ!$A$4:$P$128,6,0)</f>
        <v>2</v>
      </c>
      <c r="Y29" s="3">
        <f>VLOOKUP($B29,[4]ALQ!$A$4:$P$128,10,0)</f>
        <v>2.5</v>
      </c>
      <c r="Z29">
        <f>VLOOKUP($B29,[4]ALQ!$A$4:$P$128,15,0)</f>
        <v>2</v>
      </c>
      <c r="AA29">
        <f>VLOOKUP($B29,[4]ALQ!$A$4:$P$128,16,0)</f>
        <v>5</v>
      </c>
      <c r="AC29" s="3">
        <f>VLOOKUP($B29,[4]Erwerbstätigkeit!$A$4:$P$128,14,0)</f>
        <v>0.17031506501842841</v>
      </c>
      <c r="AD29" s="7">
        <f>VLOOKUP($B29,[4]Erwerbstätigkeit!$A$4:$P$128,15,0)</f>
        <v>78</v>
      </c>
      <c r="AF29" s="3">
        <f>VLOOKUP($B29,[4]Erwerbstätigkeit!$A$4:$T$128,17,0)</f>
        <v>26.432857380446499</v>
      </c>
      <c r="AG29" s="3">
        <f>VLOOKUP($B29,[4]Erwerbstätigkeit!$A$4:$T$128,18,0)</f>
        <v>25.384955785399804</v>
      </c>
      <c r="AH29" s="7">
        <f>VLOOKUP($B29,[4]Erwerbstätigkeit!$A$4:$T$128,19,0)</f>
        <v>2</v>
      </c>
      <c r="AI29" s="7">
        <f>VLOOKUP($B29,[4]Erwerbstätigkeit!$A$4:$T$128,20,0)</f>
        <v>2</v>
      </c>
      <c r="AK29" s="3">
        <f>VLOOKUP($B29,[4]Tabelle11!$A$4:$I$128,7,0)</f>
        <v>2</v>
      </c>
      <c r="AL29" s="7">
        <f t="shared" si="1"/>
        <v>32</v>
      </c>
      <c r="AN29" s="3">
        <f>VLOOKUP($B29,[4]Tabelle8!$A$4:$S$128,15,0)</f>
        <v>105.89476758335363</v>
      </c>
      <c r="AO29" s="7">
        <f t="shared" si="2"/>
        <v>46</v>
      </c>
    </row>
    <row r="30" spans="1:41" x14ac:dyDescent="0.35">
      <c r="A30" t="s">
        <v>490</v>
      </c>
      <c r="B30" t="s">
        <v>447</v>
      </c>
      <c r="C30" s="3">
        <f>VLOOKUP($B30,'[4]BIP je EW'!$A$4:$P$128,12,0)</f>
        <v>123.41772151898734</v>
      </c>
      <c r="D30" s="3">
        <f>VLOOKUP($B30,'[4]BIP je EW'!$A$4:$P$128,13,0)</f>
        <v>130.92105263157893</v>
      </c>
      <c r="E30">
        <f>VLOOKUP($B30,'[4]BIP je EW'!$A$4:$P$128,15,0)</f>
        <v>16</v>
      </c>
      <c r="F30">
        <f>VLOOKUP($B30,'[4]BIP je EW'!$A$4:$P$128,16,0)</f>
        <v>13</v>
      </c>
      <c r="H30" s="3">
        <f>VLOOKUP($B30,[4]Wirtschaftswachstum!$A$4:$Z$128,23,0)</f>
        <v>1.8722558078239473</v>
      </c>
      <c r="I30">
        <f>VLOOKUP($B30,[4]Wirtschaftswachstum!$A$4:$Z$128,26,0)</f>
        <v>14</v>
      </c>
      <c r="K30" s="3">
        <f>VLOOKUP($B30,[4]Wirtschaftswachstum!$A$4:$AY$128,50,0)</f>
        <v>1.7773156897512195</v>
      </c>
      <c r="L30">
        <f>VLOOKUP($B30,[4]Wirtschaftswachstum!$A$4:$AY$128,51,0)</f>
        <v>24</v>
      </c>
      <c r="N30" s="3">
        <f>VLOOKUP($B30,'[4]Verfügbare Eink'!$A$4:$P$135,12,0)</f>
        <v>93.641618497109818</v>
      </c>
      <c r="O30" s="3">
        <f>VLOOKUP($B30,'[4]Verfügbare Eink'!$A$4:$P$135,13,0)</f>
        <v>93.678160919540232</v>
      </c>
      <c r="P30">
        <f>VLOOKUP($B30,'[4]Verfügbare Eink'!$A$4:$P$135,15,0)</f>
        <v>14</v>
      </c>
      <c r="Q30">
        <f>VLOOKUP($B30,'[4]Verfügbare Eink'!$A$4:$P$135,16,0)</f>
        <v>12</v>
      </c>
      <c r="S30" s="3">
        <f>VLOOKUP($B30,'[4]BIP je Arbeitsstunde'!$A$4:$P$127,12,0)</f>
        <v>133.96983757032712</v>
      </c>
      <c r="T30" s="3">
        <f>VLOOKUP($B30,'[4]BIP je Arbeitsstunde'!$A$4:$P$127,13,0)</f>
        <v>139.9423088220808</v>
      </c>
      <c r="U30" s="7">
        <f>VLOOKUP($B30,'[4]BIP je Arbeitsstunde'!$A$4:$P$127,15,0)</f>
        <v>8</v>
      </c>
      <c r="V30" s="7">
        <f>VLOOKUP($B30,'[4]BIP je Arbeitsstunde'!$A$4:$P$127,16,0)</f>
        <v>6</v>
      </c>
      <c r="W30" s="7"/>
      <c r="X30" s="3">
        <f>VLOOKUP($B30,[4]ALQ!$A$4:$P$128,6,0)</f>
        <v>4.7</v>
      </c>
      <c r="Y30" s="3">
        <f>VLOOKUP($B30,[4]ALQ!$A$4:$P$128,10,0)</f>
        <v>4.7</v>
      </c>
      <c r="Z30">
        <f>VLOOKUP($B30,[4]ALQ!$A$4:$P$128,15,0)</f>
        <v>42</v>
      </c>
      <c r="AA30">
        <f>VLOOKUP($B30,[4]ALQ!$A$4:$P$128,16,0)</f>
        <v>41</v>
      </c>
      <c r="AC30" s="3">
        <f>VLOOKUP($B30,[4]Erwerbstätigkeit!$A$4:$P$128,14,0)</f>
        <v>1.6099009744083332</v>
      </c>
      <c r="AD30" s="7">
        <f>VLOOKUP($B30,[4]Erwerbstätigkeit!$A$4:$P$128,15,0)</f>
        <v>12</v>
      </c>
      <c r="AF30" s="3">
        <f>VLOOKUP($B30,[4]Erwerbstätigkeit!$A$4:$T$128,17,0)</f>
        <v>9.688135570652987</v>
      </c>
      <c r="AG30" s="3">
        <f>VLOOKUP($B30,[4]Erwerbstätigkeit!$A$4:$T$128,18,0)</f>
        <v>9.6382644795463754</v>
      </c>
      <c r="AH30" s="7">
        <f>VLOOKUP($B30,[4]Erwerbstätigkeit!$A$4:$T$128,19,0)</f>
        <v>65</v>
      </c>
      <c r="AI30" s="7">
        <f>VLOOKUP($B30,[4]Erwerbstätigkeit!$A$4:$T$128,20,0)</f>
        <v>64</v>
      </c>
      <c r="AK30" s="3">
        <f>VLOOKUP($B30,[4]Tabelle11!$A$4:$I$128,7,0)</f>
        <v>2.74</v>
      </c>
      <c r="AL30" s="7">
        <f t="shared" si="1"/>
        <v>21</v>
      </c>
      <c r="AN30" s="3">
        <f>VLOOKUP($B30,[4]Tabelle8!$A$4:$S$128,15,0)</f>
        <v>111.41708610487235</v>
      </c>
      <c r="AO30" s="7">
        <f t="shared" si="2"/>
        <v>29</v>
      </c>
    </row>
    <row r="31" spans="1:41" x14ac:dyDescent="0.35">
      <c r="A31" t="s">
        <v>491</v>
      </c>
      <c r="B31" t="s">
        <v>375</v>
      </c>
      <c r="C31" s="3">
        <f>VLOOKUP($B31,'[4]BIP je EW'!$A$4:$P$128,12,0)</f>
        <v>83.544303797468359</v>
      </c>
      <c r="D31" s="3">
        <f>VLOOKUP($B31,'[4]BIP je EW'!$A$4:$P$128,13,0)</f>
        <v>85.526315789473685</v>
      </c>
      <c r="E31">
        <f>VLOOKUP($B31,'[4]BIP je EW'!$A$4:$P$128,15,0)</f>
        <v>59</v>
      </c>
      <c r="F31">
        <f>VLOOKUP($B31,'[4]BIP je EW'!$A$4:$P$128,16,0)</f>
        <v>58</v>
      </c>
      <c r="H31" s="3">
        <f>VLOOKUP($B31,[4]Wirtschaftswachstum!$A$4:$Z$128,23,0)</f>
        <v>0.20411804544870904</v>
      </c>
      <c r="I31">
        <f>VLOOKUP($B31,[4]Wirtschaftswachstum!$A$4:$Z$128,26,0)</f>
        <v>72</v>
      </c>
      <c r="K31" s="3">
        <f>VLOOKUP($B31,[4]Wirtschaftswachstum!$A$4:$AY$128,50,0)</f>
        <v>-0.50688120022959993</v>
      </c>
      <c r="L31">
        <f>VLOOKUP($B31,[4]Wirtschaftswachstum!$A$4:$AY$128,51,0)</f>
        <v>85</v>
      </c>
      <c r="N31" s="3">
        <f>VLOOKUP($B31,'[4]Verfügbare Eink'!$A$4:$P$135,12,0)</f>
        <v>74.566473988439313</v>
      </c>
      <c r="O31" s="3">
        <f>VLOOKUP($B31,'[4]Verfügbare Eink'!$A$4:$P$135,13,0)</f>
        <v>71.134020618556704</v>
      </c>
      <c r="P31">
        <f>VLOOKUP($B31,'[4]Verfügbare Eink'!$A$4:$P$135,15,0)</f>
        <v>76</v>
      </c>
      <c r="Q31">
        <f>VLOOKUP($B31,'[4]Verfügbare Eink'!$A$4:$P$135,16,0)</f>
        <v>81</v>
      </c>
      <c r="S31" s="3">
        <f>VLOOKUP($B31,'[4]BIP je Arbeitsstunde'!$A$4:$P$127,12,0)</f>
        <v>72.378096714314381</v>
      </c>
      <c r="T31" s="3">
        <f>VLOOKUP($B31,'[4]BIP je Arbeitsstunde'!$A$4:$P$127,13,0)</f>
        <v>76.930208011405369</v>
      </c>
      <c r="U31" s="7">
        <f>VLOOKUP($B31,'[4]BIP je Arbeitsstunde'!$A$4:$P$127,15,0)</f>
        <v>68</v>
      </c>
      <c r="V31" s="7">
        <f>VLOOKUP($B31,'[4]BIP je Arbeitsstunde'!$A$4:$P$127,16,0)</f>
        <v>67</v>
      </c>
      <c r="W31" s="7"/>
      <c r="X31" s="3">
        <f>VLOOKUP($B31,[4]ALQ!$A$4:$P$128,6,0)</f>
        <v>4.4000000000000004</v>
      </c>
      <c r="Y31" s="3">
        <f>VLOOKUP($B31,[4]ALQ!$A$4:$P$128,10,0)</f>
        <v>6.2</v>
      </c>
      <c r="Z31">
        <f>VLOOKUP($B31,[4]ALQ!$A$4:$P$128,15,0)</f>
        <v>37</v>
      </c>
      <c r="AA31">
        <f>VLOOKUP($B31,[4]ALQ!$A$4:$P$128,16,0)</f>
        <v>60</v>
      </c>
      <c r="AC31" s="3">
        <f>VLOOKUP($B31,[4]Erwerbstätigkeit!$A$4:$P$128,14,0)</f>
        <v>1.2675624628049462</v>
      </c>
      <c r="AD31" s="7">
        <f>VLOOKUP($B31,[4]Erwerbstätigkeit!$A$4:$P$128,15,0)</f>
        <v>31</v>
      </c>
      <c r="AF31" s="3">
        <f>VLOOKUP($B31,[4]Erwerbstätigkeit!$A$4:$T$128,17,0)</f>
        <v>18.539137331462388</v>
      </c>
      <c r="AG31" s="3">
        <f>VLOOKUP($B31,[4]Erwerbstätigkeit!$A$4:$T$128,18,0)</f>
        <v>18.223865405340678</v>
      </c>
      <c r="AH31" s="7">
        <f>VLOOKUP($B31,[4]Erwerbstätigkeit!$A$4:$T$128,19,0)</f>
        <v>22</v>
      </c>
      <c r="AI31" s="7">
        <f>VLOOKUP($B31,[4]Erwerbstätigkeit!$A$4:$T$128,20,0)</f>
        <v>20</v>
      </c>
      <c r="AK31" s="3">
        <f>VLOOKUP($B31,[4]Tabelle11!$A$4:$I$128,7,0)</f>
        <v>1.75</v>
      </c>
      <c r="AL31" s="7">
        <f t="shared" si="1"/>
        <v>38</v>
      </c>
      <c r="AN31" s="3">
        <f>VLOOKUP($B31,[4]Tabelle8!$A$4:$S$128,15,0)</f>
        <v>97.472347106258482</v>
      </c>
      <c r="AO31" s="7">
        <f t="shared" si="2"/>
        <v>68</v>
      </c>
    </row>
    <row r="32" spans="1:41" x14ac:dyDescent="0.35">
      <c r="A32" t="s">
        <v>499</v>
      </c>
      <c r="B32" t="s">
        <v>376</v>
      </c>
      <c r="C32" s="3">
        <f>VLOOKUP($B32,'[4]BIP je EW'!$A$4:$P$128,12,0)</f>
        <v>189.87341772151899</v>
      </c>
      <c r="D32" s="3">
        <f>VLOOKUP($B32,'[4]BIP je EW'!$A$4:$P$128,13,0)</f>
        <v>205.59210526315786</v>
      </c>
      <c r="E32">
        <f>VLOOKUP($B32,'[4]BIP je EW'!$A$4:$P$128,15,0)</f>
        <v>4</v>
      </c>
      <c r="F32">
        <f>VLOOKUP($B32,'[4]BIP je EW'!$A$4:$P$128,16,0)</f>
        <v>2</v>
      </c>
      <c r="H32" s="3">
        <f>VLOOKUP($B32,[4]Wirtschaftswachstum!$A$4:$Z$128,23,0)</f>
        <v>5.044926275127537</v>
      </c>
      <c r="I32">
        <f>VLOOKUP($B32,[4]Wirtschaftswachstum!$A$4:$Z$128,26,0)</f>
        <v>2</v>
      </c>
      <c r="K32" s="3">
        <f>VLOOKUP($B32,[4]Wirtschaftswachstum!$A$4:$AY$128,50,0)</f>
        <v>4.6569602330036446</v>
      </c>
      <c r="L32">
        <f>VLOOKUP($B32,[4]Wirtschaftswachstum!$A$4:$AY$128,51,0)</f>
        <v>3</v>
      </c>
      <c r="N32" s="3">
        <f>VLOOKUP($B32,'[4]Verfügbare Eink'!$A$4:$P$135,12,0)</f>
        <v>96.531791907514446</v>
      </c>
      <c r="O32" s="3">
        <f>VLOOKUP($B32,'[4]Verfügbare Eink'!$A$4:$P$135,13,0)</f>
        <v>96.907216494845358</v>
      </c>
      <c r="P32">
        <f>VLOOKUP($B32,'[4]Verfügbare Eink'!$A$4:$P$135,15,0)</f>
        <v>52</v>
      </c>
      <c r="Q32">
        <f>VLOOKUP($B32,'[4]Verfügbare Eink'!$A$4:$P$135,16,0)</f>
        <v>51</v>
      </c>
      <c r="S32" s="3">
        <f>VLOOKUP($B32,'[4]BIP je Arbeitsstunde'!$A$4:$P$127,12,0)</f>
        <v>176.46881508274967</v>
      </c>
      <c r="T32" s="3">
        <f>VLOOKUP($B32,'[4]BIP je Arbeitsstunde'!$A$4:$P$127,13,0)</f>
        <v>220.67211749668783</v>
      </c>
      <c r="U32" s="7">
        <f>VLOOKUP($B32,'[4]BIP je Arbeitsstunde'!$A$4:$P$127,15,0)</f>
        <v>1</v>
      </c>
      <c r="V32" s="7">
        <f>VLOOKUP($B32,'[4]BIP je Arbeitsstunde'!$A$4:$P$127,16,0)</f>
        <v>1</v>
      </c>
      <c r="W32" s="7"/>
      <c r="X32" s="3">
        <f>VLOOKUP($B32,[4]ALQ!$A$4:$P$128,6,0)</f>
        <v>4.5999999999999996</v>
      </c>
      <c r="Y32" s="3">
        <f>VLOOKUP($B32,[4]ALQ!$A$4:$P$128,10,0)</f>
        <v>3.9</v>
      </c>
      <c r="Z32">
        <f>VLOOKUP($B32,[4]ALQ!$A$4:$P$128,15,0)</f>
        <v>40</v>
      </c>
      <c r="AA32">
        <f>VLOOKUP($B32,[4]ALQ!$A$4:$P$128,16,0)</f>
        <v>33</v>
      </c>
      <c r="AC32" s="3">
        <f>VLOOKUP($B32,[4]Erwerbstätigkeit!$A$4:$P$128,14,0)</f>
        <v>3.545043018345865</v>
      </c>
      <c r="AD32" s="7">
        <f>VLOOKUP($B32,[4]Erwerbstätigkeit!$A$4:$P$128,15,0)</f>
        <v>3</v>
      </c>
      <c r="AF32" s="3">
        <f>VLOOKUP($B32,[4]Erwerbstätigkeit!$A$4:$T$128,17,0)</f>
        <v>10.979270418060128</v>
      </c>
      <c r="AG32" s="3">
        <f>VLOOKUP($B32,[4]Erwerbstätigkeit!$A$4:$T$128,18,0)</f>
        <v>11.181215865686656</v>
      </c>
      <c r="AH32" s="7">
        <f>VLOOKUP($B32,[4]Erwerbstätigkeit!$A$4:$T$128,19,0)</f>
        <v>60</v>
      </c>
      <c r="AI32" s="7">
        <f>VLOOKUP($B32,[4]Erwerbstätigkeit!$A$4:$T$128,20,0)</f>
        <v>56</v>
      </c>
      <c r="AK32" s="3">
        <f>VLOOKUP($B32,[4]Tabelle11!$A$4:$I$128,7,0)</f>
        <v>1.07</v>
      </c>
      <c r="AL32" s="7">
        <f t="shared" si="1"/>
        <v>66</v>
      </c>
      <c r="AN32" s="3">
        <f>VLOOKUP($B32,[4]Tabelle8!$A$4:$S$128,15,0)</f>
        <v>139.20930538213841</v>
      </c>
      <c r="AO32" s="7">
        <f t="shared" si="2"/>
        <v>3</v>
      </c>
    </row>
    <row r="33" spans="1:41" x14ac:dyDescent="0.35">
      <c r="A33" t="s">
        <v>498</v>
      </c>
      <c r="B33" t="s">
        <v>377</v>
      </c>
      <c r="C33" s="3">
        <f>VLOOKUP($B33,'[4]BIP je EW'!$A$4:$P$128,12,0)</f>
        <v>90.506329113924053</v>
      </c>
      <c r="D33" s="3">
        <f>VLOOKUP($B33,'[4]BIP je EW'!$A$4:$P$128,13,0)</f>
        <v>86.18421052631578</v>
      </c>
      <c r="E33">
        <f>VLOOKUP($B33,'[4]BIP je EW'!$A$4:$P$128,15,0)</f>
        <v>46</v>
      </c>
      <c r="F33">
        <f>VLOOKUP($B33,'[4]BIP je EW'!$A$4:$P$128,16,0)</f>
        <v>54</v>
      </c>
      <c r="H33" s="3">
        <f>VLOOKUP($B33,[4]Wirtschaftswachstum!$A$4:$Z$128,23,0)</f>
        <v>1.8138164367764205</v>
      </c>
      <c r="I33">
        <f>VLOOKUP($B33,[4]Wirtschaftswachstum!$A$4:$Z$128,26,0)</f>
        <v>17</v>
      </c>
      <c r="K33" s="3">
        <f>VLOOKUP($B33,[4]Wirtschaftswachstum!$A$4:$AY$128,50,0)</f>
        <v>2.6134955688533239</v>
      </c>
      <c r="L33">
        <f>VLOOKUP($B33,[4]Wirtschaftswachstum!$A$4:$AY$128,51,0)</f>
        <v>14</v>
      </c>
      <c r="N33" s="3">
        <f>VLOOKUP($B33,'[4]Verfügbare Eink'!$A$4:$P$135,12,0)</f>
        <v>80.346820809248555</v>
      </c>
      <c r="O33" s="3">
        <f>VLOOKUP($B33,'[4]Verfügbare Eink'!$A$4:$P$135,13,0)</f>
        <v>83.505154639175259</v>
      </c>
      <c r="P33">
        <f>VLOOKUP($B33,'[4]Verfügbare Eink'!$A$4:$P$135,15,0)</f>
        <v>68</v>
      </c>
      <c r="Q33">
        <f>VLOOKUP($B33,'[4]Verfügbare Eink'!$A$4:$P$135,16,0)</f>
        <v>64</v>
      </c>
      <c r="S33" s="3">
        <f>VLOOKUP($B33,'[4]BIP je Arbeitsstunde'!$A$4:$P$127,12,0)</f>
        <v>70.939420178459756</v>
      </c>
      <c r="T33" s="3">
        <f>VLOOKUP($B33,'[4]BIP je Arbeitsstunde'!$A$4:$P$127,13,0)</f>
        <v>69.396253021136218</v>
      </c>
      <c r="U33" s="7">
        <f>VLOOKUP($B33,'[4]BIP je Arbeitsstunde'!$A$4:$P$127,15,0)</f>
        <v>69</v>
      </c>
      <c r="V33" s="7">
        <f>VLOOKUP($B33,'[4]BIP je Arbeitsstunde'!$A$4:$P$127,16,0)</f>
        <v>72</v>
      </c>
      <c r="W33" s="7"/>
      <c r="X33" s="3">
        <f>VLOOKUP($B33,[4]ALQ!$A$4:$P$128,6,0)</f>
        <v>16.899999999999999</v>
      </c>
      <c r="Y33" s="3">
        <f>VLOOKUP($B33,[4]ALQ!$A$4:$P$128,10,0)</f>
        <v>9.3000000000000007</v>
      </c>
      <c r="Z33">
        <f>VLOOKUP($B33,[4]ALQ!$A$4:$P$128,15,0)</f>
        <v>84</v>
      </c>
      <c r="AA33">
        <f>VLOOKUP($B33,[4]ALQ!$A$4:$P$128,16,0)</f>
        <v>78</v>
      </c>
      <c r="AC33" s="3">
        <f>VLOOKUP($B33,[4]Erwerbstätigkeit!$A$4:$P$128,14,0)</f>
        <v>1.5218844135600307</v>
      </c>
      <c r="AD33" s="7">
        <f>VLOOKUP($B33,[4]Erwerbstätigkeit!$A$4:$P$128,15,0)</f>
        <v>16</v>
      </c>
      <c r="AF33" s="3">
        <f>VLOOKUP($B33,[4]Erwerbstätigkeit!$A$4:$T$128,17,0)</f>
        <v>8.1988841978287095</v>
      </c>
      <c r="AG33" s="3">
        <f>VLOOKUP($B33,[4]Erwerbstätigkeit!$A$4:$T$128,18,0)</f>
        <v>8.495783286480961</v>
      </c>
      <c r="AH33" s="7">
        <f>VLOOKUP($B33,[4]Erwerbstätigkeit!$A$4:$T$128,19,0)</f>
        <v>70</v>
      </c>
      <c r="AI33" s="7">
        <f>VLOOKUP($B33,[4]Erwerbstätigkeit!$A$4:$T$128,20,0)</f>
        <v>69</v>
      </c>
      <c r="AK33" s="3">
        <f>VLOOKUP($B33,[4]Tabelle11!$A$4:$I$128,7,0)</f>
        <v>1.79</v>
      </c>
      <c r="AL33" s="7">
        <f t="shared" si="1"/>
        <v>36</v>
      </c>
      <c r="AN33" s="3">
        <f>VLOOKUP($B33,[4]Tabelle8!$A$4:$S$128,15,0)</f>
        <v>95.039794423373522</v>
      </c>
      <c r="AO33" s="7">
        <f t="shared" si="2"/>
        <v>73</v>
      </c>
    </row>
    <row r="34" spans="1:41" x14ac:dyDescent="0.35">
      <c r="B34" t="s">
        <v>378</v>
      </c>
      <c r="C34" s="3">
        <f>VLOOKUP($B34,'[4]BIP je EW'!$A$4:$P$128,12,0)</f>
        <v>57.594936708860757</v>
      </c>
      <c r="D34" s="3">
        <f>VLOOKUP($B34,'[4]BIP je EW'!$A$4:$P$128,13,0)</f>
        <v>49.671052631578952</v>
      </c>
      <c r="E34">
        <f>VLOOKUP($B34,'[4]BIP je EW'!$A$4:$P$128,15,0)</f>
        <v>86</v>
      </c>
      <c r="F34">
        <f>VLOOKUP($B34,'[4]BIP je EW'!$A$4:$P$128,16,0)</f>
        <v>90</v>
      </c>
      <c r="H34" s="3">
        <f>VLOOKUP($B34,[4]Wirtschaftswachstum!$A$4:$Z$128,23,0)</f>
        <v>0.53530109664087888</v>
      </c>
      <c r="I34">
        <f>VLOOKUP($B34,[4]Wirtschaftswachstum!$A$4:$Z$128,26,0)</f>
        <v>55</v>
      </c>
      <c r="K34" s="3">
        <f>VLOOKUP($B34,[4]Wirtschaftswachstum!$A$4:$AY$128,50,0)</f>
        <v>0.83416159672482593</v>
      </c>
      <c r="L34">
        <f>VLOOKUP($B34,[4]Wirtschaftswachstum!$A$4:$AY$128,51,0)</f>
        <v>44</v>
      </c>
      <c r="N34" s="3">
        <f>VLOOKUP($B34,'[4]Verfügbare Eink'!$A$4:$P$135,12,0)</f>
        <v>72.832369942196522</v>
      </c>
      <c r="O34" s="3">
        <f>VLOOKUP($B34,'[4]Verfügbare Eink'!$A$4:$P$135,13,0)</f>
        <v>71.649484536082468</v>
      </c>
      <c r="P34">
        <f>VLOOKUP($B34,'[4]Verfügbare Eink'!$A$4:$P$135,15,0)</f>
        <v>78</v>
      </c>
      <c r="Q34">
        <f>VLOOKUP($B34,'[4]Verfügbare Eink'!$A$4:$P$135,16,0)</f>
        <v>80</v>
      </c>
      <c r="S34" s="3">
        <f>VLOOKUP($B34,'[4]BIP je Arbeitsstunde'!$A$4:$P$127,12,0)</f>
        <v>43.783466153442447</v>
      </c>
      <c r="T34" s="3">
        <f>VLOOKUP($B34,'[4]BIP je Arbeitsstunde'!$A$4:$P$127,13,0)</f>
        <v>43.072012850607059</v>
      </c>
      <c r="U34" s="7">
        <f>VLOOKUP($B34,'[4]BIP je Arbeitsstunde'!$A$4:$P$127,15,0)</f>
        <v>91</v>
      </c>
      <c r="V34" s="7">
        <f>VLOOKUP($B34,'[4]BIP je Arbeitsstunde'!$A$4:$P$127,16,0)</f>
        <v>92</v>
      </c>
      <c r="W34" s="7"/>
      <c r="X34" s="3">
        <f>VLOOKUP($B34,[4]ALQ!$A$4:$P$128,6,0)</f>
        <v>13.1</v>
      </c>
      <c r="Y34" s="3">
        <f>VLOOKUP($B34,[4]ALQ!$A$4:$P$128,10,0)</f>
        <v>9.6</v>
      </c>
      <c r="Z34">
        <f>VLOOKUP($B34,[4]ALQ!$A$4:$P$128,15,0)</f>
        <v>82</v>
      </c>
      <c r="AA34">
        <f>VLOOKUP($B34,[4]ALQ!$A$4:$P$128,16,0)</f>
        <v>79</v>
      </c>
      <c r="AC34" s="3">
        <f>VLOOKUP($B34,[4]Erwerbstätigkeit!$A$4:$P$128,14,0)</f>
        <v>1.1018269623558581</v>
      </c>
      <c r="AD34" s="7">
        <f>VLOOKUP($B34,[4]Erwerbstätigkeit!$A$4:$P$128,15,0)</f>
        <v>42</v>
      </c>
      <c r="AF34" s="3">
        <f>VLOOKUP($B34,[4]Erwerbstätigkeit!$A$4:$T$128,17,0)</f>
        <v>4.1337340903187503</v>
      </c>
      <c r="AG34" s="3">
        <f>VLOOKUP($B34,[4]Erwerbstätigkeit!$A$4:$T$128,18,0)</f>
        <v>4.3704884558204515</v>
      </c>
      <c r="AH34" s="7">
        <f>VLOOKUP($B34,[4]Erwerbstätigkeit!$A$4:$T$128,19,0)</f>
        <v>89</v>
      </c>
      <c r="AI34" s="7">
        <f>VLOOKUP($B34,[4]Erwerbstätigkeit!$A$4:$T$128,20,0)</f>
        <v>87</v>
      </c>
      <c r="AK34" s="3">
        <f>VLOOKUP($B34,[4]Tabelle11!$A$4:$I$128,7,0)</f>
        <v>1.2</v>
      </c>
      <c r="AL34" s="7">
        <f t="shared" si="1"/>
        <v>61</v>
      </c>
      <c r="AN34" s="3">
        <f>VLOOKUP($B34,[4]Tabelle8!$A$4:$S$128,15,0)</f>
        <v>110.69931490406813</v>
      </c>
      <c r="AO34" s="7">
        <f t="shared" si="2"/>
        <v>33</v>
      </c>
    </row>
    <row r="35" spans="1:41" x14ac:dyDescent="0.35">
      <c r="B35" t="s">
        <v>379</v>
      </c>
      <c r="C35" s="3">
        <f>VLOOKUP($B35,'[4]BIP je EW'!$A$4:$P$128,12,0)</f>
        <v>49.683544303797468</v>
      </c>
      <c r="D35" s="3">
        <f>VLOOKUP($B35,'[4]BIP je EW'!$A$4:$P$128,13,0)</f>
        <v>47.368421052631575</v>
      </c>
      <c r="E35">
        <f>VLOOKUP($B35,'[4]BIP je EW'!$A$4:$P$128,15,0)</f>
        <v>89</v>
      </c>
      <c r="F35">
        <f>VLOOKUP($B35,'[4]BIP je EW'!$A$4:$P$128,16,0)</f>
        <v>91</v>
      </c>
      <c r="H35" s="3">
        <f>VLOOKUP($B35,[4]Wirtschaftswachstum!$A$4:$Z$128,23,0)</f>
        <v>0.96480894356376723</v>
      </c>
      <c r="I35">
        <f>VLOOKUP($B35,[4]Wirtschaftswachstum!$A$4:$Z$128,26,0)</f>
        <v>40</v>
      </c>
      <c r="K35" s="3">
        <f>VLOOKUP($B35,[4]Wirtschaftswachstum!$A$4:$AY$128,50,0)</f>
        <v>1.7244942008203736</v>
      </c>
      <c r="L35">
        <f>VLOOKUP($B35,[4]Wirtschaftswachstum!$A$4:$AY$128,51,0)</f>
        <v>26</v>
      </c>
      <c r="N35" s="3">
        <f>VLOOKUP($B35,'[4]Verfügbare Eink'!$A$4:$P$135,12,0)</f>
        <v>66.473988439306353</v>
      </c>
      <c r="O35" s="3">
        <f>VLOOKUP($B35,'[4]Verfügbare Eink'!$A$4:$P$135,13,0)</f>
        <v>66.494845360824741</v>
      </c>
      <c r="P35">
        <f>VLOOKUP($B35,'[4]Verfügbare Eink'!$A$4:$P$135,15,0)</f>
        <v>81</v>
      </c>
      <c r="Q35">
        <f>VLOOKUP($B35,'[4]Verfügbare Eink'!$A$4:$P$135,16,0)</f>
        <v>87</v>
      </c>
      <c r="S35" s="3">
        <f>VLOOKUP($B35,'[4]BIP je Arbeitsstunde'!$A$4:$P$127,12,0)</f>
        <v>47.641007816118425</v>
      </c>
      <c r="T35" s="3">
        <f>VLOOKUP($B35,'[4]BIP je Arbeitsstunde'!$A$4:$P$127,13,0)</f>
        <v>47.167622088917653</v>
      </c>
      <c r="U35" s="7">
        <f>VLOOKUP($B35,'[4]BIP je Arbeitsstunde'!$A$4:$P$127,15,0)</f>
        <v>88</v>
      </c>
      <c r="V35" s="7">
        <f>VLOOKUP($B35,'[4]BIP je Arbeitsstunde'!$A$4:$P$127,16,0)</f>
        <v>89</v>
      </c>
      <c r="W35" s="7"/>
      <c r="X35" s="3">
        <f>VLOOKUP($B35,[4]ALQ!$A$4:$P$128,6,0)</f>
        <v>19.100000000000001</v>
      </c>
      <c r="Y35" s="3">
        <f>VLOOKUP($B35,[4]ALQ!$A$4:$P$128,10,0)</f>
        <v>13.7</v>
      </c>
      <c r="Z35">
        <f>VLOOKUP($B35,[4]ALQ!$A$4:$P$128,15,0)</f>
        <v>88</v>
      </c>
      <c r="AA35">
        <f>VLOOKUP($B35,[4]ALQ!$A$4:$P$128,16,0)</f>
        <v>86</v>
      </c>
      <c r="AC35" s="3">
        <f>VLOOKUP($B35,[4]Erwerbstätigkeit!$A$4:$P$128,14,0)</f>
        <v>1.5909718582080501</v>
      </c>
      <c r="AD35" s="7">
        <f>VLOOKUP($B35,[4]Erwerbstätigkeit!$A$4:$P$128,15,0)</f>
        <v>13</v>
      </c>
      <c r="AF35" s="3">
        <f>VLOOKUP($B35,[4]Erwerbstätigkeit!$A$4:$T$128,17,0)</f>
        <v>8.33583866223562</v>
      </c>
      <c r="AG35" s="3">
        <f>VLOOKUP($B35,[4]Erwerbstätigkeit!$A$4:$T$128,18,0)</f>
        <v>8.8775431267888916</v>
      </c>
      <c r="AH35" s="7">
        <f>VLOOKUP($B35,[4]Erwerbstätigkeit!$A$4:$T$128,19,0)</f>
        <v>69</v>
      </c>
      <c r="AI35" s="7">
        <f>VLOOKUP($B35,[4]Erwerbstätigkeit!$A$4:$T$128,20,0)</f>
        <v>68</v>
      </c>
      <c r="AK35" s="3">
        <f>VLOOKUP($B35,[4]Tabelle11!$A$4:$I$128,7,0)</f>
        <v>1.28</v>
      </c>
      <c r="AL35" s="7">
        <f t="shared" si="1"/>
        <v>58</v>
      </c>
      <c r="AN35" s="3">
        <f>VLOOKUP($B35,[4]Tabelle8!$A$4:$S$128,15,0)</f>
        <v>98.789695175193827</v>
      </c>
      <c r="AO35" s="7">
        <f t="shared" si="2"/>
        <v>67</v>
      </c>
    </row>
    <row r="36" spans="1:41" x14ac:dyDescent="0.35">
      <c r="B36" t="s">
        <v>380</v>
      </c>
      <c r="C36" s="3">
        <f>VLOOKUP($B36,'[4]BIP je EW'!$A$4:$P$128,12,0)</f>
        <v>53.164556962025308</v>
      </c>
      <c r="D36" s="3">
        <f>VLOOKUP($B36,'[4]BIP je EW'!$A$4:$P$128,13,0)</f>
        <v>50.98684210526315</v>
      </c>
      <c r="E36">
        <f>VLOOKUP($B36,'[4]BIP je EW'!$A$4:$P$128,15,0)</f>
        <v>87</v>
      </c>
      <c r="F36">
        <f>VLOOKUP($B36,'[4]BIP je EW'!$A$4:$P$128,16,0)</f>
        <v>88</v>
      </c>
      <c r="H36" s="3">
        <f>VLOOKUP($B36,[4]Wirtschaftswachstum!$A$4:$Z$128,23,0)</f>
        <v>0.85323941283168381</v>
      </c>
      <c r="I36">
        <f>VLOOKUP($B36,[4]Wirtschaftswachstum!$A$4:$Z$128,26,0)</f>
        <v>44</v>
      </c>
      <c r="K36" s="3">
        <f>VLOOKUP($B36,[4]Wirtschaftswachstum!$A$4:$AY$128,50,0)</f>
        <v>1.5799593359737258</v>
      </c>
      <c r="L36">
        <f>VLOOKUP($B36,[4]Wirtschaftswachstum!$A$4:$AY$128,51,0)</f>
        <v>29</v>
      </c>
      <c r="N36" s="3">
        <f>VLOOKUP($B36,'[4]Verfügbare Eink'!$A$4:$P$135,12,0)</f>
        <v>64.739884393063591</v>
      </c>
      <c r="O36" s="3">
        <f>VLOOKUP($B36,'[4]Verfügbare Eink'!$A$4:$P$135,13,0)</f>
        <v>64.432989690721655</v>
      </c>
      <c r="P36">
        <f>VLOOKUP($B36,'[4]Verfügbare Eink'!$A$4:$P$135,15,0)</f>
        <v>85</v>
      </c>
      <c r="Q36">
        <f>VLOOKUP($B36,'[4]Verfügbare Eink'!$A$4:$P$135,16,0)</f>
        <v>88</v>
      </c>
      <c r="S36" s="3">
        <f>VLOOKUP($B36,'[4]BIP je Arbeitsstunde'!$A$4:$P$127,12,0)</f>
        <v>47.022240746919792</v>
      </c>
      <c r="T36" s="3">
        <f>VLOOKUP($B36,'[4]BIP je Arbeitsstunde'!$A$4:$P$127,13,0)</f>
        <v>46.992124579009861</v>
      </c>
      <c r="U36" s="7">
        <f>VLOOKUP($B36,'[4]BIP je Arbeitsstunde'!$A$4:$P$127,15,0)</f>
        <v>89</v>
      </c>
      <c r="V36" s="7">
        <f>VLOOKUP($B36,'[4]BIP je Arbeitsstunde'!$A$4:$P$127,16,0)</f>
        <v>90</v>
      </c>
      <c r="W36" s="7"/>
      <c r="X36" s="3">
        <f>VLOOKUP($B36,[4]ALQ!$A$4:$P$128,6,0)</f>
        <v>18</v>
      </c>
      <c r="Y36" s="3">
        <f>VLOOKUP($B36,[4]ALQ!$A$4:$P$128,10,0)</f>
        <v>11</v>
      </c>
      <c r="Z36">
        <f>VLOOKUP($B36,[4]ALQ!$A$4:$P$128,15,0)</f>
        <v>86</v>
      </c>
      <c r="AA36">
        <f>VLOOKUP($B36,[4]ALQ!$A$4:$P$128,16,0)</f>
        <v>84</v>
      </c>
      <c r="AC36" s="3">
        <f>VLOOKUP($B36,[4]Erwerbstätigkeit!$A$4:$P$128,14,0)</f>
        <v>1.5642491409105617</v>
      </c>
      <c r="AD36" s="7">
        <f>VLOOKUP($B36,[4]Erwerbstätigkeit!$A$4:$P$128,15,0)</f>
        <v>15</v>
      </c>
      <c r="AF36" s="3">
        <f>VLOOKUP($B36,[4]Erwerbstätigkeit!$A$4:$T$128,17,0)</f>
        <v>7.3028765406865679</v>
      </c>
      <c r="AG36" s="3">
        <f>VLOOKUP($B36,[4]Erwerbstätigkeit!$A$4:$T$128,18,0)</f>
        <v>7.8441708611073313</v>
      </c>
      <c r="AH36" s="7">
        <f>VLOOKUP($B36,[4]Erwerbstätigkeit!$A$4:$T$128,19,0)</f>
        <v>77</v>
      </c>
      <c r="AI36" s="7">
        <f>VLOOKUP($B36,[4]Erwerbstätigkeit!$A$4:$T$128,20,0)</f>
        <v>73</v>
      </c>
      <c r="AK36" s="3">
        <f>VLOOKUP($B36,[4]Tabelle11!$A$4:$I$128,7,0)</f>
        <v>1.01</v>
      </c>
      <c r="AL36" s="7">
        <f t="shared" si="1"/>
        <v>73</v>
      </c>
      <c r="AN36" s="3">
        <f>VLOOKUP($B36,[4]Tabelle8!$A$4:$S$128,15,0)</f>
        <v>94.842946560293342</v>
      </c>
      <c r="AO36" s="7">
        <f t="shared" si="2"/>
        <v>74</v>
      </c>
    </row>
    <row r="37" spans="1:41" x14ac:dyDescent="0.35">
      <c r="A37" t="s">
        <v>492</v>
      </c>
      <c r="B37" t="s">
        <v>381</v>
      </c>
      <c r="C37" s="3">
        <f>VLOOKUP($B37,'[4]BIP je EW'!$A$4:$P$128,12,0)</f>
        <v>81.012658227848107</v>
      </c>
      <c r="D37" s="3">
        <f>VLOOKUP($B37,'[4]BIP je EW'!$A$4:$P$128,13,0)</f>
        <v>75.328947368421055</v>
      </c>
      <c r="E37">
        <f>VLOOKUP($B37,'[4]BIP je EW'!$A$4:$P$128,15,0)</f>
        <v>64</v>
      </c>
      <c r="F37">
        <f>VLOOKUP($B37,'[4]BIP je EW'!$A$4:$P$128,16,0)</f>
        <v>67</v>
      </c>
      <c r="H37" s="3">
        <f>VLOOKUP($B37,[4]Wirtschaftswachstum!$A$4:$Z$128,23,0)</f>
        <v>0.61958094553973808</v>
      </c>
      <c r="I37">
        <f>VLOOKUP($B37,[4]Wirtschaftswachstum!$A$4:$Z$128,26,0)</f>
        <v>52</v>
      </c>
      <c r="K37" s="3">
        <f>VLOOKUP($B37,[4]Wirtschaftswachstum!$A$4:$AY$128,50,0)</f>
        <v>0.79324536108877908</v>
      </c>
      <c r="L37">
        <f>VLOOKUP($B37,[4]Wirtschaftswachstum!$A$4:$AY$128,51,0)</f>
        <v>45</v>
      </c>
      <c r="N37" s="3">
        <f>VLOOKUP($B37,'[4]Verfügbare Eink'!$A$4:$P$135,12,0)</f>
        <v>92.48554913294798</v>
      </c>
      <c r="O37" s="3">
        <f>VLOOKUP($B37,'[4]Verfügbare Eink'!$A$4:$P$135,13,0)</f>
        <v>92.268041237113408</v>
      </c>
      <c r="P37">
        <f>VLOOKUP($B37,'[4]Verfügbare Eink'!$A$4:$P$135,15,0)</f>
        <v>57</v>
      </c>
      <c r="Q37">
        <f>VLOOKUP($B37,'[4]Verfügbare Eink'!$A$4:$P$135,16,0)</f>
        <v>56</v>
      </c>
      <c r="S37" s="3">
        <f>VLOOKUP($B37,'[4]BIP je Arbeitsstunde'!$A$4:$P$127,12,0)</f>
        <v>90.184199084251716</v>
      </c>
      <c r="T37" s="3">
        <f>VLOOKUP($B37,'[4]BIP je Arbeitsstunde'!$A$4:$P$127,13,0)</f>
        <v>92.192389618287024</v>
      </c>
      <c r="U37" s="7">
        <f>VLOOKUP($B37,'[4]BIP je Arbeitsstunde'!$A$4:$P$127,15,0)</f>
        <v>54</v>
      </c>
      <c r="V37" s="7">
        <f>VLOOKUP($B37,'[4]BIP je Arbeitsstunde'!$A$4:$P$127,16,0)</f>
        <v>54</v>
      </c>
      <c r="W37" s="7"/>
      <c r="X37" s="3">
        <f>VLOOKUP($B37,[4]ALQ!$A$4:$P$128,6,0)</f>
        <v>12.1</v>
      </c>
      <c r="Y37" s="3">
        <f>VLOOKUP($B37,[4]ALQ!$A$4:$P$128,10,0)</f>
        <v>9.9</v>
      </c>
      <c r="Z37">
        <f>VLOOKUP($B37,[4]ALQ!$A$4:$P$128,15,0)</f>
        <v>80</v>
      </c>
      <c r="AA37">
        <f>VLOOKUP($B37,[4]ALQ!$A$4:$P$128,16,0)</f>
        <v>81</v>
      </c>
      <c r="AC37" s="3">
        <f>VLOOKUP($B37,[4]Erwerbstätigkeit!$A$4:$P$128,14,0)</f>
        <v>0.57389116847733135</v>
      </c>
      <c r="AD37" s="7">
        <f>VLOOKUP($B37,[4]Erwerbstätigkeit!$A$4:$P$128,15,0)</f>
        <v>64</v>
      </c>
      <c r="AF37" s="3">
        <f>VLOOKUP($B37,[4]Erwerbstätigkeit!$A$4:$T$128,17,0)</f>
        <v>12.884460315631838</v>
      </c>
      <c r="AG37" s="3">
        <f>VLOOKUP($B37,[4]Erwerbstätigkeit!$A$4:$T$128,18,0)</f>
        <v>12.414270070889287</v>
      </c>
      <c r="AH37" s="7">
        <f>VLOOKUP($B37,[4]Erwerbstätigkeit!$A$4:$T$128,19,0)</f>
        <v>44</v>
      </c>
      <c r="AI37" s="7">
        <f>VLOOKUP($B37,[4]Erwerbstätigkeit!$A$4:$T$128,20,0)</f>
        <v>45</v>
      </c>
      <c r="AK37" s="3">
        <f>VLOOKUP($B37,[4]Tabelle11!$A$4:$I$128,7,0)</f>
        <v>1.03</v>
      </c>
      <c r="AL37" s="7">
        <f t="shared" si="1"/>
        <v>71</v>
      </c>
      <c r="AN37" s="3">
        <f>VLOOKUP($B37,[4]Tabelle8!$A$4:$S$128,15,0)</f>
        <v>99.962779444948495</v>
      </c>
      <c r="AO37" s="7">
        <f t="shared" si="2"/>
        <v>63</v>
      </c>
    </row>
    <row r="38" spans="1:41" x14ac:dyDescent="0.35">
      <c r="B38" t="s">
        <v>382</v>
      </c>
      <c r="C38" s="3">
        <f>VLOOKUP($B38,'[4]BIP je EW'!$A$4:$P$128,12,0)</f>
        <v>107.91139240506328</v>
      </c>
      <c r="D38" s="3">
        <f>VLOOKUP($B38,'[4]BIP je EW'!$A$4:$P$128,13,0)</f>
        <v>99.671052631578945</v>
      </c>
      <c r="E38">
        <f>VLOOKUP($B38,'[4]BIP je EW'!$A$4:$P$128,15,0)</f>
        <v>27</v>
      </c>
      <c r="F38">
        <f>VLOOKUP($B38,'[4]BIP je EW'!$A$4:$P$128,16,0)</f>
        <v>38</v>
      </c>
      <c r="H38" s="3">
        <f>VLOOKUP($B38,[4]Wirtschaftswachstum!$A$4:$Z$128,23,0)</f>
        <v>0.70556927172135886</v>
      </c>
      <c r="I38">
        <f>VLOOKUP($B38,[4]Wirtschaftswachstum!$A$4:$Z$128,26,0)</f>
        <v>49</v>
      </c>
      <c r="K38" s="3">
        <f>VLOOKUP($B38,[4]Wirtschaftswachstum!$A$4:$AY$128,50,0)</f>
        <v>0.51124425317902933</v>
      </c>
      <c r="L38">
        <f>VLOOKUP($B38,[4]Wirtschaftswachstum!$A$4:$AY$128,51,0)</f>
        <v>52</v>
      </c>
      <c r="N38" s="3">
        <f>VLOOKUP($B38,'[4]Verfügbare Eink'!$A$4:$P$135,12,0)</f>
        <v>112.71676300578035</v>
      </c>
      <c r="O38" s="3">
        <f>VLOOKUP($B38,'[4]Verfügbare Eink'!$A$4:$P$135,13,0)</f>
        <v>110.82474226804125</v>
      </c>
      <c r="P38">
        <f>VLOOKUP($B38,'[4]Verfügbare Eink'!$A$4:$P$135,15,0)</f>
        <v>23</v>
      </c>
      <c r="Q38">
        <f>VLOOKUP($B38,'[4]Verfügbare Eink'!$A$4:$P$135,16,0)</f>
        <v>26</v>
      </c>
      <c r="S38" s="3">
        <f>VLOOKUP($B38,'[4]BIP je Arbeitsstunde'!$A$4:$P$127,12,0)</f>
        <v>106.71378875351417</v>
      </c>
      <c r="T38" s="3">
        <f>VLOOKUP($B38,'[4]BIP je Arbeitsstunde'!$A$4:$P$127,13,0)</f>
        <v>108.0764893107454</v>
      </c>
      <c r="U38" s="7">
        <f>VLOOKUP($B38,'[4]BIP je Arbeitsstunde'!$A$4:$P$127,15,0)</f>
        <v>40</v>
      </c>
      <c r="V38" s="7">
        <f>VLOOKUP($B38,'[4]BIP je Arbeitsstunde'!$A$4:$P$127,16,0)</f>
        <v>31</v>
      </c>
      <c r="W38" s="7"/>
      <c r="X38" s="3">
        <f>VLOOKUP($B38,[4]ALQ!$A$4:$P$128,6,0)</f>
        <v>9.1</v>
      </c>
      <c r="Y38" s="3">
        <f>VLOOKUP($B38,[4]ALQ!$A$4:$P$128,10,0)</f>
        <v>8.1999999999999993</v>
      </c>
      <c r="Z38">
        <f>VLOOKUP($B38,[4]ALQ!$A$4:$P$128,15,0)</f>
        <v>76</v>
      </c>
      <c r="AA38">
        <f>VLOOKUP($B38,[4]ALQ!$A$4:$P$128,16,0)</f>
        <v>76</v>
      </c>
      <c r="AC38" s="3">
        <f>VLOOKUP($B38,[4]Erwerbstätigkeit!$A$4:$P$128,14,0)</f>
        <v>0.67480607042134011</v>
      </c>
      <c r="AD38" s="7">
        <f>VLOOKUP($B38,[4]Erwerbstätigkeit!$A$4:$P$128,15,0)</f>
        <v>61</v>
      </c>
      <c r="AF38" s="3">
        <f>VLOOKUP($B38,[4]Erwerbstätigkeit!$A$4:$T$128,17,0)</f>
        <v>18.802162367223062</v>
      </c>
      <c r="AG38" s="3">
        <f>VLOOKUP($B38,[4]Erwerbstätigkeit!$A$4:$T$128,18,0)</f>
        <v>18.235042124803655</v>
      </c>
      <c r="AH38" s="7">
        <f>VLOOKUP($B38,[4]Erwerbstätigkeit!$A$4:$T$128,19,0)</f>
        <v>21</v>
      </c>
      <c r="AI38" s="7">
        <f>VLOOKUP($B38,[4]Erwerbstätigkeit!$A$4:$T$128,20,0)</f>
        <v>19</v>
      </c>
      <c r="AK38" s="3">
        <f>VLOOKUP($B38,[4]Tabelle11!$A$4:$I$128,7,0)</f>
        <v>1.81</v>
      </c>
      <c r="AL38" s="7">
        <f t="shared" si="1"/>
        <v>35</v>
      </c>
      <c r="AN38" s="3">
        <f>VLOOKUP($B38,[4]Tabelle8!$A$4:$S$128,15,0)</f>
        <v>111.15708513848999</v>
      </c>
      <c r="AO38" s="7">
        <f t="shared" si="2"/>
        <v>31</v>
      </c>
    </row>
    <row r="39" spans="1:41" x14ac:dyDescent="0.35">
      <c r="B39" t="s">
        <v>383</v>
      </c>
      <c r="C39" s="3">
        <f>VLOOKUP($B39,'[4]BIP je EW'!$A$4:$P$128,12,0)</f>
        <v>124.68354430379746</v>
      </c>
      <c r="D39" s="3">
        <f>VLOOKUP($B39,'[4]BIP je EW'!$A$4:$P$128,13,0)</f>
        <v>113.81578947368421</v>
      </c>
      <c r="E39">
        <f>VLOOKUP($B39,'[4]BIP je EW'!$A$4:$P$128,15,0)</f>
        <v>15</v>
      </c>
      <c r="F39">
        <f>VLOOKUP($B39,'[4]BIP je EW'!$A$4:$P$128,16,0)</f>
        <v>22</v>
      </c>
      <c r="H39" s="3">
        <f>VLOOKUP($B39,[4]Wirtschaftswachstum!$A$4:$Z$128,23,0)</f>
        <v>1.1290701582205713</v>
      </c>
      <c r="I39">
        <f>VLOOKUP($B39,[4]Wirtschaftswachstum!$A$4:$Z$128,26,0)</f>
        <v>36</v>
      </c>
      <c r="K39" s="3">
        <f>VLOOKUP($B39,[4]Wirtschaftswachstum!$A$4:$AY$128,50,0)</f>
        <v>0.36105237955061398</v>
      </c>
      <c r="L39">
        <f>VLOOKUP($B39,[4]Wirtschaftswachstum!$A$4:$AY$128,51,0)</f>
        <v>53</v>
      </c>
      <c r="N39" s="3">
        <f>VLOOKUP($B39,'[4]Verfügbare Eink'!$A$4:$P$135,12,0)</f>
        <v>120.23121387283237</v>
      </c>
      <c r="O39" s="3">
        <f>VLOOKUP($B39,'[4]Verfügbare Eink'!$A$4:$P$135,13,0)</f>
        <v>112.37113402061856</v>
      </c>
      <c r="P39">
        <f>VLOOKUP($B39,'[4]Verfügbare Eink'!$A$4:$P$135,15,0)</f>
        <v>13</v>
      </c>
      <c r="Q39">
        <f>VLOOKUP($B39,'[4]Verfügbare Eink'!$A$4:$P$135,16,0)</f>
        <v>22</v>
      </c>
      <c r="S39" s="3">
        <f>VLOOKUP($B39,'[4]BIP je Arbeitsstunde'!$A$4:$P$127,12,0)</f>
        <v>106.75221024155874</v>
      </c>
      <c r="T39" s="3">
        <f>VLOOKUP($B39,'[4]BIP je Arbeitsstunde'!$A$4:$P$127,13,0)</f>
        <v>103.94543694069705</v>
      </c>
      <c r="U39" s="7">
        <f>VLOOKUP($B39,'[4]BIP je Arbeitsstunde'!$A$4:$P$127,15,0)</f>
        <v>39</v>
      </c>
      <c r="V39" s="7">
        <f>VLOOKUP($B39,'[4]BIP je Arbeitsstunde'!$A$4:$P$127,16,0)</f>
        <v>40</v>
      </c>
      <c r="W39" s="7"/>
      <c r="X39" s="3">
        <f>VLOOKUP($B39,[4]ALQ!$A$4:$P$128,6,0)</f>
        <v>10.4</v>
      </c>
      <c r="Y39" s="3">
        <f>VLOOKUP($B39,[4]ALQ!$A$4:$P$128,10,0)</f>
        <v>9.6999999999999993</v>
      </c>
      <c r="Z39">
        <f>VLOOKUP($B39,[4]ALQ!$A$4:$P$128,15,0)</f>
        <v>78</v>
      </c>
      <c r="AA39">
        <f>VLOOKUP($B39,[4]ALQ!$A$4:$P$128,16,0)</f>
        <v>80</v>
      </c>
      <c r="AC39" s="3">
        <f>VLOOKUP($B39,[4]Erwerbstätigkeit!$A$4:$P$128,14,0)</f>
        <v>1.9130009981872718</v>
      </c>
      <c r="AD39" s="7">
        <f>VLOOKUP($B39,[4]Erwerbstätigkeit!$A$4:$P$128,15,0)</f>
        <v>9</v>
      </c>
      <c r="AF39" s="3">
        <f>VLOOKUP($B39,[4]Erwerbstätigkeit!$A$4:$T$128,17,0)</f>
        <v>5.3695426049309836</v>
      </c>
      <c r="AG39" s="3">
        <f>VLOOKUP($B39,[4]Erwerbstätigkeit!$A$4:$T$128,18,0)</f>
        <v>5.0032383419689124</v>
      </c>
      <c r="AH39" s="7">
        <f>VLOOKUP($B39,[4]Erwerbstätigkeit!$A$4:$T$128,19,0)</f>
        <v>84</v>
      </c>
      <c r="AI39" s="7">
        <f>VLOOKUP($B39,[4]Erwerbstätigkeit!$A$4:$T$128,20,0)</f>
        <v>85</v>
      </c>
      <c r="AK39" s="3">
        <f>VLOOKUP($B39,[4]Tabelle11!$A$4:$I$128,7,0)</f>
        <v>1.93</v>
      </c>
      <c r="AL39" s="7">
        <f t="shared" si="1"/>
        <v>34</v>
      </c>
      <c r="AN39" s="3">
        <f>VLOOKUP($B39,[4]Tabelle8!$A$4:$S$128,15,0)</f>
        <v>129.73437441625885</v>
      </c>
      <c r="AO39" s="7">
        <f t="shared" si="2"/>
        <v>9</v>
      </c>
    </row>
    <row r="40" spans="1:41" x14ac:dyDescent="0.35">
      <c r="B40" t="s">
        <v>384</v>
      </c>
      <c r="C40" s="3">
        <f>VLOOKUP($B40,'[4]BIP je EW'!$A$4:$P$128,12,0)</f>
        <v>76.898734177215189</v>
      </c>
      <c r="D40" s="3">
        <f>VLOOKUP($B40,'[4]BIP je EW'!$A$4:$P$128,13,0)</f>
        <v>72.368421052631575</v>
      </c>
      <c r="E40">
        <f>VLOOKUP($B40,'[4]BIP je EW'!$A$4:$P$128,15,0)</f>
        <v>66</v>
      </c>
      <c r="F40">
        <f>VLOOKUP($B40,'[4]BIP je EW'!$A$4:$P$128,16,0)</f>
        <v>71</v>
      </c>
      <c r="H40" s="3">
        <f>VLOOKUP($B40,[4]Wirtschaftswachstum!$A$4:$Z$128,23,0)</f>
        <v>0.38483820458250761</v>
      </c>
      <c r="I40">
        <f>VLOOKUP($B40,[4]Wirtschaftswachstum!$A$4:$Z$128,26,0)</f>
        <v>62</v>
      </c>
      <c r="K40" s="3">
        <f>VLOOKUP($B40,[4]Wirtschaftswachstum!$A$4:$AY$128,50,0)</f>
        <v>0.35848933029085117</v>
      </c>
      <c r="L40">
        <f>VLOOKUP($B40,[4]Wirtschaftswachstum!$A$4:$AY$128,51,0)</f>
        <v>54</v>
      </c>
      <c r="N40" s="3">
        <f>VLOOKUP($B40,'[4]Verfügbare Eink'!$A$4:$P$135,12,0)</f>
        <v>86.705202312138724</v>
      </c>
      <c r="O40" s="3">
        <f>VLOOKUP($B40,'[4]Verfügbare Eink'!$A$4:$P$135,13,0)</f>
        <v>85.567010309278345</v>
      </c>
      <c r="P40">
        <f>VLOOKUP($B40,'[4]Verfügbare Eink'!$A$4:$P$135,15,0)</f>
        <v>59</v>
      </c>
      <c r="Q40">
        <f>VLOOKUP($B40,'[4]Verfügbare Eink'!$A$4:$P$135,16,0)</f>
        <v>62</v>
      </c>
      <c r="S40" s="3">
        <f>VLOOKUP($B40,'[4]BIP je Arbeitsstunde'!$A$4:$P$127,12,0)</f>
        <v>88.535863422387862</v>
      </c>
      <c r="T40" s="3">
        <f>VLOOKUP($B40,'[4]BIP je Arbeitsstunde'!$A$4:$P$127,13,0)</f>
        <v>89.686719103965089</v>
      </c>
      <c r="U40" s="7">
        <f>VLOOKUP($B40,'[4]BIP je Arbeitsstunde'!$A$4:$P$127,15,0)</f>
        <v>57</v>
      </c>
      <c r="V40" s="7">
        <f>VLOOKUP($B40,'[4]BIP je Arbeitsstunde'!$A$4:$P$127,16,0)</f>
        <v>57</v>
      </c>
      <c r="W40" s="7"/>
      <c r="X40" s="3">
        <f>VLOOKUP($B40,[4]ALQ!$A$4:$P$128,6,0)</f>
        <v>14.9</v>
      </c>
      <c r="Y40" s="3">
        <f>VLOOKUP($B40,[4]ALQ!$A$4:$P$128,10,0)</f>
        <v>12.3</v>
      </c>
      <c r="Z40">
        <f>VLOOKUP($B40,[4]ALQ!$A$4:$P$128,15,0)</f>
        <v>83</v>
      </c>
      <c r="AA40">
        <f>VLOOKUP($B40,[4]ALQ!$A$4:$P$128,16,0)</f>
        <v>85</v>
      </c>
      <c r="AC40" s="3">
        <f>VLOOKUP($B40,[4]Erwerbstätigkeit!$A$4:$P$128,14,0)</f>
        <v>0.82843354141752457</v>
      </c>
      <c r="AD40" s="7">
        <f>VLOOKUP($B40,[4]Erwerbstätigkeit!$A$4:$P$128,15,0)</f>
        <v>54</v>
      </c>
      <c r="AF40" s="3">
        <f>VLOOKUP($B40,[4]Erwerbstätigkeit!$A$4:$T$128,17,0)</f>
        <v>12.191588785046727</v>
      </c>
      <c r="AG40" s="3">
        <f>VLOOKUP($B40,[4]Erwerbstätigkeit!$A$4:$T$128,18,0)</f>
        <v>12.100583495415393</v>
      </c>
      <c r="AH40" s="7">
        <f>VLOOKUP($B40,[4]Erwerbstätigkeit!$A$4:$T$128,19,0)</f>
        <v>51</v>
      </c>
      <c r="AI40" s="7">
        <f>VLOOKUP($B40,[4]Erwerbstätigkeit!$A$4:$T$128,20,0)</f>
        <v>48</v>
      </c>
      <c r="AK40" s="3">
        <f>VLOOKUP($B40,[4]Tabelle11!$A$4:$I$128,7,0)</f>
        <v>1.07</v>
      </c>
      <c r="AL40" s="7">
        <f t="shared" si="1"/>
        <v>66</v>
      </c>
      <c r="AN40" s="3">
        <f>VLOOKUP($B40,[4]Tabelle8!$A$4:$S$128,15,0)</f>
        <v>104.9340109223301</v>
      </c>
      <c r="AO40" s="7">
        <f t="shared" si="2"/>
        <v>48</v>
      </c>
    </row>
    <row r="41" spans="1:41" x14ac:dyDescent="0.35">
      <c r="B41" t="s">
        <v>385</v>
      </c>
      <c r="C41" s="3">
        <f>VLOOKUP($B41,'[4]BIP je EW'!$A$4:$P$128,12,0)</f>
        <v>96.202531645569621</v>
      </c>
      <c r="D41" s="3">
        <f>VLOOKUP($B41,'[4]BIP je EW'!$A$4:$P$128,13,0)</f>
        <v>86.18421052631578</v>
      </c>
      <c r="E41">
        <f>VLOOKUP($B41,'[4]BIP je EW'!$A$4:$P$128,15,0)</f>
        <v>41</v>
      </c>
      <c r="F41">
        <f>VLOOKUP($B41,'[4]BIP je EW'!$A$4:$P$128,16,0)</f>
        <v>54</v>
      </c>
      <c r="H41" s="3">
        <f>VLOOKUP($B41,[4]Wirtschaftswachstum!$A$4:$Z$128,23,0)</f>
        <v>0.69426391153608336</v>
      </c>
      <c r="I41">
        <f>VLOOKUP($B41,[4]Wirtschaftswachstum!$A$4:$Z$128,26,0)</f>
        <v>50</v>
      </c>
      <c r="K41" s="3">
        <f>VLOOKUP($B41,[4]Wirtschaftswachstum!$A$4:$AY$128,50,0)</f>
        <v>-0.22733821626633244</v>
      </c>
      <c r="L41">
        <f>VLOOKUP($B41,[4]Wirtschaftswachstum!$A$4:$AY$128,51,0)</f>
        <v>77</v>
      </c>
      <c r="N41" s="3">
        <f>VLOOKUP($B41,'[4]Verfügbare Eink'!$A$4:$P$135,12,0)</f>
        <v>98.843930635838149</v>
      </c>
      <c r="O41" s="3">
        <f>VLOOKUP($B41,'[4]Verfügbare Eink'!$A$4:$P$135,13,0)</f>
        <v>93.298969072164951</v>
      </c>
      <c r="P41">
        <f>VLOOKUP($B41,'[4]Verfügbare Eink'!$A$4:$P$135,15,0)</f>
        <v>50</v>
      </c>
      <c r="Q41">
        <f>VLOOKUP($B41,'[4]Verfügbare Eink'!$A$4:$P$135,16,0)</f>
        <v>54</v>
      </c>
      <c r="S41" s="3">
        <f>VLOOKUP($B41,'[4]BIP je Arbeitsstunde'!$A$4:$P$127,12,0)</f>
        <v>96.817693417859388</v>
      </c>
      <c r="T41" s="3">
        <f>VLOOKUP($B41,'[4]BIP je Arbeitsstunde'!$A$4:$P$127,13,0)</f>
        <v>95.411131425456404</v>
      </c>
      <c r="U41" s="7">
        <f>VLOOKUP($B41,'[4]BIP je Arbeitsstunde'!$A$4:$P$127,15,0)</f>
        <v>51</v>
      </c>
      <c r="V41" s="7">
        <f>VLOOKUP($B41,'[4]BIP je Arbeitsstunde'!$A$4:$P$127,16,0)</f>
        <v>52</v>
      </c>
      <c r="W41" s="7"/>
      <c r="X41" s="3">
        <f>VLOOKUP($B41,[4]ALQ!$A$4:$P$128,6,0)</f>
        <v>11.8</v>
      </c>
      <c r="Y41" s="3">
        <f>VLOOKUP($B41,[4]ALQ!$A$4:$P$128,10,0)</f>
        <v>10.3</v>
      </c>
      <c r="Z41">
        <f>VLOOKUP($B41,[4]ALQ!$A$4:$P$128,15,0)</f>
        <v>79</v>
      </c>
      <c r="AA41">
        <f>VLOOKUP($B41,[4]ALQ!$A$4:$P$128,16,0)</f>
        <v>82</v>
      </c>
      <c r="AC41" s="3">
        <f>VLOOKUP($B41,[4]Erwerbstätigkeit!$A$4:$P$128,14,0)</f>
        <v>1.0771961176721874</v>
      </c>
      <c r="AD41" s="7">
        <f>VLOOKUP($B41,[4]Erwerbstätigkeit!$A$4:$P$128,15,0)</f>
        <v>43</v>
      </c>
      <c r="AF41" s="3">
        <f>VLOOKUP($B41,[4]Erwerbstätigkeit!$A$4:$T$128,17,0)</f>
        <v>12.330501682962012</v>
      </c>
      <c r="AG41" s="3">
        <f>VLOOKUP($B41,[4]Erwerbstätigkeit!$A$4:$T$128,18,0)</f>
        <v>11.871045495631213</v>
      </c>
      <c r="AH41" s="7">
        <f>VLOOKUP($B41,[4]Erwerbstätigkeit!$A$4:$T$128,19,0)</f>
        <v>50</v>
      </c>
      <c r="AI41" s="7">
        <f>VLOOKUP($B41,[4]Erwerbstätigkeit!$A$4:$T$128,20,0)</f>
        <v>50</v>
      </c>
      <c r="AK41" s="3">
        <f>VLOOKUP($B41,[4]Tabelle11!$A$4:$I$128,7,0)</f>
        <v>1.5</v>
      </c>
      <c r="AL41" s="7">
        <f t="shared" si="1"/>
        <v>49</v>
      </c>
      <c r="AN41" s="3">
        <f>VLOOKUP($B41,[4]Tabelle8!$A$4:$S$128,15,0)</f>
        <v>128.7793853326927</v>
      </c>
      <c r="AO41" s="7">
        <f t="shared" si="2"/>
        <v>10</v>
      </c>
    </row>
    <row r="42" spans="1:41" x14ac:dyDescent="0.35">
      <c r="B42" t="s">
        <v>386</v>
      </c>
      <c r="C42" s="3">
        <f>VLOOKUP($B42,'[4]BIP je EW'!$A$4:$P$128,12,0)</f>
        <v>68.35443037974683</v>
      </c>
      <c r="D42" s="3">
        <f>VLOOKUP($B42,'[4]BIP je EW'!$A$4:$P$128,13,0)</f>
        <v>62.828947368421048</v>
      </c>
      <c r="E42">
        <f>VLOOKUP($B42,'[4]BIP je EW'!$A$4:$P$128,15,0)</f>
        <v>75</v>
      </c>
      <c r="F42">
        <f>VLOOKUP($B42,'[4]BIP je EW'!$A$4:$P$128,16,0)</f>
        <v>81</v>
      </c>
      <c r="H42" s="3">
        <f>VLOOKUP($B42,[4]Wirtschaftswachstum!$A$4:$Z$128,23,0)</f>
        <v>0.45250717638461424</v>
      </c>
      <c r="I42">
        <f>VLOOKUP($B42,[4]Wirtschaftswachstum!$A$4:$Z$128,26,0)</f>
        <v>57</v>
      </c>
      <c r="K42" s="3">
        <f>VLOOKUP($B42,[4]Wirtschaftswachstum!$A$4:$AY$128,50,0)</f>
        <v>-1.851528226957555E-2</v>
      </c>
      <c r="L42">
        <f>VLOOKUP($B42,[4]Wirtschaftswachstum!$A$4:$AY$128,51,0)</f>
        <v>65</v>
      </c>
      <c r="N42" s="3">
        <f>VLOOKUP($B42,'[4]Verfügbare Eink'!$A$4:$P$135,12,0)</f>
        <v>76.878612716763001</v>
      </c>
      <c r="O42" s="3">
        <f>VLOOKUP($B42,'[4]Verfügbare Eink'!$A$4:$P$135,13,0)</f>
        <v>76.288659793814432</v>
      </c>
      <c r="P42">
        <f>VLOOKUP($B42,'[4]Verfügbare Eink'!$A$4:$P$135,15,0)</f>
        <v>74</v>
      </c>
      <c r="Q42">
        <f>VLOOKUP($B42,'[4]Verfügbare Eink'!$A$4:$P$135,16,0)</f>
        <v>76</v>
      </c>
      <c r="S42" s="3">
        <f>VLOOKUP($B42,'[4]BIP je Arbeitsstunde'!$A$4:$P$127,12,0)</f>
        <v>82.156083210992051</v>
      </c>
      <c r="T42" s="3">
        <f>VLOOKUP($B42,'[4]BIP je Arbeitsstunde'!$A$4:$P$127,13,0)</f>
        <v>82.14325431941279</v>
      </c>
      <c r="U42" s="7">
        <f>VLOOKUP($B42,'[4]BIP je Arbeitsstunde'!$A$4:$P$127,15,0)</f>
        <v>60</v>
      </c>
      <c r="V42" s="7">
        <f>VLOOKUP($B42,'[4]BIP je Arbeitsstunde'!$A$4:$P$127,16,0)</f>
        <v>61</v>
      </c>
      <c r="W42" s="7"/>
      <c r="X42" s="3">
        <f>VLOOKUP($B42,[4]ALQ!$A$4:$P$128,6,0)</f>
        <v>19.899999999999999</v>
      </c>
      <c r="Y42" s="3">
        <f>VLOOKUP($B42,[4]ALQ!$A$4:$P$128,10,0)</f>
        <v>17.100000000000001</v>
      </c>
      <c r="Z42">
        <f>VLOOKUP($B42,[4]ALQ!$A$4:$P$128,15,0)</f>
        <v>89</v>
      </c>
      <c r="AA42">
        <f>VLOOKUP($B42,[4]ALQ!$A$4:$P$128,16,0)</f>
        <v>91</v>
      </c>
      <c r="AC42" s="3">
        <f>VLOOKUP($B42,[4]Erwerbstätigkeit!$A$4:$P$128,14,0)</f>
        <v>1.0460871106712517</v>
      </c>
      <c r="AD42" s="7">
        <f>VLOOKUP($B42,[4]Erwerbstätigkeit!$A$4:$P$128,15,0)</f>
        <v>47</v>
      </c>
      <c r="AF42" s="3">
        <f>VLOOKUP($B42,[4]Erwerbstätigkeit!$A$4:$T$128,17,0)</f>
        <v>7.5150116684584534</v>
      </c>
      <c r="AG42" s="3">
        <f>VLOOKUP($B42,[4]Erwerbstätigkeit!$A$4:$T$128,18,0)</f>
        <v>7.3800453047775942</v>
      </c>
      <c r="AH42" s="7">
        <f>VLOOKUP($B42,[4]Erwerbstätigkeit!$A$4:$T$128,19,0)</f>
        <v>75</v>
      </c>
      <c r="AI42" s="7">
        <f>VLOOKUP($B42,[4]Erwerbstätigkeit!$A$4:$T$128,20,0)</f>
        <v>76</v>
      </c>
      <c r="AK42" s="3">
        <f>VLOOKUP($B42,[4]Tabelle11!$A$4:$I$128,7,0)</f>
        <v>1.05</v>
      </c>
      <c r="AL42" s="7">
        <f t="shared" si="1"/>
        <v>68</v>
      </c>
      <c r="AN42" s="3">
        <f>VLOOKUP($B42,[4]Tabelle8!$A$4:$S$128,15,0)</f>
        <v>120.04155976828687</v>
      </c>
      <c r="AO42" s="7">
        <f t="shared" si="2"/>
        <v>13</v>
      </c>
    </row>
    <row r="43" spans="1:41" x14ac:dyDescent="0.35">
      <c r="B43" t="s">
        <v>387</v>
      </c>
      <c r="C43" s="3">
        <f>VLOOKUP($B43,'[4]BIP je EW'!$A$4:$P$128,12,0)</f>
        <v>72.151898734177209</v>
      </c>
      <c r="D43" s="3">
        <f>VLOOKUP($B43,'[4]BIP je EW'!$A$4:$P$128,13,0)</f>
        <v>59.868421052631582</v>
      </c>
      <c r="E43">
        <f>VLOOKUP($B43,'[4]BIP je EW'!$A$4:$P$128,15,0)</f>
        <v>69</v>
      </c>
      <c r="F43">
        <f>VLOOKUP($B43,'[4]BIP je EW'!$A$4:$P$128,16,0)</f>
        <v>85</v>
      </c>
      <c r="H43" s="3">
        <f>VLOOKUP($B43,[4]Wirtschaftswachstum!$A$4:$Z$128,23,0)</f>
        <v>0.78259591845331045</v>
      </c>
      <c r="I43">
        <f>VLOOKUP($B43,[4]Wirtschaftswachstum!$A$4:$Z$128,26,0)</f>
        <v>46</v>
      </c>
      <c r="K43" s="3">
        <f>VLOOKUP($B43,[4]Wirtschaftswachstum!$A$4:$AY$128,50,0)</f>
        <v>0.25588802371659369</v>
      </c>
      <c r="L43">
        <f>VLOOKUP($B43,[4]Wirtschaftswachstum!$A$4:$AY$128,51,0)</f>
        <v>58</v>
      </c>
      <c r="N43" s="3">
        <f>VLOOKUP($B43,'[4]Verfügbare Eink'!$A$4:$P$135,12,0)</f>
        <v>80.924855491329481</v>
      </c>
      <c r="O43" s="3">
        <f>VLOOKUP($B43,'[4]Verfügbare Eink'!$A$4:$P$135,13,0)</f>
        <v>77.319587628865989</v>
      </c>
      <c r="P43">
        <f>VLOOKUP($B43,'[4]Verfügbare Eink'!$A$4:$P$135,15,0)</f>
        <v>67</v>
      </c>
      <c r="Q43">
        <f>VLOOKUP($B43,'[4]Verfügbare Eink'!$A$4:$P$135,16,0)</f>
        <v>75</v>
      </c>
      <c r="S43" s="3">
        <f>VLOOKUP($B43,'[4]BIP je Arbeitsstunde'!$A$4:$P$127,12,0)</f>
        <v>81.020395575484756</v>
      </c>
      <c r="T43" s="3">
        <f>VLOOKUP($B43,'[4]BIP je Arbeitsstunde'!$A$4:$P$127,13,0)</f>
        <v>78.253318128900645</v>
      </c>
      <c r="U43" s="7">
        <f>VLOOKUP($B43,'[4]BIP je Arbeitsstunde'!$A$4:$P$127,15,0)</f>
        <v>63</v>
      </c>
      <c r="V43" s="7">
        <f>VLOOKUP($B43,'[4]BIP je Arbeitsstunde'!$A$4:$P$127,16,0)</f>
        <v>64</v>
      </c>
      <c r="W43" s="7"/>
      <c r="X43" s="3">
        <f>VLOOKUP($B43,[4]ALQ!$A$4:$P$128,6,0)</f>
        <v>20.2</v>
      </c>
      <c r="Y43" s="3">
        <f>VLOOKUP($B43,[4]ALQ!$A$4:$P$128,10,0)</f>
        <v>15.9</v>
      </c>
      <c r="Z43">
        <f>VLOOKUP($B43,[4]ALQ!$A$4:$P$128,15,0)</f>
        <v>90</v>
      </c>
      <c r="AA43">
        <f>VLOOKUP($B43,[4]ALQ!$A$4:$P$128,16,0)</f>
        <v>89</v>
      </c>
      <c r="AC43" s="3">
        <f>VLOOKUP($B43,[4]Erwerbstätigkeit!$A$4:$P$128,14,0)</f>
        <v>1.3353332183996685</v>
      </c>
      <c r="AD43" s="7">
        <f>VLOOKUP($B43,[4]Erwerbstätigkeit!$A$4:$P$128,15,0)</f>
        <v>26</v>
      </c>
      <c r="AF43" s="3">
        <f>VLOOKUP($B43,[4]Erwerbstätigkeit!$A$4:$T$128,17,0)</f>
        <v>3.2579710144927541</v>
      </c>
      <c r="AG43" s="3">
        <f>VLOOKUP($B43,[4]Erwerbstätigkeit!$A$4:$T$128,18,0)</f>
        <v>3.2132201055772325</v>
      </c>
      <c r="AH43" s="7">
        <f>VLOOKUP($B43,[4]Erwerbstätigkeit!$A$4:$T$128,19,0)</f>
        <v>91</v>
      </c>
      <c r="AI43" s="7">
        <f>VLOOKUP($B43,[4]Erwerbstätigkeit!$A$4:$T$128,20,0)</f>
        <v>91</v>
      </c>
      <c r="AK43" s="3">
        <f>VLOOKUP($B43,[4]Tabelle11!$A$4:$I$128,7,0)</f>
        <v>0.56000000000000005</v>
      </c>
      <c r="AL43" s="7">
        <f t="shared" si="1"/>
        <v>84</v>
      </c>
      <c r="AN43" s="3">
        <f>VLOOKUP($B43,[4]Tabelle8!$A$4:$S$128,15,0)</f>
        <v>133.50725680700489</v>
      </c>
      <c r="AO43" s="7">
        <f t="shared" si="2"/>
        <v>6</v>
      </c>
    </row>
    <row r="44" spans="1:41" x14ac:dyDescent="0.35">
      <c r="A44" t="s">
        <v>493</v>
      </c>
      <c r="B44" t="s">
        <v>388</v>
      </c>
      <c r="C44" s="3">
        <f>VLOOKUP($B44,'[4]BIP je EW'!$A$4:$P$128,12,0)</f>
        <v>180.0632911392405</v>
      </c>
      <c r="D44" s="3">
        <f>VLOOKUP($B44,'[4]BIP je EW'!$A$4:$P$128,13,0)</f>
        <v>172.69736842105263</v>
      </c>
      <c r="E44">
        <f>VLOOKUP($B44,'[4]BIP je EW'!$A$4:$P$128,15,0)</f>
        <v>5</v>
      </c>
      <c r="F44">
        <f>VLOOKUP($B44,'[4]BIP je EW'!$A$4:$P$128,16,0)</f>
        <v>5</v>
      </c>
      <c r="H44" s="3">
        <f>VLOOKUP($B44,[4]Wirtschaftswachstum!$A$4:$Z$128,23,0)</f>
        <v>0.36397686900029669</v>
      </c>
      <c r="I44">
        <f>VLOOKUP($B44,[4]Wirtschaftswachstum!$A$4:$Z$128,26,0)</f>
        <v>63</v>
      </c>
      <c r="K44" s="3">
        <f>VLOOKUP($B44,[4]Wirtschaftswachstum!$A$4:$AY$128,50,0)</f>
        <v>0.16419595278247812</v>
      </c>
      <c r="L44">
        <f>VLOOKUP($B44,[4]Wirtschaftswachstum!$A$4:$AY$128,51,0)</f>
        <v>60</v>
      </c>
      <c r="N44" s="3">
        <f>VLOOKUP($B44,'[4]Verfügbare Eink'!$A$4:$P$135,12,0)</f>
        <v>121.96531791907515</v>
      </c>
      <c r="O44" s="3">
        <f>VLOOKUP($B44,'[4]Verfügbare Eink'!$A$4:$P$135,13,0)</f>
        <v>120.10309278350515</v>
      </c>
      <c r="P44">
        <f>VLOOKUP($B44,'[4]Verfügbare Eink'!$A$4:$P$135,15,0)</f>
        <v>11</v>
      </c>
      <c r="Q44">
        <f>VLOOKUP($B44,'[4]Verfügbare Eink'!$A$4:$P$135,16,0)</f>
        <v>12</v>
      </c>
      <c r="S44" s="3">
        <f>VLOOKUP($B44,'[4]BIP je Arbeitsstunde'!$A$4:$P$127,12,0)</f>
        <v>169.88744029858515</v>
      </c>
      <c r="T44" s="3">
        <f>VLOOKUP($B44,'[4]BIP je Arbeitsstunde'!$A$4:$P$127,13,0)</f>
        <v>149.50607108403833</v>
      </c>
      <c r="U44" s="7">
        <f>VLOOKUP($B44,'[4]BIP je Arbeitsstunde'!$A$4:$P$127,15,0)</f>
        <v>3</v>
      </c>
      <c r="V44" s="7">
        <f>VLOOKUP($B44,'[4]BIP je Arbeitsstunde'!$A$4:$P$127,16,0)</f>
        <v>5</v>
      </c>
      <c r="W44" s="7"/>
      <c r="X44" s="3">
        <f>VLOOKUP($B44,[4]ALQ!$A$4:$P$128,6,0)</f>
        <v>7.8</v>
      </c>
      <c r="Y44" s="3">
        <f>VLOOKUP($B44,[4]ALQ!$A$4:$P$128,10,0)</f>
        <v>7.4</v>
      </c>
      <c r="Z44">
        <f>VLOOKUP($B44,[4]ALQ!$A$4:$P$128,15,0)</f>
        <v>69</v>
      </c>
      <c r="AA44">
        <f>VLOOKUP($B44,[4]ALQ!$A$4:$P$128,16,0)</f>
        <v>74</v>
      </c>
      <c r="AC44" s="3">
        <f>VLOOKUP($B44,[4]Erwerbstätigkeit!$A$4:$P$128,14,0)</f>
        <v>1.3600900677567012</v>
      </c>
      <c r="AD44" s="7">
        <f>VLOOKUP($B44,[4]Erwerbstätigkeit!$A$4:$P$128,15,0)</f>
        <v>25</v>
      </c>
      <c r="AF44" s="3">
        <f>VLOOKUP($B44,[4]Erwerbstätigkeit!$A$4:$T$128,17,0)</f>
        <v>5.0136198547215498</v>
      </c>
      <c r="AG44" s="3">
        <f>VLOOKUP($B44,[4]Erwerbstätigkeit!$A$4:$T$128,18,0)</f>
        <v>4.859327616477314</v>
      </c>
      <c r="AH44" s="7">
        <f>VLOOKUP($B44,[4]Erwerbstätigkeit!$A$4:$T$128,19,0)</f>
        <v>86</v>
      </c>
      <c r="AI44" s="7">
        <f>VLOOKUP($B44,[4]Erwerbstätigkeit!$A$4:$T$128,20,0)</f>
        <v>86</v>
      </c>
      <c r="AK44" s="3">
        <f>VLOOKUP($B44,[4]Tabelle11!$A$4:$I$128,7,0)</f>
        <v>2.83</v>
      </c>
      <c r="AL44" s="7">
        <f t="shared" si="1"/>
        <v>18</v>
      </c>
      <c r="AN44" s="3">
        <f>VLOOKUP($B44,[4]Tabelle8!$A$4:$S$128,15,0)</f>
        <v>112.18052994975235</v>
      </c>
      <c r="AO44" s="7">
        <f t="shared" si="2"/>
        <v>28</v>
      </c>
    </row>
    <row r="45" spans="1:41" x14ac:dyDescent="0.35">
      <c r="B45" t="s">
        <v>389</v>
      </c>
      <c r="C45" s="3">
        <f>VLOOKUP($B45,'[4]BIP je EW'!$A$4:$P$128,12,0)</f>
        <v>85.759493670886073</v>
      </c>
      <c r="D45" s="3">
        <f>VLOOKUP($B45,'[4]BIP je EW'!$A$4:$P$128,13,0)</f>
        <v>85.85526315789474</v>
      </c>
      <c r="E45">
        <f>VLOOKUP($B45,'[4]BIP je EW'!$A$4:$P$128,15,0)</f>
        <v>53</v>
      </c>
      <c r="F45">
        <f>VLOOKUP($B45,'[4]BIP je EW'!$A$4:$P$128,16,0)</f>
        <v>56</v>
      </c>
      <c r="H45" s="3">
        <f>VLOOKUP($B45,[4]Wirtschaftswachstum!$A$4:$Z$128,23,0)</f>
        <v>0.78223956343322243</v>
      </c>
      <c r="I45">
        <f>VLOOKUP($B45,[4]Wirtschaftswachstum!$A$4:$Z$128,26,0)</f>
        <v>47</v>
      </c>
      <c r="K45" s="3">
        <f>VLOOKUP($B45,[4]Wirtschaftswachstum!$A$4:$AY$128,50,0)</f>
        <v>0.94740112014750366</v>
      </c>
      <c r="L45">
        <f>VLOOKUP($B45,[4]Wirtschaftswachstum!$A$4:$AY$128,51,0)</f>
        <v>41</v>
      </c>
      <c r="N45" s="3">
        <f>VLOOKUP($B45,'[4]Verfügbare Eink'!$A$4:$P$135,12,0)</f>
        <v>106.35838150289017</v>
      </c>
      <c r="O45" s="3">
        <f>VLOOKUP($B45,'[4]Verfügbare Eink'!$A$4:$P$135,13,0)</f>
        <v>104.1237113402062</v>
      </c>
      <c r="P45">
        <f>VLOOKUP($B45,'[4]Verfügbare Eink'!$A$4:$P$135,15,0)</f>
        <v>32</v>
      </c>
      <c r="Q45">
        <f>VLOOKUP($B45,'[4]Verfügbare Eink'!$A$4:$P$135,16,0)</f>
        <v>34</v>
      </c>
      <c r="S45" s="3">
        <f>VLOOKUP($B45,'[4]BIP je Arbeitsstunde'!$A$4:$P$127,12,0)</f>
        <v>110.66663117942575</v>
      </c>
      <c r="T45" s="3">
        <f>VLOOKUP($B45,'[4]BIP je Arbeitsstunde'!$A$4:$P$127,13,0)</f>
        <v>99.990813923876459</v>
      </c>
      <c r="U45" s="7">
        <f>VLOOKUP($B45,'[4]BIP je Arbeitsstunde'!$A$4:$P$127,15,0)</f>
        <v>29</v>
      </c>
      <c r="V45" s="7">
        <f>VLOOKUP($B45,'[4]BIP je Arbeitsstunde'!$A$4:$P$127,16,0)</f>
        <v>47</v>
      </c>
      <c r="W45" s="7"/>
      <c r="X45" s="3">
        <f>VLOOKUP($B45,[4]ALQ!$A$4:$P$128,6,0)</f>
        <v>7.9</v>
      </c>
      <c r="Y45" s="3">
        <f>VLOOKUP($B45,[4]ALQ!$A$4:$P$128,10,0)</f>
        <v>5.2</v>
      </c>
      <c r="Z45">
        <f>VLOOKUP($B45,[4]ALQ!$A$4:$P$128,15,0)</f>
        <v>70</v>
      </c>
      <c r="AA45">
        <f>VLOOKUP($B45,[4]ALQ!$A$4:$P$128,16,0)</f>
        <v>45</v>
      </c>
      <c r="AC45" s="3">
        <f>VLOOKUP($B45,[4]Erwerbstätigkeit!$A$4:$P$128,14,0)</f>
        <v>1.4256300990788588</v>
      </c>
      <c r="AD45" s="7">
        <f>VLOOKUP($B45,[4]Erwerbstätigkeit!$A$4:$P$128,15,0)</f>
        <v>20</v>
      </c>
      <c r="AF45" s="3">
        <f>VLOOKUP($B45,[4]Erwerbstätigkeit!$A$4:$T$128,17,0)</f>
        <v>12.526096033402922</v>
      </c>
      <c r="AG45" s="3">
        <f>VLOOKUP($B45,[4]Erwerbstätigkeit!$A$4:$T$128,18,0)</f>
        <v>11.680425087769237</v>
      </c>
      <c r="AH45" s="7">
        <f>VLOOKUP($B45,[4]Erwerbstätigkeit!$A$4:$T$128,19,0)</f>
        <v>47</v>
      </c>
      <c r="AI45" s="7">
        <f>VLOOKUP($B45,[4]Erwerbstätigkeit!$A$4:$T$128,20,0)</f>
        <v>53</v>
      </c>
      <c r="AK45" s="3">
        <f>VLOOKUP($B45,[4]Tabelle11!$A$4:$I$128,7,0)</f>
        <v>1.5</v>
      </c>
      <c r="AL45" s="7">
        <f t="shared" si="1"/>
        <v>49</v>
      </c>
      <c r="AN45" s="3">
        <f>VLOOKUP($B45,[4]Tabelle8!$A$4:$S$128,15,0)</f>
        <v>104.92510582872028</v>
      </c>
      <c r="AO45" s="7">
        <f t="shared" si="2"/>
        <v>49</v>
      </c>
    </row>
    <row r="46" spans="1:41" x14ac:dyDescent="0.35">
      <c r="B46" t="s">
        <v>390</v>
      </c>
      <c r="C46" s="3">
        <f>VLOOKUP($B46,'[4]BIP je EW'!$A$4:$P$128,12,0)</f>
        <v>82.594936708860757</v>
      </c>
      <c r="D46" s="3">
        <f>VLOOKUP($B46,'[4]BIP je EW'!$A$4:$P$128,13,0)</f>
        <v>83.55263157894737</v>
      </c>
      <c r="E46">
        <f>VLOOKUP($B46,'[4]BIP je EW'!$A$4:$P$128,15,0)</f>
        <v>61</v>
      </c>
      <c r="F46">
        <f>VLOOKUP($B46,'[4]BIP je EW'!$A$4:$P$128,16,0)</f>
        <v>61</v>
      </c>
      <c r="H46" s="3">
        <f>VLOOKUP($B46,[4]Wirtschaftswachstum!$A$4:$Z$128,23,0)</f>
        <v>-0.21409305073440521</v>
      </c>
      <c r="I46">
        <f>VLOOKUP($B46,[4]Wirtschaftswachstum!$A$4:$Z$128,26,0)</f>
        <v>86</v>
      </c>
      <c r="K46" s="3">
        <f>VLOOKUP($B46,[4]Wirtschaftswachstum!$A$4:$AY$128,50,0)</f>
        <v>-0.2257114971184393</v>
      </c>
      <c r="L46">
        <f>VLOOKUP($B46,[4]Wirtschaftswachstum!$A$4:$AY$128,51,0)</f>
        <v>76</v>
      </c>
      <c r="N46" s="3">
        <f>VLOOKUP($B46,'[4]Verfügbare Eink'!$A$4:$P$135,12,0)</f>
        <v>105.78034682080926</v>
      </c>
      <c r="O46" s="3">
        <f>VLOOKUP($B46,'[4]Verfügbare Eink'!$A$4:$P$135,13,0)</f>
        <v>104.1237113402062</v>
      </c>
      <c r="P46">
        <f>VLOOKUP($B46,'[4]Verfügbare Eink'!$A$4:$P$135,15,0)</f>
        <v>33</v>
      </c>
      <c r="Q46">
        <f>VLOOKUP($B46,'[4]Verfügbare Eink'!$A$4:$P$135,16,0)</f>
        <v>34</v>
      </c>
      <c r="S46" s="3">
        <f>VLOOKUP($B46,'[4]BIP je Arbeitsstunde'!$A$4:$P$127,12,0)</f>
        <v>107.85850123607884</v>
      </c>
      <c r="T46" s="3">
        <f>VLOOKUP($B46,'[4]BIP je Arbeitsstunde'!$A$4:$P$127,13,0)</f>
        <v>104.74665311618665</v>
      </c>
      <c r="U46" s="7">
        <f>VLOOKUP($B46,'[4]BIP je Arbeitsstunde'!$A$4:$P$127,15,0)</f>
        <v>35</v>
      </c>
      <c r="V46" s="7">
        <f>VLOOKUP($B46,'[4]BIP je Arbeitsstunde'!$A$4:$P$127,16,0)</f>
        <v>39</v>
      </c>
      <c r="W46" s="7"/>
      <c r="X46" s="3">
        <f>VLOOKUP($B46,[4]ALQ!$A$4:$P$128,6,0)</f>
        <v>7.6</v>
      </c>
      <c r="Y46" s="3">
        <f>VLOOKUP($B46,[4]ALQ!$A$4:$P$128,10,0)</f>
        <v>6.1</v>
      </c>
      <c r="Z46">
        <f>VLOOKUP($B46,[4]ALQ!$A$4:$P$128,15,0)</f>
        <v>67</v>
      </c>
      <c r="AA46">
        <f>VLOOKUP($B46,[4]ALQ!$A$4:$P$128,16,0)</f>
        <v>58</v>
      </c>
      <c r="AC46" s="3">
        <f>VLOOKUP($B46,[4]Erwerbstätigkeit!$A$4:$P$128,14,0)</f>
        <v>0.54131957801153874</v>
      </c>
      <c r="AD46" s="7">
        <f>VLOOKUP($B46,[4]Erwerbstätigkeit!$A$4:$P$128,15,0)</f>
        <v>65</v>
      </c>
      <c r="AF46" s="3">
        <f>VLOOKUP($B46,[4]Erwerbstätigkeit!$A$4:$T$128,17,0)</f>
        <v>14.073869393018329</v>
      </c>
      <c r="AG46" s="3">
        <f>VLOOKUP($B46,[4]Erwerbstätigkeit!$A$4:$T$128,18,0)</f>
        <v>13.54204586821988</v>
      </c>
      <c r="AH46" s="7">
        <f>VLOOKUP($B46,[4]Erwerbstätigkeit!$A$4:$T$128,19,0)</f>
        <v>36</v>
      </c>
      <c r="AI46" s="7">
        <f>VLOOKUP($B46,[4]Erwerbstätigkeit!$A$4:$T$128,20,0)</f>
        <v>36</v>
      </c>
      <c r="AK46" s="3">
        <f>VLOOKUP($B46,[4]Tabelle11!$A$4:$I$128,7,0)</f>
        <v>1.73</v>
      </c>
      <c r="AL46" s="7">
        <f t="shared" si="1"/>
        <v>42</v>
      </c>
      <c r="AN46" s="3">
        <f>VLOOKUP($B46,[4]Tabelle8!$A$4:$S$128,15,0)</f>
        <v>102.19764173328952</v>
      </c>
      <c r="AO46" s="7">
        <f t="shared" si="2"/>
        <v>59</v>
      </c>
    </row>
    <row r="47" spans="1:41" x14ac:dyDescent="0.35">
      <c r="B47" t="s">
        <v>391</v>
      </c>
      <c r="C47" s="3">
        <f>VLOOKUP($B47,'[4]BIP je EW'!$A$4:$P$128,12,0)</f>
        <v>84.493670886075947</v>
      </c>
      <c r="D47" s="3">
        <f>VLOOKUP($B47,'[4]BIP je EW'!$A$4:$P$128,13,0)</f>
        <v>84.539473684210535</v>
      </c>
      <c r="E47">
        <f>VLOOKUP($B47,'[4]BIP je EW'!$A$4:$P$128,15,0)</f>
        <v>58</v>
      </c>
      <c r="F47">
        <f>VLOOKUP($B47,'[4]BIP je EW'!$A$4:$P$128,16,0)</f>
        <v>60</v>
      </c>
      <c r="H47" s="3">
        <f>VLOOKUP($B47,[4]Wirtschaftswachstum!$A$4:$Z$128,23,0)</f>
        <v>1.4757930922303757</v>
      </c>
      <c r="I47">
        <f>VLOOKUP($B47,[4]Wirtschaftswachstum!$A$4:$Z$128,26,0)</f>
        <v>27</v>
      </c>
      <c r="K47" s="3">
        <f>VLOOKUP($B47,[4]Wirtschaftswachstum!$A$4:$AY$128,50,0)</f>
        <v>1.7930871614117336</v>
      </c>
      <c r="L47">
        <f>VLOOKUP($B47,[4]Wirtschaftswachstum!$A$4:$AY$128,51,0)</f>
        <v>21</v>
      </c>
      <c r="N47" s="3">
        <f>VLOOKUP($B47,'[4]Verfügbare Eink'!$A$4:$P$135,12,0)</f>
        <v>101.73410404624276</v>
      </c>
      <c r="O47" s="3">
        <f>VLOOKUP($B47,'[4]Verfügbare Eink'!$A$4:$P$135,13,0)</f>
        <v>101.03092783505154</v>
      </c>
      <c r="P47">
        <f>VLOOKUP($B47,'[4]Verfügbare Eink'!$A$4:$P$135,15,0)</f>
        <v>41</v>
      </c>
      <c r="Q47">
        <f>VLOOKUP($B47,'[4]Verfügbare Eink'!$A$4:$P$135,16,0)</f>
        <v>45</v>
      </c>
      <c r="S47" s="3">
        <f>VLOOKUP($B47,'[4]BIP je Arbeitsstunde'!$A$4:$P$127,12,0)</f>
        <v>108.79426677815238</v>
      </c>
      <c r="T47" s="3">
        <f>VLOOKUP($B47,'[4]BIP je Arbeitsstunde'!$A$4:$P$127,13,0)</f>
        <v>108.17378666461256</v>
      </c>
      <c r="U47" s="7">
        <f>VLOOKUP($B47,'[4]BIP je Arbeitsstunde'!$A$4:$P$127,15,0)</f>
        <v>32</v>
      </c>
      <c r="V47" s="7">
        <f>VLOOKUP($B47,'[4]BIP je Arbeitsstunde'!$A$4:$P$127,16,0)</f>
        <v>30</v>
      </c>
      <c r="W47" s="7"/>
      <c r="X47" s="3">
        <f>VLOOKUP($B47,[4]ALQ!$A$4:$P$128,6,0)</f>
        <v>8.6</v>
      </c>
      <c r="Y47" s="3">
        <f>VLOOKUP($B47,[4]ALQ!$A$4:$P$128,10,0)</f>
        <v>5.9</v>
      </c>
      <c r="Z47">
        <f>VLOOKUP($B47,[4]ALQ!$A$4:$P$128,15,0)</f>
        <v>75</v>
      </c>
      <c r="AA47">
        <f>VLOOKUP($B47,[4]ALQ!$A$4:$P$128,16,0)</f>
        <v>55</v>
      </c>
      <c r="AC47" s="3">
        <f>VLOOKUP($B47,[4]Erwerbstätigkeit!$A$4:$P$128,14,0)</f>
        <v>0.74713217374609542</v>
      </c>
      <c r="AD47" s="7">
        <f>VLOOKUP($B47,[4]Erwerbstätigkeit!$A$4:$P$128,15,0)</f>
        <v>57</v>
      </c>
      <c r="AF47" s="3">
        <f>VLOOKUP($B47,[4]Erwerbstätigkeit!$A$4:$T$128,17,0)</f>
        <v>13.236419280795717</v>
      </c>
      <c r="AG47" s="3">
        <f>VLOOKUP($B47,[4]Erwerbstätigkeit!$A$4:$T$128,18,0)</f>
        <v>12.91023527648734</v>
      </c>
      <c r="AH47" s="7">
        <f>VLOOKUP($B47,[4]Erwerbstätigkeit!$A$4:$T$128,19,0)</f>
        <v>40</v>
      </c>
      <c r="AI47" s="7">
        <f>VLOOKUP($B47,[4]Erwerbstätigkeit!$A$4:$T$128,20,0)</f>
        <v>40</v>
      </c>
      <c r="AK47" s="3">
        <f>VLOOKUP($B47,[4]Tabelle11!$A$4:$I$128,7,0)</f>
        <v>1.41</v>
      </c>
      <c r="AL47" s="7">
        <f t="shared" si="1"/>
        <v>55</v>
      </c>
      <c r="AN47" s="3">
        <f>VLOOKUP($B47,[4]Tabelle8!$A$4:$S$128,15,0)</f>
        <v>103.58630119957735</v>
      </c>
      <c r="AO47" s="7">
        <f t="shared" si="2"/>
        <v>53</v>
      </c>
    </row>
    <row r="48" spans="1:41" x14ac:dyDescent="0.35">
      <c r="B48" t="s">
        <v>392</v>
      </c>
      <c r="C48" s="3">
        <f>VLOOKUP($B48,'[4]BIP je EW'!$A$4:$P$128,12,0)</f>
        <v>82.278481012658233</v>
      </c>
      <c r="D48" s="3">
        <f>VLOOKUP($B48,'[4]BIP je EW'!$A$4:$P$128,13,0)</f>
        <v>82.89473684210526</v>
      </c>
      <c r="E48">
        <f>VLOOKUP($B48,'[4]BIP je EW'!$A$4:$P$128,15,0)</f>
        <v>62</v>
      </c>
      <c r="F48">
        <f>VLOOKUP($B48,'[4]BIP je EW'!$A$4:$P$128,16,0)</f>
        <v>62</v>
      </c>
      <c r="H48" s="3">
        <f>VLOOKUP($B48,[4]Wirtschaftswachstum!$A$4:$Z$128,23,0)</f>
        <v>-0.1157633820316164</v>
      </c>
      <c r="I48">
        <f>VLOOKUP($B48,[4]Wirtschaftswachstum!$A$4:$Z$128,26,0)</f>
        <v>84</v>
      </c>
      <c r="K48" s="3">
        <f>VLOOKUP($B48,[4]Wirtschaftswachstum!$A$4:$AY$128,50,0)</f>
        <v>-0.12720852825697193</v>
      </c>
      <c r="L48">
        <f>VLOOKUP($B48,[4]Wirtschaftswachstum!$A$4:$AY$128,51,0)</f>
        <v>70</v>
      </c>
      <c r="N48" s="3">
        <f>VLOOKUP($B48,'[4]Verfügbare Eink'!$A$4:$P$135,12,0)</f>
        <v>93.641618497109818</v>
      </c>
      <c r="O48" s="3">
        <f>VLOOKUP($B48,'[4]Verfügbare Eink'!$A$4:$P$135,13,0)</f>
        <v>93.298969072164951</v>
      </c>
      <c r="P48">
        <f>VLOOKUP($B48,'[4]Verfügbare Eink'!$A$4:$P$135,15,0)</f>
        <v>55</v>
      </c>
      <c r="Q48">
        <f>VLOOKUP($B48,'[4]Verfügbare Eink'!$A$4:$P$135,16,0)</f>
        <v>54</v>
      </c>
      <c r="S48" s="3">
        <f>VLOOKUP($B48,'[4]BIP je Arbeitsstunde'!$A$4:$P$127,12,0)</f>
        <v>113.02645712171572</v>
      </c>
      <c r="T48" s="3">
        <f>VLOOKUP($B48,'[4]BIP je Arbeitsstunde'!$A$4:$P$127,13,0)</f>
        <v>107.32754046997263</v>
      </c>
      <c r="U48" s="7">
        <f>VLOOKUP($B48,'[4]BIP je Arbeitsstunde'!$A$4:$P$127,15,0)</f>
        <v>25</v>
      </c>
      <c r="V48" s="7">
        <f>VLOOKUP($B48,'[4]BIP je Arbeitsstunde'!$A$4:$P$127,16,0)</f>
        <v>33</v>
      </c>
      <c r="W48" s="7"/>
      <c r="X48" s="3">
        <f>VLOOKUP($B48,[4]ALQ!$A$4:$P$128,6,0)</f>
        <v>9.9</v>
      </c>
      <c r="Y48" s="3">
        <f>VLOOKUP($B48,[4]ALQ!$A$4:$P$128,10,0)</f>
        <v>9</v>
      </c>
      <c r="Z48">
        <f>VLOOKUP($B48,[4]ALQ!$A$4:$P$128,15,0)</f>
        <v>77</v>
      </c>
      <c r="AA48">
        <f>VLOOKUP($B48,[4]ALQ!$A$4:$P$128,16,0)</f>
        <v>77</v>
      </c>
      <c r="AC48" s="3">
        <f>VLOOKUP($B48,[4]Erwerbstätigkeit!$A$4:$P$128,14,0)</f>
        <v>1.2792692043921221</v>
      </c>
      <c r="AD48" s="7">
        <f>VLOOKUP($B48,[4]Erwerbstätigkeit!$A$4:$P$128,15,0)</f>
        <v>28</v>
      </c>
      <c r="AF48" s="3">
        <f>VLOOKUP($B48,[4]Erwerbstätigkeit!$A$4:$T$128,17,0)</f>
        <v>11.008805256335762</v>
      </c>
      <c r="AG48" s="3">
        <f>VLOOKUP($B48,[4]Erwerbstätigkeit!$A$4:$T$128,18,0)</f>
        <v>11.053422012443683</v>
      </c>
      <c r="AH48" s="7">
        <f>VLOOKUP($B48,[4]Erwerbstätigkeit!$A$4:$T$128,19,0)</f>
        <v>59</v>
      </c>
      <c r="AI48" s="7">
        <f>VLOOKUP($B48,[4]Erwerbstätigkeit!$A$4:$T$128,20,0)</f>
        <v>57</v>
      </c>
      <c r="AK48" s="3">
        <f>VLOOKUP($B48,[4]Tabelle11!$A$4:$I$128,7,0)</f>
        <v>1.08</v>
      </c>
      <c r="AL48" s="7">
        <f t="shared" si="1"/>
        <v>65</v>
      </c>
      <c r="AN48" s="3">
        <f>VLOOKUP($B48,[4]Tabelle8!$A$4:$S$128,15,0)</f>
        <v>102.23267546102193</v>
      </c>
      <c r="AO48" s="7">
        <f t="shared" si="2"/>
        <v>58</v>
      </c>
    </row>
    <row r="49" spans="1:41" x14ac:dyDescent="0.35">
      <c r="B49" t="s">
        <v>393</v>
      </c>
      <c r="C49" s="3">
        <f>VLOOKUP($B49,'[4]BIP je EW'!$A$4:$P$128,12,0)</f>
        <v>85.759493670886073</v>
      </c>
      <c r="D49" s="3">
        <f>VLOOKUP($B49,'[4]BIP je EW'!$A$4:$P$128,13,0)</f>
        <v>85.526315789473685</v>
      </c>
      <c r="E49">
        <f>VLOOKUP($B49,'[4]BIP je EW'!$A$4:$P$128,15,0)</f>
        <v>53</v>
      </c>
      <c r="F49">
        <f>VLOOKUP($B49,'[4]BIP je EW'!$A$4:$P$128,16,0)</f>
        <v>58</v>
      </c>
      <c r="H49" s="3">
        <f>VLOOKUP($B49,[4]Wirtschaftswachstum!$A$4:$Z$128,23,0)</f>
        <v>-0.11598716707882772</v>
      </c>
      <c r="I49">
        <f>VLOOKUP($B49,[4]Wirtschaftswachstum!$A$4:$Z$128,26,0)</f>
        <v>85</v>
      </c>
      <c r="K49" s="3">
        <f>VLOOKUP($B49,[4]Wirtschaftswachstum!$A$4:$AY$128,50,0)</f>
        <v>-0.21532240107863743</v>
      </c>
      <c r="L49">
        <f>VLOOKUP($B49,[4]Wirtschaftswachstum!$A$4:$AY$128,51,0)</f>
        <v>74</v>
      </c>
      <c r="N49" s="3">
        <f>VLOOKUP($B49,'[4]Verfügbare Eink'!$A$4:$P$135,12,0)</f>
        <v>102.3121387283237</v>
      </c>
      <c r="O49" s="3">
        <f>VLOOKUP($B49,'[4]Verfügbare Eink'!$A$4:$P$135,13,0)</f>
        <v>101.54639175257731</v>
      </c>
      <c r="P49">
        <f>VLOOKUP($B49,'[4]Verfügbare Eink'!$A$4:$P$135,15,0)</f>
        <v>39</v>
      </c>
      <c r="Q49">
        <f>VLOOKUP($B49,'[4]Verfügbare Eink'!$A$4:$P$135,16,0)</f>
        <v>43</v>
      </c>
      <c r="S49" s="3">
        <f>VLOOKUP($B49,'[4]BIP je Arbeitsstunde'!$A$4:$P$127,12,0)</f>
        <v>113.76050696053348</v>
      </c>
      <c r="T49" s="3">
        <f>VLOOKUP($B49,'[4]BIP je Arbeitsstunde'!$A$4:$P$127,13,0)</f>
        <v>107.72561249831061</v>
      </c>
      <c r="U49" s="7">
        <f>VLOOKUP($B49,'[4]BIP je Arbeitsstunde'!$A$4:$P$127,15,0)</f>
        <v>24</v>
      </c>
      <c r="V49" s="7">
        <f>VLOOKUP($B49,'[4]BIP je Arbeitsstunde'!$A$4:$P$127,16,0)</f>
        <v>32</v>
      </c>
      <c r="W49" s="7"/>
      <c r="X49" s="3">
        <f>VLOOKUP($B49,[4]ALQ!$A$4:$P$128,6,0)</f>
        <v>7.7</v>
      </c>
      <c r="Y49" s="3">
        <f>VLOOKUP($B49,[4]ALQ!$A$4:$P$128,10,0)</f>
        <v>6.3</v>
      </c>
      <c r="Z49">
        <f>VLOOKUP($B49,[4]ALQ!$A$4:$P$128,15,0)</f>
        <v>68</v>
      </c>
      <c r="AA49">
        <f>VLOOKUP($B49,[4]ALQ!$A$4:$P$128,16,0)</f>
        <v>61</v>
      </c>
      <c r="AC49" s="3">
        <f>VLOOKUP($B49,[4]Erwerbstätigkeit!$A$4:$P$128,14,0)</f>
        <v>0.94542797174106852</v>
      </c>
      <c r="AD49" s="7">
        <f>VLOOKUP($B49,[4]Erwerbstätigkeit!$A$4:$P$128,15,0)</f>
        <v>51</v>
      </c>
      <c r="AF49" s="3">
        <f>VLOOKUP($B49,[4]Erwerbstätigkeit!$A$4:$T$128,17,0)</f>
        <v>12.643192488262912</v>
      </c>
      <c r="AG49" s="3">
        <f>VLOOKUP($B49,[4]Erwerbstätigkeit!$A$4:$T$128,18,0)</f>
        <v>12.139889512852118</v>
      </c>
      <c r="AH49" s="7">
        <f>VLOOKUP($B49,[4]Erwerbstätigkeit!$A$4:$T$128,19,0)</f>
        <v>46</v>
      </c>
      <c r="AI49" s="7">
        <f>VLOOKUP($B49,[4]Erwerbstätigkeit!$A$4:$T$128,20,0)</f>
        <v>47</v>
      </c>
      <c r="AK49" s="3">
        <f>VLOOKUP($B49,[4]Tabelle11!$A$4:$I$128,7,0)</f>
        <v>1.41</v>
      </c>
      <c r="AL49" s="7">
        <f t="shared" si="1"/>
        <v>55</v>
      </c>
      <c r="AN49" s="3">
        <f>VLOOKUP($B49,[4]Tabelle8!$A$4:$S$128,15,0)</f>
        <v>103.06060214020367</v>
      </c>
      <c r="AO49" s="7">
        <f t="shared" si="2"/>
        <v>55</v>
      </c>
    </row>
    <row r="50" spans="1:41" x14ac:dyDescent="0.35">
      <c r="B50" t="s">
        <v>394</v>
      </c>
      <c r="C50" s="3">
        <f>VLOOKUP($B50,'[4]BIP je EW'!$A$4:$P$128,12,0)</f>
        <v>92.721518987341767</v>
      </c>
      <c r="D50" s="3">
        <f>VLOOKUP($B50,'[4]BIP je EW'!$A$4:$P$128,13,0)</f>
        <v>94.407894736842096</v>
      </c>
      <c r="E50">
        <f>VLOOKUP($B50,'[4]BIP je EW'!$A$4:$P$128,15,0)</f>
        <v>43</v>
      </c>
      <c r="F50">
        <f>VLOOKUP($B50,'[4]BIP je EW'!$A$4:$P$128,16,0)</f>
        <v>43</v>
      </c>
      <c r="H50" s="3">
        <f>VLOOKUP($B50,[4]Wirtschaftswachstum!$A$4:$Z$128,23,0)</f>
        <v>0.33204936847435818</v>
      </c>
      <c r="I50">
        <f>VLOOKUP($B50,[4]Wirtschaftswachstum!$A$4:$Z$128,26,0)</f>
        <v>65</v>
      </c>
      <c r="K50" s="3">
        <f>VLOOKUP($B50,[4]Wirtschaftswachstum!$A$4:$AY$128,50,0)</f>
        <v>-0.16636727701599341</v>
      </c>
      <c r="L50">
        <f>VLOOKUP($B50,[4]Wirtschaftswachstum!$A$4:$AY$128,51,0)</f>
        <v>71</v>
      </c>
      <c r="N50" s="3">
        <f>VLOOKUP($B50,'[4]Verfügbare Eink'!$A$4:$P$135,12,0)</f>
        <v>101.15606936416187</v>
      </c>
      <c r="O50" s="3">
        <f>VLOOKUP($B50,'[4]Verfügbare Eink'!$A$4:$P$135,13,0)</f>
        <v>99.484536082474222</v>
      </c>
      <c r="P50">
        <f>VLOOKUP($B50,'[4]Verfügbare Eink'!$A$4:$P$135,15,0)</f>
        <v>43</v>
      </c>
      <c r="Q50">
        <f>VLOOKUP($B50,'[4]Verfügbare Eink'!$A$4:$P$135,16,0)</f>
        <v>46</v>
      </c>
      <c r="S50" s="3">
        <f>VLOOKUP($B50,'[4]BIP je Arbeitsstunde'!$A$4:$P$127,12,0)</f>
        <v>108.35224428386263</v>
      </c>
      <c r="T50" s="3">
        <f>VLOOKUP($B50,'[4]BIP je Arbeitsstunde'!$A$4:$P$127,13,0)</f>
        <v>103.25624589829681</v>
      </c>
      <c r="U50" s="7">
        <f>VLOOKUP($B50,'[4]BIP je Arbeitsstunde'!$A$4:$P$127,15,0)</f>
        <v>34</v>
      </c>
      <c r="V50" s="7">
        <f>VLOOKUP($B50,'[4]BIP je Arbeitsstunde'!$A$4:$P$127,16,0)</f>
        <v>42</v>
      </c>
      <c r="W50" s="7"/>
      <c r="X50" s="3">
        <f>VLOOKUP($B50,[4]ALQ!$A$4:$P$128,6,0)</f>
        <v>7.3</v>
      </c>
      <c r="Y50" s="3">
        <f>VLOOKUP($B50,[4]ALQ!$A$4:$P$128,10,0)</f>
        <v>5.6</v>
      </c>
      <c r="Z50">
        <f>VLOOKUP($B50,[4]ALQ!$A$4:$P$128,15,0)</f>
        <v>65</v>
      </c>
      <c r="AA50">
        <f>VLOOKUP($B50,[4]ALQ!$A$4:$P$128,16,0)</f>
        <v>48</v>
      </c>
      <c r="AC50" s="3">
        <f>VLOOKUP($B50,[4]Erwerbstätigkeit!$A$4:$P$128,14,0)</f>
        <v>1.1854298807705703</v>
      </c>
      <c r="AD50" s="7">
        <f>VLOOKUP($B50,[4]Erwerbstätigkeit!$A$4:$P$128,15,0)</f>
        <v>37</v>
      </c>
      <c r="AF50" s="3">
        <f>VLOOKUP($B50,[4]Erwerbstätigkeit!$A$4:$T$128,17,0)</f>
        <v>14.059067610446668</v>
      </c>
      <c r="AG50" s="3">
        <f>VLOOKUP($B50,[4]Erwerbstätigkeit!$A$4:$T$128,18,0)</f>
        <v>13.751543300605562</v>
      </c>
      <c r="AH50" s="7">
        <f>VLOOKUP($B50,[4]Erwerbstätigkeit!$A$4:$T$128,19,0)</f>
        <v>37</v>
      </c>
      <c r="AI50" s="7">
        <f>VLOOKUP($B50,[4]Erwerbstätigkeit!$A$4:$T$128,20,0)</f>
        <v>34</v>
      </c>
      <c r="AK50" s="3">
        <f>VLOOKUP($B50,[4]Tabelle11!$A$4:$I$128,7,0)</f>
        <v>1.33</v>
      </c>
      <c r="AL50" s="7">
        <f t="shared" si="1"/>
        <v>57</v>
      </c>
      <c r="AN50" s="3">
        <f>VLOOKUP($B50,[4]Tabelle8!$A$4:$S$128,15,0)</f>
        <v>119.6969233124139</v>
      </c>
      <c r="AO50" s="7">
        <f t="shared" si="2"/>
        <v>14</v>
      </c>
    </row>
    <row r="51" spans="1:41" x14ac:dyDescent="0.35">
      <c r="B51" t="s">
        <v>395</v>
      </c>
      <c r="C51" s="3">
        <f>VLOOKUP($B51,'[4]BIP je EW'!$A$4:$P$128,12,0)</f>
        <v>88.29113924050634</v>
      </c>
      <c r="D51" s="3">
        <f>VLOOKUP($B51,'[4]BIP je EW'!$A$4:$P$128,13,0)</f>
        <v>89.14473684210526</v>
      </c>
      <c r="E51">
        <f>VLOOKUP($B51,'[4]BIP je EW'!$A$4:$P$128,15,0)</f>
        <v>47</v>
      </c>
      <c r="F51">
        <f>VLOOKUP($B51,'[4]BIP je EW'!$A$4:$P$128,16,0)</f>
        <v>46</v>
      </c>
      <c r="H51" s="3">
        <f>VLOOKUP($B51,[4]Wirtschaftswachstum!$A$4:$Z$128,23,0)</f>
        <v>0.44216905652312732</v>
      </c>
      <c r="I51">
        <f>VLOOKUP($B51,[4]Wirtschaftswachstum!$A$4:$Z$128,26,0)</f>
        <v>58</v>
      </c>
      <c r="K51" s="3">
        <f>VLOOKUP($B51,[4]Wirtschaftswachstum!$A$4:$AY$128,50,0)</f>
        <v>3.3285584416091751E-3</v>
      </c>
      <c r="L51">
        <f>VLOOKUP($B51,[4]Wirtschaftswachstum!$A$4:$AY$128,51,0)</f>
        <v>64</v>
      </c>
      <c r="N51" s="3">
        <f>VLOOKUP($B51,'[4]Verfügbare Eink'!$A$4:$P$135,12,0)</f>
        <v>102.3121387283237</v>
      </c>
      <c r="O51" s="3">
        <f>VLOOKUP($B51,'[4]Verfügbare Eink'!$A$4:$P$135,13,0)</f>
        <v>102.06185567010309</v>
      </c>
      <c r="P51">
        <f>VLOOKUP($B51,'[4]Verfügbare Eink'!$A$4:$P$135,15,0)</f>
        <v>39</v>
      </c>
      <c r="Q51">
        <f>VLOOKUP($B51,'[4]Verfügbare Eink'!$A$4:$P$135,16,0)</f>
        <v>41</v>
      </c>
      <c r="S51" s="3">
        <f>VLOOKUP($B51,'[4]BIP je Arbeitsstunde'!$A$4:$P$127,12,0)</f>
        <v>107.64068436962266</v>
      </c>
      <c r="T51" s="3">
        <f>VLOOKUP($B51,'[4]BIP je Arbeitsstunde'!$A$4:$P$127,13,0)</f>
        <v>95.847431210563187</v>
      </c>
      <c r="U51" s="7">
        <f>VLOOKUP($B51,'[4]BIP je Arbeitsstunde'!$A$4:$P$127,15,0)</f>
        <v>37</v>
      </c>
      <c r="V51" s="7">
        <f>VLOOKUP($B51,'[4]BIP je Arbeitsstunde'!$A$4:$P$127,16,0)</f>
        <v>51</v>
      </c>
      <c r="W51" s="7"/>
      <c r="X51" s="3">
        <f>VLOOKUP($B51,[4]ALQ!$A$4:$P$128,6,0)</f>
        <v>6.7</v>
      </c>
      <c r="Y51" s="3">
        <f>VLOOKUP($B51,[4]ALQ!$A$4:$P$128,10,0)</f>
        <v>5.0999999999999996</v>
      </c>
      <c r="Z51">
        <f>VLOOKUP($B51,[4]ALQ!$A$4:$P$128,15,0)</f>
        <v>61</v>
      </c>
      <c r="AA51">
        <f>VLOOKUP($B51,[4]ALQ!$A$4:$P$128,16,0)</f>
        <v>44</v>
      </c>
      <c r="AC51" s="3">
        <f>VLOOKUP($B51,[4]Erwerbstätigkeit!$A$4:$P$128,14,0)</f>
        <v>2.1983484031709395</v>
      </c>
      <c r="AD51" s="7">
        <f>VLOOKUP($B51,[4]Erwerbstätigkeit!$A$4:$P$128,15,0)</f>
        <v>7</v>
      </c>
      <c r="AF51" s="3">
        <f>VLOOKUP($B51,[4]Erwerbstätigkeit!$A$4:$T$128,17,0)</f>
        <v>11.438874864767399</v>
      </c>
      <c r="AG51" s="3">
        <f>VLOOKUP($B51,[4]Erwerbstätigkeit!$A$4:$T$128,18,0)</f>
        <v>10.620237936104798</v>
      </c>
      <c r="AH51" s="7">
        <f>VLOOKUP($B51,[4]Erwerbstätigkeit!$A$4:$T$128,19,0)</f>
        <v>55</v>
      </c>
      <c r="AI51" s="7">
        <f>VLOOKUP($B51,[4]Erwerbstätigkeit!$A$4:$T$128,20,0)</f>
        <v>60</v>
      </c>
      <c r="AK51" s="3">
        <f>VLOOKUP($B51,[4]Tabelle11!$A$4:$I$128,7,0)</f>
        <v>1.75</v>
      </c>
      <c r="AL51" s="7">
        <f t="shared" si="1"/>
        <v>38</v>
      </c>
      <c r="AN51" s="3">
        <f>VLOOKUP($B51,[4]Tabelle8!$A$4:$S$128,15,0)</f>
        <v>116.91706322229776</v>
      </c>
      <c r="AO51" s="7">
        <f t="shared" si="2"/>
        <v>18</v>
      </c>
    </row>
    <row r="52" spans="1:41" x14ac:dyDescent="0.35">
      <c r="B52" t="s">
        <v>396</v>
      </c>
      <c r="C52" s="3">
        <f>VLOOKUP($B52,'[4]BIP je EW'!$A$4:$P$128,12,0)</f>
        <v>87.974683544303801</v>
      </c>
      <c r="D52" s="3">
        <f>VLOOKUP($B52,'[4]BIP je EW'!$A$4:$P$128,13,0)</f>
        <v>88.157894736842096</v>
      </c>
      <c r="E52">
        <f>VLOOKUP($B52,'[4]BIP je EW'!$A$4:$P$128,15,0)</f>
        <v>48</v>
      </c>
      <c r="F52">
        <f>VLOOKUP($B52,'[4]BIP je EW'!$A$4:$P$128,16,0)</f>
        <v>48</v>
      </c>
      <c r="H52" s="3">
        <f>VLOOKUP($B52,[4]Wirtschaftswachstum!$A$4:$Z$128,23,0)</f>
        <v>0.59329340175462164</v>
      </c>
      <c r="I52">
        <f>VLOOKUP($B52,[4]Wirtschaftswachstum!$A$4:$Z$128,26,0)</f>
        <v>53</v>
      </c>
      <c r="K52" s="3">
        <f>VLOOKUP($B52,[4]Wirtschaftswachstum!$A$4:$AY$128,50,0)</f>
        <v>0.27146768941514665</v>
      </c>
      <c r="L52">
        <f>VLOOKUP($B52,[4]Wirtschaftswachstum!$A$4:$AY$128,51,0)</f>
        <v>57</v>
      </c>
      <c r="N52" s="3">
        <f>VLOOKUP($B52,'[4]Verfügbare Eink'!$A$4:$P$135,12,0)</f>
        <v>104.62427745664739</v>
      </c>
      <c r="O52" s="3">
        <f>VLOOKUP($B52,'[4]Verfügbare Eink'!$A$4:$P$135,13,0)</f>
        <v>102.57731958762886</v>
      </c>
      <c r="P52">
        <f>VLOOKUP($B52,'[4]Verfügbare Eink'!$A$4:$P$135,15,0)</f>
        <v>36</v>
      </c>
      <c r="Q52">
        <f>VLOOKUP($B52,'[4]Verfügbare Eink'!$A$4:$P$135,16,0)</f>
        <v>38</v>
      </c>
      <c r="S52" s="3">
        <f>VLOOKUP($B52,'[4]BIP je Arbeitsstunde'!$A$4:$P$127,12,0)</f>
        <v>107.37225936390686</v>
      </c>
      <c r="T52" s="3">
        <f>VLOOKUP($B52,'[4]BIP je Arbeitsstunde'!$A$4:$P$127,13,0)</f>
        <v>98.989935665491885</v>
      </c>
      <c r="U52" s="7">
        <f>VLOOKUP($B52,'[4]BIP je Arbeitsstunde'!$A$4:$P$127,15,0)</f>
        <v>38</v>
      </c>
      <c r="V52" s="7">
        <f>VLOOKUP($B52,'[4]BIP je Arbeitsstunde'!$A$4:$P$127,16,0)</f>
        <v>49</v>
      </c>
      <c r="W52" s="7"/>
      <c r="X52" s="3">
        <f>VLOOKUP($B52,[4]ALQ!$A$4:$P$128,6,0)</f>
        <v>8.3000000000000007</v>
      </c>
      <c r="Y52" s="3">
        <f>VLOOKUP($B52,[4]ALQ!$A$4:$P$128,10,0)</f>
        <v>6.8</v>
      </c>
      <c r="Z52">
        <f>VLOOKUP($B52,[4]ALQ!$A$4:$P$128,15,0)</f>
        <v>72</v>
      </c>
      <c r="AA52">
        <f>VLOOKUP($B52,[4]ALQ!$A$4:$P$128,16,0)</f>
        <v>70</v>
      </c>
      <c r="AC52" s="3">
        <f>VLOOKUP($B52,[4]Erwerbstätigkeit!$A$4:$P$128,14,0)</f>
        <v>1.4384771761741746</v>
      </c>
      <c r="AD52" s="7">
        <f>VLOOKUP($B52,[4]Erwerbstätigkeit!$A$4:$P$128,15,0)</f>
        <v>18</v>
      </c>
      <c r="AF52" s="3">
        <f>VLOOKUP($B52,[4]Erwerbstätigkeit!$A$4:$T$128,17,0)</f>
        <v>9.4910312993480996</v>
      </c>
      <c r="AG52" s="3">
        <f>VLOOKUP($B52,[4]Erwerbstätigkeit!$A$4:$T$128,18,0)</f>
        <v>9.4111278660634881</v>
      </c>
      <c r="AH52" s="7">
        <f>VLOOKUP($B52,[4]Erwerbstätigkeit!$A$4:$T$128,19,0)</f>
        <v>66</v>
      </c>
      <c r="AI52" s="7">
        <f>VLOOKUP($B52,[4]Erwerbstätigkeit!$A$4:$T$128,20,0)</f>
        <v>66</v>
      </c>
      <c r="AK52" s="3">
        <f>VLOOKUP($B52,[4]Tabelle11!$A$4:$I$128,7,0)</f>
        <v>1.48</v>
      </c>
      <c r="AL52" s="7">
        <f t="shared" si="1"/>
        <v>52</v>
      </c>
      <c r="AN52" s="3">
        <f>VLOOKUP($B52,[4]Tabelle8!$A$4:$S$128,15,0)</f>
        <v>115.34760463848744</v>
      </c>
      <c r="AO52" s="7">
        <f t="shared" si="2"/>
        <v>21</v>
      </c>
    </row>
    <row r="53" spans="1:41" x14ac:dyDescent="0.35">
      <c r="B53" t="s">
        <v>397</v>
      </c>
      <c r="C53" s="3">
        <f>VLOOKUP($B53,'[4]BIP je EW'!$A$4:$P$128,12,0)</f>
        <v>87.025316455696199</v>
      </c>
      <c r="D53" s="3">
        <f>VLOOKUP($B53,'[4]BIP je EW'!$A$4:$P$128,13,0)</f>
        <v>85.85526315789474</v>
      </c>
      <c r="E53">
        <f>VLOOKUP($B53,'[4]BIP je EW'!$A$4:$P$128,15,0)</f>
        <v>49</v>
      </c>
      <c r="F53">
        <f>VLOOKUP($B53,'[4]BIP je EW'!$A$4:$P$128,16,0)</f>
        <v>56</v>
      </c>
      <c r="H53" s="3">
        <f>VLOOKUP($B53,[4]Wirtschaftswachstum!$A$4:$Z$128,23,0)</f>
        <v>1.7586097979104238</v>
      </c>
      <c r="I53">
        <f>VLOOKUP($B53,[4]Wirtschaftswachstum!$A$4:$Z$128,26,0)</f>
        <v>19</v>
      </c>
      <c r="K53" s="3">
        <f>VLOOKUP($B53,[4]Wirtschaftswachstum!$A$4:$AY$128,50,0)</f>
        <v>1.497155950470642</v>
      </c>
      <c r="L53">
        <f>VLOOKUP($B53,[4]Wirtschaftswachstum!$A$4:$AY$128,51,0)</f>
        <v>31</v>
      </c>
      <c r="N53" s="3">
        <f>VLOOKUP($B53,'[4]Verfügbare Eink'!$A$4:$P$135,12,0)</f>
        <v>100</v>
      </c>
      <c r="O53" s="3">
        <f>VLOOKUP($B53,'[4]Verfügbare Eink'!$A$4:$P$135,13,0)</f>
        <v>97.9381443298969</v>
      </c>
      <c r="P53">
        <f>VLOOKUP($B53,'[4]Verfügbare Eink'!$A$4:$P$135,15,0)</f>
        <v>48</v>
      </c>
      <c r="Q53">
        <f>VLOOKUP($B53,'[4]Verfügbare Eink'!$A$4:$P$135,16,0)</f>
        <v>49</v>
      </c>
      <c r="S53" s="3">
        <f>VLOOKUP($B53,'[4]BIP je Arbeitsstunde'!$A$4:$P$127,12,0)</f>
        <v>110.21545847150105</v>
      </c>
      <c r="T53" s="3">
        <f>VLOOKUP($B53,'[4]BIP je Arbeitsstunde'!$A$4:$P$127,13,0)</f>
        <v>95.365286482845534</v>
      </c>
      <c r="U53" s="7">
        <f>VLOOKUP($B53,'[4]BIP je Arbeitsstunde'!$A$4:$P$127,15,0)</f>
        <v>30</v>
      </c>
      <c r="V53" s="7">
        <f>VLOOKUP($B53,'[4]BIP je Arbeitsstunde'!$A$4:$P$127,16,0)</f>
        <v>53</v>
      </c>
      <c r="W53" s="7"/>
      <c r="X53" s="3">
        <f>VLOOKUP($B53,[4]ALQ!$A$4:$P$128,6,0)</f>
        <v>8.1999999999999993</v>
      </c>
      <c r="Y53" s="3">
        <f>VLOOKUP($B53,[4]ALQ!$A$4:$P$128,10,0)</f>
        <v>7.3</v>
      </c>
      <c r="Z53">
        <f>VLOOKUP($B53,[4]ALQ!$A$4:$P$128,15,0)</f>
        <v>71</v>
      </c>
      <c r="AA53">
        <f>VLOOKUP($B53,[4]ALQ!$A$4:$P$128,16,0)</f>
        <v>73</v>
      </c>
      <c r="AC53" s="3">
        <f>VLOOKUP($B53,[4]Erwerbstätigkeit!$A$4:$P$128,14,0)</f>
        <v>2.2185537287432879</v>
      </c>
      <c r="AD53" s="7">
        <f>VLOOKUP($B53,[4]Erwerbstätigkeit!$A$4:$P$128,15,0)</f>
        <v>6</v>
      </c>
      <c r="AF53" s="3">
        <f>VLOOKUP($B53,[4]Erwerbstätigkeit!$A$4:$T$128,17,0)</f>
        <v>8.16395236291714</v>
      </c>
      <c r="AG53" s="3">
        <f>VLOOKUP($B53,[4]Erwerbstätigkeit!$A$4:$T$128,18,0)</f>
        <v>7.6167841976078234</v>
      </c>
      <c r="AH53" s="7">
        <f>VLOOKUP($B53,[4]Erwerbstätigkeit!$A$4:$T$128,19,0)</f>
        <v>72</v>
      </c>
      <c r="AI53" s="7">
        <f>VLOOKUP($B53,[4]Erwerbstätigkeit!$A$4:$T$128,20,0)</f>
        <v>75</v>
      </c>
      <c r="AK53" s="3">
        <f>VLOOKUP($B53,[4]Tabelle11!$A$4:$I$128,7,0)</f>
        <v>3.61</v>
      </c>
      <c r="AL53" s="7">
        <f t="shared" si="1"/>
        <v>5</v>
      </c>
      <c r="AN53" s="3">
        <f>VLOOKUP($B53,[4]Tabelle8!$A$4:$S$128,15,0)</f>
        <v>124.099487158697</v>
      </c>
      <c r="AO53" s="7">
        <f t="shared" si="2"/>
        <v>12</v>
      </c>
    </row>
    <row r="54" spans="1:41" x14ac:dyDescent="0.35">
      <c r="B54" t="s">
        <v>398</v>
      </c>
      <c r="C54" s="3">
        <f>VLOOKUP($B54,'[4]BIP je EW'!$A$4:$P$128,12,0)</f>
        <v>101.8987341772152</v>
      </c>
      <c r="D54" s="3">
        <f>VLOOKUP($B54,'[4]BIP je EW'!$A$4:$P$128,13,0)</f>
        <v>101.64473684210526</v>
      </c>
      <c r="E54">
        <f>VLOOKUP($B54,'[4]BIP je EW'!$A$4:$P$128,15,0)</f>
        <v>35</v>
      </c>
      <c r="F54">
        <f>VLOOKUP($B54,'[4]BIP je EW'!$A$4:$P$128,16,0)</f>
        <v>37</v>
      </c>
      <c r="H54" s="3">
        <f>VLOOKUP($B54,[4]Wirtschaftswachstum!$A$4:$Z$128,23,0)</f>
        <v>0.31056498762413298</v>
      </c>
      <c r="I54">
        <f>VLOOKUP($B54,[4]Wirtschaftswachstum!$A$4:$Z$128,26,0)</f>
        <v>66</v>
      </c>
      <c r="K54" s="3">
        <f>VLOOKUP($B54,[4]Wirtschaftswachstum!$A$4:$AY$128,50,0)</f>
        <v>-7.1081615022904998E-2</v>
      </c>
      <c r="L54">
        <f>VLOOKUP($B54,[4]Wirtschaftswachstum!$A$4:$AY$128,51,0)</f>
        <v>68</v>
      </c>
      <c r="N54" s="3">
        <f>VLOOKUP($B54,'[4]Verfügbare Eink'!$A$4:$P$135,12,0)</f>
        <v>105.78034682080926</v>
      </c>
      <c r="O54" s="3">
        <f>VLOOKUP($B54,'[4]Verfügbare Eink'!$A$4:$P$135,13,0)</f>
        <v>103.60824742268042</v>
      </c>
      <c r="P54">
        <f>VLOOKUP($B54,'[4]Verfügbare Eink'!$A$4:$P$135,15,0)</f>
        <v>33</v>
      </c>
      <c r="Q54">
        <f>VLOOKUP($B54,'[4]Verfügbare Eink'!$A$4:$P$135,16,0)</f>
        <v>36</v>
      </c>
      <c r="S54" s="3">
        <f>VLOOKUP($B54,'[4]BIP je Arbeitsstunde'!$A$4:$P$127,12,0)</f>
        <v>119.06272188013433</v>
      </c>
      <c r="T54" s="3">
        <f>VLOOKUP($B54,'[4]BIP je Arbeitsstunde'!$A$4:$P$127,13,0)</f>
        <v>106.69390722182727</v>
      </c>
      <c r="U54" s="7">
        <f>VLOOKUP($B54,'[4]BIP je Arbeitsstunde'!$A$4:$P$127,15,0)</f>
        <v>17</v>
      </c>
      <c r="V54" s="7">
        <f>VLOOKUP($B54,'[4]BIP je Arbeitsstunde'!$A$4:$P$127,16,0)</f>
        <v>36</v>
      </c>
      <c r="W54" s="7"/>
      <c r="X54" s="3">
        <f>VLOOKUP($B54,[4]ALQ!$A$4:$P$128,6,0)</f>
        <v>6.6</v>
      </c>
      <c r="Y54" s="3">
        <f>VLOOKUP($B54,[4]ALQ!$A$4:$P$128,10,0)</f>
        <v>6.1</v>
      </c>
      <c r="Z54">
        <f>VLOOKUP($B54,[4]ALQ!$A$4:$P$128,15,0)</f>
        <v>60</v>
      </c>
      <c r="AA54">
        <f>VLOOKUP($B54,[4]ALQ!$A$4:$P$128,16,0)</f>
        <v>58</v>
      </c>
      <c r="AC54" s="3">
        <f>VLOOKUP($B54,[4]Erwerbstätigkeit!$A$4:$P$128,14,0)</f>
        <v>1.3946089793018359</v>
      </c>
      <c r="AD54" s="7">
        <f>VLOOKUP($B54,[4]Erwerbstätigkeit!$A$4:$P$128,15,0)</f>
        <v>23</v>
      </c>
      <c r="AF54" s="3">
        <f>VLOOKUP($B54,[4]Erwerbstätigkeit!$A$4:$T$128,17,0)</f>
        <v>12.165541026009484</v>
      </c>
      <c r="AG54" s="3">
        <f>VLOOKUP($B54,[4]Erwerbstätigkeit!$A$4:$T$128,18,0)</f>
        <v>11.862777411557898</v>
      </c>
      <c r="AH54" s="7">
        <f>VLOOKUP($B54,[4]Erwerbstätigkeit!$A$4:$T$128,19,0)</f>
        <v>52</v>
      </c>
      <c r="AI54" s="7">
        <f>VLOOKUP($B54,[4]Erwerbstätigkeit!$A$4:$T$128,20,0)</f>
        <v>51</v>
      </c>
      <c r="AK54" s="3">
        <f>VLOOKUP($B54,[4]Tabelle11!$A$4:$I$128,7,0)</f>
        <v>2.88</v>
      </c>
      <c r="AL54" s="7">
        <f t="shared" si="1"/>
        <v>17</v>
      </c>
      <c r="AN54" s="3">
        <f>VLOOKUP($B54,[4]Tabelle8!$A$4:$S$128,15,0)</f>
        <v>116.78257035994139</v>
      </c>
      <c r="AO54" s="7">
        <f t="shared" si="2"/>
        <v>19</v>
      </c>
    </row>
    <row r="55" spans="1:41" x14ac:dyDescent="0.35">
      <c r="B55" t="s">
        <v>399</v>
      </c>
      <c r="C55" s="3">
        <f>VLOOKUP($B55,'[4]BIP je EW'!$A$4:$P$128,12,0)</f>
        <v>97.151898734177209</v>
      </c>
      <c r="D55" s="3">
        <f>VLOOKUP($B55,'[4]BIP je EW'!$A$4:$P$128,13,0)</f>
        <v>96.381578947368425</v>
      </c>
      <c r="E55">
        <f>VLOOKUP($B55,'[4]BIP je EW'!$A$4:$P$128,15,0)</f>
        <v>40</v>
      </c>
      <c r="F55">
        <f>VLOOKUP($B55,'[4]BIP je EW'!$A$4:$P$128,16,0)</f>
        <v>40</v>
      </c>
      <c r="H55" s="3">
        <f>VLOOKUP($B55,[4]Wirtschaftswachstum!$A$4:$Z$128,23,0)</f>
        <v>0.15077339511418586</v>
      </c>
      <c r="I55">
        <f>VLOOKUP($B55,[4]Wirtschaftswachstum!$A$4:$Z$128,26,0)</f>
        <v>75</v>
      </c>
      <c r="K55" s="3">
        <f>VLOOKUP($B55,[4]Wirtschaftswachstum!$A$4:$AY$128,50,0)</f>
        <v>-0.2648554206155751</v>
      </c>
      <c r="L55">
        <f>VLOOKUP($B55,[4]Wirtschaftswachstum!$A$4:$AY$128,51,0)</f>
        <v>80</v>
      </c>
      <c r="N55" s="3">
        <f>VLOOKUP($B55,'[4]Verfügbare Eink'!$A$4:$P$135,12,0)</f>
        <v>104.62427745664739</v>
      </c>
      <c r="O55" s="3">
        <f>VLOOKUP($B55,'[4]Verfügbare Eink'!$A$4:$P$135,13,0)</f>
        <v>102.57731958762886</v>
      </c>
      <c r="P55">
        <f>VLOOKUP($B55,'[4]Verfügbare Eink'!$A$4:$P$135,15,0)</f>
        <v>36</v>
      </c>
      <c r="Q55">
        <f>VLOOKUP($B55,'[4]Verfügbare Eink'!$A$4:$P$135,16,0)</f>
        <v>38</v>
      </c>
      <c r="S55" s="3">
        <f>VLOOKUP($B55,'[4]BIP je Arbeitsstunde'!$A$4:$P$127,12,0)</f>
        <v>116.36841855694308</v>
      </c>
      <c r="T55" s="3">
        <f>VLOOKUP($B55,'[4]BIP je Arbeitsstunde'!$A$4:$P$127,13,0)</f>
        <v>121.35894692854785</v>
      </c>
      <c r="U55" s="7">
        <f>VLOOKUP($B55,'[4]BIP je Arbeitsstunde'!$A$4:$P$127,15,0)</f>
        <v>22</v>
      </c>
      <c r="V55" s="7">
        <f>VLOOKUP($B55,'[4]BIP je Arbeitsstunde'!$A$4:$P$127,16,0)</f>
        <v>15</v>
      </c>
      <c r="W55" s="7"/>
      <c r="X55" s="3">
        <f>VLOOKUP($B55,[4]ALQ!$A$4:$P$128,6,0)</f>
        <v>8.6</v>
      </c>
      <c r="Y55" s="3">
        <f>VLOOKUP($B55,[4]ALQ!$A$4:$P$128,10,0)</f>
        <v>6.7</v>
      </c>
      <c r="Z55">
        <f>VLOOKUP($B55,[4]ALQ!$A$4:$P$128,15,0)</f>
        <v>75</v>
      </c>
      <c r="AA55">
        <f>VLOOKUP($B55,[4]ALQ!$A$4:$P$128,16,0)</f>
        <v>68</v>
      </c>
      <c r="AC55" s="3">
        <f>VLOOKUP($B55,[4]Erwerbstätigkeit!$A$4:$P$128,14,0)</f>
        <v>1.277340015743647</v>
      </c>
      <c r="AD55" s="7">
        <f>VLOOKUP($B55,[4]Erwerbstätigkeit!$A$4:$P$128,15,0)</f>
        <v>30</v>
      </c>
      <c r="AF55" s="3">
        <f>VLOOKUP($B55,[4]Erwerbstätigkeit!$A$4:$T$128,17,0)</f>
        <v>6.1061987870931906</v>
      </c>
      <c r="AG55" s="3">
        <f>VLOOKUP($B55,[4]Erwerbstätigkeit!$A$4:$T$128,18,0)</f>
        <v>6.5028002489110142</v>
      </c>
      <c r="AH55" s="7">
        <f>VLOOKUP($B55,[4]Erwerbstätigkeit!$A$4:$T$128,19,0)</f>
        <v>80</v>
      </c>
      <c r="AI55" s="7">
        <f>VLOOKUP($B55,[4]Erwerbstätigkeit!$A$4:$T$128,20,0)</f>
        <v>79</v>
      </c>
      <c r="AK55" s="3">
        <f>VLOOKUP($B55,[4]Tabelle11!$A$4:$I$128,7,0)</f>
        <v>2.16</v>
      </c>
      <c r="AL55" s="7">
        <f t="shared" si="1"/>
        <v>28</v>
      </c>
      <c r="AN55" s="3">
        <f>VLOOKUP($B55,[4]Tabelle8!$A$4:$S$128,15,0)</f>
        <v>113.57651440464454</v>
      </c>
      <c r="AO55" s="7">
        <f t="shared" si="2"/>
        <v>25</v>
      </c>
    </row>
    <row r="56" spans="1:41" x14ac:dyDescent="0.35">
      <c r="B56" t="s">
        <v>400</v>
      </c>
      <c r="C56" s="3">
        <f>VLOOKUP($B56,'[4]BIP je EW'!$A$4:$P$128,12,0)</f>
        <v>81.962025316455694</v>
      </c>
      <c r="D56" s="3">
        <f>VLOOKUP($B56,'[4]BIP je EW'!$A$4:$P$128,13,0)</f>
        <v>79.276315789473685</v>
      </c>
      <c r="E56">
        <f>VLOOKUP($B56,'[4]BIP je EW'!$A$4:$P$128,15,0)</f>
        <v>63</v>
      </c>
      <c r="F56">
        <f>VLOOKUP($B56,'[4]BIP je EW'!$A$4:$P$128,16,0)</f>
        <v>64</v>
      </c>
      <c r="H56" s="3">
        <f>VLOOKUP($B56,[4]Wirtschaftswachstum!$A$4:$Z$128,23,0)</f>
        <v>5.7049231013012189</v>
      </c>
      <c r="I56">
        <f>VLOOKUP($B56,[4]Wirtschaftswachstum!$A$4:$Z$128,26,0)</f>
        <v>1</v>
      </c>
      <c r="K56" s="3">
        <f>VLOOKUP($B56,[4]Wirtschaftswachstum!$A$4:$AY$128,50,0)</f>
        <v>6.2990107144692331</v>
      </c>
      <c r="L56">
        <f>VLOOKUP($B56,[4]Wirtschaftswachstum!$A$4:$AY$128,51,0)</f>
        <v>1</v>
      </c>
      <c r="N56" s="3">
        <f>VLOOKUP($B56,'[4]Verfügbare Eink'!$A$4:$P$135,12,0)</f>
        <v>105.20231213872833</v>
      </c>
      <c r="O56" s="3">
        <f>VLOOKUP($B56,'[4]Verfügbare Eink'!$A$4:$P$135,13,0)</f>
        <v>103.09278350515463</v>
      </c>
      <c r="P56">
        <f>VLOOKUP($B56,'[4]Verfügbare Eink'!$A$4:$P$135,15,0)</f>
        <v>35</v>
      </c>
      <c r="Q56">
        <f>VLOOKUP($B56,'[4]Verfügbare Eink'!$A$4:$P$135,16,0)</f>
        <v>37</v>
      </c>
      <c r="S56" s="3">
        <f>VLOOKUP($B56,'[4]BIP je Arbeitsstunde'!$A$4:$P$127,12,0)</f>
        <v>103.76527749286983</v>
      </c>
      <c r="T56" s="3">
        <f>VLOOKUP($B56,'[4]BIP je Arbeitsstunde'!$A$4:$P$127,13,0)</f>
        <v>97.778790876800542</v>
      </c>
      <c r="U56" s="7">
        <f>VLOOKUP($B56,'[4]BIP je Arbeitsstunde'!$A$4:$P$127,15,0)</f>
        <v>44</v>
      </c>
      <c r="V56" s="7">
        <f>VLOOKUP($B56,'[4]BIP je Arbeitsstunde'!$A$4:$P$127,16,0)</f>
        <v>50</v>
      </c>
      <c r="W56" s="7"/>
      <c r="X56" s="3">
        <f>VLOOKUP($B56,[4]ALQ!$A$4:$P$128,6,0)</f>
        <v>6.4</v>
      </c>
      <c r="Y56" s="3">
        <f>VLOOKUP($B56,[4]ALQ!$A$4:$P$128,10,0)</f>
        <v>5.7</v>
      </c>
      <c r="Z56">
        <f>VLOOKUP($B56,[4]ALQ!$A$4:$P$128,15,0)</f>
        <v>59</v>
      </c>
      <c r="AA56">
        <f>VLOOKUP($B56,[4]ALQ!$A$4:$P$128,16,0)</f>
        <v>51</v>
      </c>
      <c r="AC56" s="3">
        <f>VLOOKUP($B56,[4]Erwerbstätigkeit!$A$4:$P$128,14,0)</f>
        <v>1.0587348730405353</v>
      </c>
      <c r="AD56" s="7">
        <f>VLOOKUP($B56,[4]Erwerbstätigkeit!$A$4:$P$128,15,0)</f>
        <v>46</v>
      </c>
      <c r="AF56" s="3">
        <f>VLOOKUP($B56,[4]Erwerbstätigkeit!$A$4:$T$128,17,0)</f>
        <v>3.857566765578635</v>
      </c>
      <c r="AG56" s="3">
        <f>VLOOKUP($B56,[4]Erwerbstätigkeit!$A$4:$T$128,18,0)</f>
        <v>4.2354630294328786</v>
      </c>
      <c r="AH56" s="7">
        <f>VLOOKUP($B56,[4]Erwerbstätigkeit!$A$4:$T$128,19,0)</f>
        <v>90</v>
      </c>
      <c r="AI56" s="7">
        <f>VLOOKUP($B56,[4]Erwerbstätigkeit!$A$4:$T$128,20,0)</f>
        <v>88</v>
      </c>
      <c r="AK56" s="3">
        <f>VLOOKUP($B56,[4]Tabelle11!$A$4:$I$128,7,0)</f>
        <v>0.37</v>
      </c>
      <c r="AL56" s="7">
        <f t="shared" si="1"/>
        <v>89</v>
      </c>
      <c r="AN56" s="3">
        <f>VLOOKUP($B56,[4]Tabelle8!$A$4:$S$128,15,0)</f>
        <v>132.43445692883896</v>
      </c>
      <c r="AO56" s="7">
        <f t="shared" si="2"/>
        <v>7</v>
      </c>
    </row>
    <row r="57" spans="1:41" x14ac:dyDescent="0.35">
      <c r="B57" t="s">
        <v>401</v>
      </c>
      <c r="C57" s="3">
        <f>VLOOKUP($B57,'[4]BIP je EW'!$A$4:$P$128,12,0)</f>
        <v>59.177215189873422</v>
      </c>
      <c r="D57" s="3">
        <f>VLOOKUP($B57,'[4]BIP je EW'!$A$4:$P$128,13,0)</f>
        <v>60.19736842105263</v>
      </c>
      <c r="E57">
        <f>VLOOKUP($B57,'[4]BIP je EW'!$A$4:$P$128,15,0)</f>
        <v>85</v>
      </c>
      <c r="F57">
        <f>VLOOKUP($B57,'[4]BIP je EW'!$A$4:$P$128,16,0)</f>
        <v>83</v>
      </c>
      <c r="H57" s="3">
        <f>VLOOKUP($B57,[4]Wirtschaftswachstum!$A$4:$Z$128,23,0)</f>
        <v>1.4509735568462077</v>
      </c>
      <c r="I57">
        <f>VLOOKUP($B57,[4]Wirtschaftswachstum!$A$4:$Z$128,26,0)</f>
        <v>29</v>
      </c>
      <c r="K57" s="3">
        <f>VLOOKUP($B57,[4]Wirtschaftswachstum!$A$4:$AY$128,50,0)</f>
        <v>1.4613828270834546</v>
      </c>
      <c r="L57">
        <f>VLOOKUP($B57,[4]Wirtschaftswachstum!$A$4:$AY$128,51,0)</f>
        <v>32</v>
      </c>
      <c r="N57" s="3">
        <f>VLOOKUP($B57,'[4]Verfügbare Eink'!$A$4:$P$135,12,0)</f>
        <v>74.566473988439313</v>
      </c>
      <c r="O57" s="3">
        <f>VLOOKUP($B57,'[4]Verfügbare Eink'!$A$4:$P$135,13,0)</f>
        <v>76.288659793814432</v>
      </c>
      <c r="P57">
        <f>VLOOKUP($B57,'[4]Verfügbare Eink'!$A$4:$P$135,15,0)</f>
        <v>76</v>
      </c>
      <c r="Q57">
        <f>VLOOKUP($B57,'[4]Verfügbare Eink'!$A$4:$P$135,16,0)</f>
        <v>76</v>
      </c>
      <c r="S57" s="3">
        <f>VLOOKUP($B57,'[4]BIP je Arbeitsstunde'!$A$4:$P$127,12,0)</f>
        <v>106.37141512083106</v>
      </c>
      <c r="T57" s="3">
        <f>VLOOKUP($B57,'[4]BIP je Arbeitsstunde'!$A$4:$P$127,13,0)</f>
        <v>78.38226542593722</v>
      </c>
      <c r="U57" s="7">
        <f>VLOOKUP($B57,'[4]BIP je Arbeitsstunde'!$A$4:$P$127,15,0)</f>
        <v>41</v>
      </c>
      <c r="V57" s="7">
        <f>VLOOKUP($B57,'[4]BIP je Arbeitsstunde'!$A$4:$P$127,16,0)</f>
        <v>63</v>
      </c>
      <c r="W57" s="7"/>
      <c r="X57" s="3">
        <f>VLOOKUP($B57,[4]ALQ!$A$4:$P$128,6,0)</f>
        <v>20.3</v>
      </c>
      <c r="Y57" s="3">
        <f>VLOOKUP($B57,[4]ALQ!$A$4:$P$128,10,0)</f>
        <v>16.3</v>
      </c>
      <c r="Z57">
        <f>VLOOKUP($B57,[4]ALQ!$A$4:$P$128,15,0)</f>
        <v>91</v>
      </c>
      <c r="AA57">
        <f>VLOOKUP($B57,[4]ALQ!$A$4:$P$128,16,0)</f>
        <v>90</v>
      </c>
      <c r="AC57" s="3">
        <f>VLOOKUP($B57,[4]Erwerbstätigkeit!$A$4:$P$128,14,0)</f>
        <v>6.6823312493967819</v>
      </c>
      <c r="AD57" s="7">
        <f>VLOOKUP($B57,[4]Erwerbstätigkeit!$A$4:$P$128,15,0)</f>
        <v>1</v>
      </c>
      <c r="AF57" s="3">
        <f>VLOOKUP($B57,[4]Erwerbstätigkeit!$A$4:$T$128,17,0)</f>
        <v>4.4831880448318806</v>
      </c>
      <c r="AG57" s="3">
        <f>VLOOKUP($B57,[4]Erwerbstätigkeit!$A$4:$T$128,18,0)</f>
        <v>3.9859035119698625</v>
      </c>
      <c r="AH57" s="7">
        <f>VLOOKUP($B57,[4]Erwerbstätigkeit!$A$4:$T$128,19,0)</f>
        <v>88</v>
      </c>
      <c r="AI57" s="7">
        <f>VLOOKUP($B57,[4]Erwerbstätigkeit!$A$4:$T$128,20,0)</f>
        <v>89</v>
      </c>
      <c r="AK57" s="3">
        <f>VLOOKUP($B57,[4]Tabelle11!$A$4:$I$128,7,0)</f>
        <v>0.74</v>
      </c>
      <c r="AL57" s="7">
        <f t="shared" si="1"/>
        <v>81</v>
      </c>
      <c r="AN57" s="3">
        <f>VLOOKUP($B57,[4]Tabelle8!$A$4:$S$128,15,0)</f>
        <v>134.13108839446784</v>
      </c>
      <c r="AO57" s="7">
        <f t="shared" si="2"/>
        <v>4</v>
      </c>
    </row>
    <row r="58" spans="1:41" x14ac:dyDescent="0.35">
      <c r="A58" t="s">
        <v>494</v>
      </c>
      <c r="B58" t="s">
        <v>402</v>
      </c>
      <c r="C58" s="3">
        <f>VLOOKUP($B58,'[4]BIP je EW'!$A$4:$P$128,12,0)</f>
        <v>67.405063291139243</v>
      </c>
      <c r="D58" s="3">
        <f>VLOOKUP($B58,'[4]BIP je EW'!$A$4:$P$128,13,0)</f>
        <v>65.789473684210535</v>
      </c>
      <c r="E58">
        <f>VLOOKUP($B58,'[4]BIP je EW'!$A$4:$P$128,15,0)</f>
        <v>76</v>
      </c>
      <c r="F58">
        <f>VLOOKUP($B58,'[4]BIP je EW'!$A$4:$P$128,16,0)</f>
        <v>78</v>
      </c>
      <c r="H58" s="3">
        <f>VLOOKUP($B58,[4]Wirtschaftswachstum!$A$4:$Z$128,23,0)</f>
        <v>2.7382887299868059</v>
      </c>
      <c r="I58">
        <f>VLOOKUP($B58,[4]Wirtschaftswachstum!$A$4:$Z$128,26,0)</f>
        <v>7</v>
      </c>
      <c r="K58" s="3">
        <f>VLOOKUP($B58,[4]Wirtschaftswachstum!$A$4:$AY$128,50,0)</f>
        <v>3.7267173564874412</v>
      </c>
      <c r="L58">
        <f>VLOOKUP($B58,[4]Wirtschaftswachstum!$A$4:$AY$128,51,0)</f>
        <v>6</v>
      </c>
      <c r="N58" s="3">
        <f>VLOOKUP($B58,'[4]Verfügbare Eink'!$A$4:$P$135,12,0)</f>
        <v>62.427745664739888</v>
      </c>
      <c r="O58" s="3">
        <f>VLOOKUP($B58,'[4]Verfügbare Eink'!$A$4:$P$135,13,0)</f>
        <v>69.587628865979383</v>
      </c>
      <c r="P58">
        <f>VLOOKUP($B58,'[4]Verfügbare Eink'!$A$4:$P$135,15,0)</f>
        <v>89</v>
      </c>
      <c r="Q58">
        <f>VLOOKUP($B58,'[4]Verfügbare Eink'!$A$4:$P$135,16,0)</f>
        <v>83</v>
      </c>
      <c r="S58" s="3">
        <f>VLOOKUP($B58,'[4]BIP je Arbeitsstunde'!$A$4:$P$127,12,0)</f>
        <v>63.038074753300791</v>
      </c>
      <c r="T58" s="3">
        <f>VLOOKUP($B58,'[4]BIP je Arbeitsstunde'!$A$4:$P$127,13,0)</f>
        <v>66.313533135738155</v>
      </c>
      <c r="U58" s="7">
        <f>VLOOKUP($B58,'[4]BIP je Arbeitsstunde'!$A$4:$P$127,15,0)</f>
        <v>76</v>
      </c>
      <c r="V58" s="7">
        <f>VLOOKUP($B58,'[4]BIP je Arbeitsstunde'!$A$4:$P$127,16,0)</f>
        <v>75</v>
      </c>
      <c r="W58" s="7"/>
      <c r="X58" s="3">
        <f>VLOOKUP($B58,[4]ALQ!$A$4:$P$128,6,0)</f>
        <v>6.3</v>
      </c>
      <c r="Y58" s="3">
        <f>VLOOKUP($B58,[4]ALQ!$A$4:$P$128,10,0)</f>
        <v>5.8</v>
      </c>
      <c r="Z58">
        <f>VLOOKUP($B58,[4]ALQ!$A$4:$P$128,15,0)</f>
        <v>53</v>
      </c>
      <c r="AA58">
        <f>VLOOKUP($B58,[4]ALQ!$A$4:$P$128,16,0)</f>
        <v>53</v>
      </c>
      <c r="AC58" s="3">
        <f>VLOOKUP($B58,[4]Erwerbstätigkeit!$A$4:$P$128,14,0)</f>
        <v>1.1450524086022966</v>
      </c>
      <c r="AD58" s="7">
        <f>VLOOKUP($B58,[4]Erwerbstätigkeit!$A$4:$P$128,15,0)</f>
        <v>40</v>
      </c>
      <c r="AF58" s="3">
        <f>VLOOKUP($B58,[4]Erwerbstätigkeit!$A$4:$T$128,17,0)</f>
        <v>17.744373840046215</v>
      </c>
      <c r="AG58" s="3">
        <f>VLOOKUP($B58,[4]Erwerbstätigkeit!$A$4:$T$128,18,0)</f>
        <v>17.273360306388295</v>
      </c>
      <c r="AH58" s="7">
        <f>VLOOKUP($B58,[4]Erwerbstätigkeit!$A$4:$T$128,19,0)</f>
        <v>25</v>
      </c>
      <c r="AI58" s="7">
        <f>VLOOKUP($B58,[4]Erwerbstätigkeit!$A$4:$T$128,20,0)</f>
        <v>26</v>
      </c>
      <c r="AK58" s="3">
        <f>VLOOKUP($B58,[4]Tabelle11!$A$4:$I$128,7,0)</f>
        <v>1.24</v>
      </c>
      <c r="AL58" s="7">
        <f t="shared" si="1"/>
        <v>59</v>
      </c>
      <c r="AN58" s="3">
        <f>VLOOKUP($B58,[4]Tabelle8!$A$4:$S$128,15,0)</f>
        <v>88.228632813374219</v>
      </c>
      <c r="AO58" s="7">
        <f t="shared" si="2"/>
        <v>82</v>
      </c>
    </row>
    <row r="59" spans="1:41" x14ac:dyDescent="0.35">
      <c r="A59" t="s">
        <v>495</v>
      </c>
      <c r="B59" t="s">
        <v>403</v>
      </c>
      <c r="C59" s="3">
        <f>VLOOKUP($B59,'[4]BIP je EW'!$A$4:$P$128,12,0)</f>
        <v>117.40506329113924</v>
      </c>
      <c r="D59" s="3">
        <f>VLOOKUP($B59,'[4]BIP je EW'!$A$4:$P$128,13,0)</f>
        <v>114.4736842105263</v>
      </c>
      <c r="E59">
        <f>VLOOKUP($B59,'[4]BIP je EW'!$A$4:$P$128,15,0)</f>
        <v>20</v>
      </c>
      <c r="F59">
        <f>VLOOKUP($B59,'[4]BIP je EW'!$A$4:$P$128,16,0)</f>
        <v>21</v>
      </c>
      <c r="H59" s="3">
        <f>VLOOKUP($B59,[4]Wirtschaftswachstum!$A$4:$Z$128,23,0)</f>
        <v>0.91381961946585477</v>
      </c>
      <c r="I59">
        <f>VLOOKUP($B59,[4]Wirtschaftswachstum!$A$4:$Z$128,26,0)</f>
        <v>42</v>
      </c>
      <c r="K59" s="3">
        <f>VLOOKUP($B59,[4]Wirtschaftswachstum!$A$4:$AY$128,50,0)</f>
        <v>1.3279713525579524</v>
      </c>
      <c r="L59">
        <f>VLOOKUP($B59,[4]Wirtschaftswachstum!$A$4:$AY$128,51,0)</f>
        <v>33</v>
      </c>
      <c r="N59" s="3">
        <f>VLOOKUP($B59,'[4]Verfügbare Eink'!$A$4:$P$135,12,0)</f>
        <v>121.96531791907515</v>
      </c>
      <c r="O59" s="3">
        <f>VLOOKUP($B59,'[4]Verfügbare Eink'!$A$4:$P$135,13,0)</f>
        <v>121.64948453608247</v>
      </c>
      <c r="P59">
        <f>VLOOKUP($B59,'[4]Verfügbare Eink'!$A$4:$P$135,15,0)</f>
        <v>11</v>
      </c>
      <c r="Q59">
        <f>VLOOKUP($B59,'[4]Verfügbare Eink'!$A$4:$P$135,16,0)</f>
        <v>11</v>
      </c>
      <c r="S59" s="3">
        <f>VLOOKUP($B59,'[4]BIP je Arbeitsstunde'!$A$4:$P$127,12,0)</f>
        <v>111.56200067294687</v>
      </c>
      <c r="T59" s="3">
        <f>VLOOKUP($B59,'[4]BIP je Arbeitsstunde'!$A$4:$P$127,13,0)</f>
        <v>115.91786261722979</v>
      </c>
      <c r="U59" s="7">
        <f>VLOOKUP($B59,'[4]BIP je Arbeitsstunde'!$A$4:$P$127,15,0)</f>
        <v>28</v>
      </c>
      <c r="V59" s="7">
        <f>VLOOKUP($B59,'[4]BIP je Arbeitsstunde'!$A$4:$P$127,16,0)</f>
        <v>24</v>
      </c>
      <c r="W59" s="7"/>
      <c r="X59" s="3">
        <f>VLOOKUP($B59,[4]ALQ!$A$4:$P$128,6,0)</f>
        <v>6.4</v>
      </c>
      <c r="Y59" s="3">
        <f>VLOOKUP($B59,[4]ALQ!$A$4:$P$128,10,0)</f>
        <v>4.5999999999999996</v>
      </c>
      <c r="Z59">
        <f>VLOOKUP($B59,[4]ALQ!$A$4:$P$128,15,0)</f>
        <v>59</v>
      </c>
      <c r="AA59">
        <f>VLOOKUP($B59,[4]ALQ!$A$4:$P$128,16,0)</f>
        <v>40</v>
      </c>
      <c r="AC59" s="3">
        <f>VLOOKUP($B59,[4]Erwerbstätigkeit!$A$4:$P$128,14,0)</f>
        <v>0.33982837407067734</v>
      </c>
      <c r="AD59" s="7">
        <f>VLOOKUP($B59,[4]Erwerbstätigkeit!$A$4:$P$128,15,0)</f>
        <v>73</v>
      </c>
      <c r="AF59" s="3">
        <f>VLOOKUP($B59,[4]Erwerbstätigkeit!$A$4:$T$128,17,0)</f>
        <v>18.392653039525801</v>
      </c>
      <c r="AG59" s="3">
        <f>VLOOKUP($B59,[4]Erwerbstätigkeit!$A$4:$T$128,18,0)</f>
        <v>17.918252215333034</v>
      </c>
      <c r="AH59" s="7">
        <f>VLOOKUP($B59,[4]Erwerbstätigkeit!$A$4:$T$128,19,0)</f>
        <v>23</v>
      </c>
      <c r="AI59" s="7">
        <f>VLOOKUP($B59,[4]Erwerbstätigkeit!$A$4:$T$128,20,0)</f>
        <v>22</v>
      </c>
      <c r="AK59" s="3">
        <f>VLOOKUP($B59,[4]Tabelle11!$A$4:$I$128,7,0)</f>
        <v>1.49</v>
      </c>
      <c r="AL59" s="7">
        <f t="shared" si="1"/>
        <v>51</v>
      </c>
      <c r="AN59" s="3">
        <f>VLOOKUP($B59,[4]Tabelle8!$A$4:$S$128,15,0)</f>
        <v>106.47071170251074</v>
      </c>
      <c r="AO59" s="7">
        <f t="shared" si="2"/>
        <v>43</v>
      </c>
    </row>
    <row r="60" spans="1:41" x14ac:dyDescent="0.35">
      <c r="B60" t="s">
        <v>404</v>
      </c>
      <c r="C60" s="3">
        <f>VLOOKUP($B60,'[4]BIP je EW'!$A$4:$P$128,12,0)</f>
        <v>63.607594936708857</v>
      </c>
      <c r="D60" s="3">
        <f>VLOOKUP($B60,'[4]BIP je EW'!$A$4:$P$128,13,0)</f>
        <v>62.171052631578952</v>
      </c>
      <c r="E60">
        <f>VLOOKUP($B60,'[4]BIP je EW'!$A$4:$P$128,15,0)</f>
        <v>79</v>
      </c>
      <c r="F60">
        <f>VLOOKUP($B60,'[4]BIP je EW'!$A$4:$P$128,16,0)</f>
        <v>82</v>
      </c>
      <c r="H60" s="3">
        <f>VLOOKUP($B60,[4]Wirtschaftswachstum!$A$4:$Z$128,23,0)</f>
        <v>0.96079129242716022</v>
      </c>
      <c r="I60">
        <f>VLOOKUP($B60,[4]Wirtschaftswachstum!$A$4:$Z$128,26,0)</f>
        <v>41</v>
      </c>
      <c r="K60" s="3">
        <f>VLOOKUP($B60,[4]Wirtschaftswachstum!$A$4:$AY$128,50,0)</f>
        <v>1.7795415947634154</v>
      </c>
      <c r="L60">
        <f>VLOOKUP($B60,[4]Wirtschaftswachstum!$A$4:$AY$128,51,0)</f>
        <v>23</v>
      </c>
      <c r="N60" s="3">
        <f>VLOOKUP($B60,'[4]Verfügbare Eink'!$A$4:$P$135,12,0)</f>
        <v>77.456647398843927</v>
      </c>
      <c r="O60" s="3">
        <f>VLOOKUP($B60,'[4]Verfügbare Eink'!$A$4:$P$135,13,0)</f>
        <v>79.896907216494853</v>
      </c>
      <c r="P60">
        <f>VLOOKUP($B60,'[4]Verfügbare Eink'!$A$4:$P$135,15,0)</f>
        <v>73</v>
      </c>
      <c r="Q60">
        <f>VLOOKUP($B60,'[4]Verfügbare Eink'!$A$4:$P$135,16,0)</f>
        <v>73</v>
      </c>
      <c r="S60" s="3">
        <f>VLOOKUP($B60,'[4]BIP je Arbeitsstunde'!$A$4:$P$127,12,0)</f>
        <v>81.327938177888669</v>
      </c>
      <c r="T60" s="3">
        <f>VLOOKUP($B60,'[4]BIP je Arbeitsstunde'!$A$4:$P$127,13,0)</f>
        <v>82.40791466315352</v>
      </c>
      <c r="U60" s="7">
        <f>VLOOKUP($B60,'[4]BIP je Arbeitsstunde'!$A$4:$P$127,15,0)</f>
        <v>62</v>
      </c>
      <c r="V60" s="7">
        <f>VLOOKUP($B60,'[4]BIP je Arbeitsstunde'!$A$4:$P$127,16,0)</f>
        <v>60</v>
      </c>
      <c r="W60" s="7"/>
      <c r="X60" s="3">
        <f>VLOOKUP($B60,[4]ALQ!$A$4:$P$128,6,0)</f>
        <v>17</v>
      </c>
      <c r="Y60" s="3">
        <f>VLOOKUP($B60,[4]ALQ!$A$4:$P$128,10,0)</f>
        <v>13.9</v>
      </c>
      <c r="Z60">
        <f>VLOOKUP($B60,[4]ALQ!$A$4:$P$128,15,0)</f>
        <v>85</v>
      </c>
      <c r="AA60">
        <f>VLOOKUP($B60,[4]ALQ!$A$4:$P$128,16,0)</f>
        <v>87</v>
      </c>
      <c r="AC60" s="3">
        <f>VLOOKUP($B60,[4]Erwerbstätigkeit!$A$4:$P$128,14,0)</f>
        <v>0.87459019711999986</v>
      </c>
      <c r="AD60" s="7">
        <f>VLOOKUP($B60,[4]Erwerbstätigkeit!$A$4:$P$128,15,0)</f>
        <v>52</v>
      </c>
      <c r="AF60" s="3">
        <f>VLOOKUP($B60,[4]Erwerbstätigkeit!$A$4:$T$128,17,0)</f>
        <v>11.350939563230064</v>
      </c>
      <c r="AG60" s="3">
        <f>VLOOKUP($B60,[4]Erwerbstätigkeit!$A$4:$T$128,18,0)</f>
        <v>10.944318015742114</v>
      </c>
      <c r="AH60" s="7">
        <f>VLOOKUP($B60,[4]Erwerbstätigkeit!$A$4:$T$128,19,0)</f>
        <v>56</v>
      </c>
      <c r="AI60" s="7">
        <f>VLOOKUP($B60,[4]Erwerbstätigkeit!$A$4:$T$128,20,0)</f>
        <v>58</v>
      </c>
      <c r="AK60" s="3">
        <f>VLOOKUP($B60,[4]Tabelle11!$A$4:$I$128,7,0)</f>
        <v>1.04</v>
      </c>
      <c r="AL60" s="7">
        <f t="shared" si="1"/>
        <v>69</v>
      </c>
      <c r="AN60" s="3">
        <f>VLOOKUP($B60,[4]Tabelle8!$A$4:$S$128,15,0)</f>
        <v>96.344197942921369</v>
      </c>
      <c r="AO60" s="7">
        <f t="shared" si="2"/>
        <v>70</v>
      </c>
    </row>
    <row r="61" spans="1:41" x14ac:dyDescent="0.35">
      <c r="B61" t="s">
        <v>405</v>
      </c>
      <c r="C61" s="3">
        <f>VLOOKUP($B61,'[4]BIP je EW'!$A$4:$P$128,12,0)</f>
        <v>61.075949367088612</v>
      </c>
      <c r="D61" s="3">
        <f>VLOOKUP($B61,'[4]BIP je EW'!$A$4:$P$128,13,0)</f>
        <v>60.19736842105263</v>
      </c>
      <c r="E61">
        <f>VLOOKUP($B61,'[4]BIP je EW'!$A$4:$P$128,15,0)</f>
        <v>84</v>
      </c>
      <c r="F61">
        <f>VLOOKUP($B61,'[4]BIP je EW'!$A$4:$P$128,16,0)</f>
        <v>83</v>
      </c>
      <c r="H61" s="3">
        <f>VLOOKUP($B61,[4]Wirtschaftswachstum!$A$4:$Z$128,23,0)</f>
        <v>1.5933443921487935</v>
      </c>
      <c r="I61">
        <f>VLOOKUP($B61,[4]Wirtschaftswachstum!$A$4:$Z$128,26,0)</f>
        <v>25</v>
      </c>
      <c r="K61" s="3">
        <f>VLOOKUP($B61,[4]Wirtschaftswachstum!$A$4:$AY$128,50,0)</f>
        <v>2.5065539316582459</v>
      </c>
      <c r="L61">
        <f>VLOOKUP($B61,[4]Wirtschaftswachstum!$A$4:$AY$128,51,0)</f>
        <v>15</v>
      </c>
      <c r="N61" s="3">
        <f>VLOOKUP($B61,'[4]Verfügbare Eink'!$A$4:$P$135,12,0)</f>
        <v>78.612716763005778</v>
      </c>
      <c r="O61" s="3">
        <f>VLOOKUP($B61,'[4]Verfügbare Eink'!$A$4:$P$135,13,0)</f>
        <v>81.958762886597938</v>
      </c>
      <c r="P61">
        <f>VLOOKUP($B61,'[4]Verfügbare Eink'!$A$4:$P$135,15,0)</f>
        <v>71</v>
      </c>
      <c r="Q61">
        <f>VLOOKUP($B61,'[4]Verfügbare Eink'!$A$4:$P$135,16,0)</f>
        <v>68</v>
      </c>
      <c r="S61" s="3">
        <f>VLOOKUP($B61,'[4]BIP je Arbeitsstunde'!$A$4:$P$127,12,0)</f>
        <v>81.832300932115615</v>
      </c>
      <c r="T61" s="3">
        <f>VLOOKUP($B61,'[4]BIP je Arbeitsstunde'!$A$4:$P$127,13,0)</f>
        <v>86.600766261518828</v>
      </c>
      <c r="U61" s="7">
        <f>VLOOKUP($B61,'[4]BIP je Arbeitsstunde'!$A$4:$P$127,15,0)</f>
        <v>61</v>
      </c>
      <c r="V61" s="7">
        <f>VLOOKUP($B61,'[4]BIP je Arbeitsstunde'!$A$4:$P$127,16,0)</f>
        <v>58</v>
      </c>
      <c r="W61" s="7"/>
      <c r="X61" s="3">
        <f>VLOOKUP($B61,[4]ALQ!$A$4:$P$128,6,0)</f>
        <v>18.3</v>
      </c>
      <c r="Y61" s="3">
        <f>VLOOKUP($B61,[4]ALQ!$A$4:$P$128,10,0)</f>
        <v>14.1</v>
      </c>
      <c r="Z61">
        <f>VLOOKUP($B61,[4]ALQ!$A$4:$P$128,15,0)</f>
        <v>87</v>
      </c>
      <c r="AA61">
        <f>VLOOKUP($B61,[4]ALQ!$A$4:$P$128,16,0)</f>
        <v>88</v>
      </c>
      <c r="AC61" s="3">
        <f>VLOOKUP($B61,[4]Erwerbstätigkeit!$A$4:$P$128,14,0)</f>
        <v>1.390745612635186</v>
      </c>
      <c r="AD61" s="7">
        <f>VLOOKUP($B61,[4]Erwerbstätigkeit!$A$4:$P$128,15,0)</f>
        <v>24</v>
      </c>
      <c r="AF61" s="3">
        <f>VLOOKUP($B61,[4]Erwerbstätigkeit!$A$4:$T$128,17,0)</f>
        <v>6.4446529080675425</v>
      </c>
      <c r="AG61" s="3">
        <f>VLOOKUP($B61,[4]Erwerbstätigkeit!$A$4:$T$128,18,0)</f>
        <v>6.3343000506375731</v>
      </c>
      <c r="AH61" s="7">
        <f>VLOOKUP($B61,[4]Erwerbstätigkeit!$A$4:$T$128,19,0)</f>
        <v>79</v>
      </c>
      <c r="AI61" s="7">
        <f>VLOOKUP($B61,[4]Erwerbstätigkeit!$A$4:$T$128,20,0)</f>
        <v>81</v>
      </c>
      <c r="AK61" s="3">
        <f>VLOOKUP($B61,[4]Tabelle11!$A$4:$I$128,7,0)</f>
        <v>0.89</v>
      </c>
      <c r="AL61" s="7">
        <f t="shared" si="1"/>
        <v>77</v>
      </c>
      <c r="AN61" s="3">
        <f>VLOOKUP($B61,[4]Tabelle8!$A$4:$S$128,15,0)</f>
        <v>96.342750661035097</v>
      </c>
      <c r="AO61" s="7">
        <f t="shared" si="2"/>
        <v>71</v>
      </c>
    </row>
    <row r="62" spans="1:41" x14ac:dyDescent="0.35">
      <c r="B62" t="s">
        <v>406</v>
      </c>
      <c r="C62" s="3">
        <f>VLOOKUP($B62,'[4]BIP je EW'!$A$4:$P$128,12,0)</f>
        <v>113.60759493670886</v>
      </c>
      <c r="D62" s="3">
        <f>VLOOKUP($B62,'[4]BIP je EW'!$A$4:$P$128,13,0)</f>
        <v>110.19736842105263</v>
      </c>
      <c r="E62">
        <f>VLOOKUP($B62,'[4]BIP je EW'!$A$4:$P$128,15,0)</f>
        <v>23</v>
      </c>
      <c r="F62">
        <f>VLOOKUP($B62,'[4]BIP je EW'!$A$4:$P$128,16,0)</f>
        <v>27</v>
      </c>
      <c r="H62" s="3">
        <f>VLOOKUP($B62,[4]Wirtschaftswachstum!$A$4:$Z$128,23,0)</f>
        <v>0.67145160738604659</v>
      </c>
      <c r="I62">
        <f>VLOOKUP($B62,[4]Wirtschaftswachstum!$A$4:$Z$128,26,0)</f>
        <v>51</v>
      </c>
      <c r="K62" s="3">
        <f>VLOOKUP($B62,[4]Wirtschaftswachstum!$A$4:$AY$128,50,0)</f>
        <v>0.96637483406962588</v>
      </c>
      <c r="L62">
        <f>VLOOKUP($B62,[4]Wirtschaftswachstum!$A$4:$AY$128,51,0)</f>
        <v>39</v>
      </c>
      <c r="N62" s="3">
        <f>VLOOKUP($B62,'[4]Verfügbare Eink'!$A$4:$P$135,12,0)</f>
        <v>117.91907514450868</v>
      </c>
      <c r="O62" s="3">
        <f>VLOOKUP($B62,'[4]Verfügbare Eink'!$A$4:$P$135,13,0)</f>
        <v>117.01030927835052</v>
      </c>
      <c r="P62">
        <f>VLOOKUP($B62,'[4]Verfügbare Eink'!$A$4:$P$135,15,0)</f>
        <v>18</v>
      </c>
      <c r="Q62">
        <f>VLOOKUP($B62,'[4]Verfügbare Eink'!$A$4:$P$135,16,0)</f>
        <v>16</v>
      </c>
      <c r="S62" s="3">
        <f>VLOOKUP($B62,'[4]BIP je Arbeitsstunde'!$A$4:$P$127,12,0)</f>
        <v>104.46216804668379</v>
      </c>
      <c r="T62" s="3">
        <f>VLOOKUP($B62,'[4]BIP je Arbeitsstunde'!$A$4:$P$127,13,0)</f>
        <v>107.28480973934622</v>
      </c>
      <c r="U62" s="7">
        <f>VLOOKUP($B62,'[4]BIP je Arbeitsstunde'!$A$4:$P$127,15,0)</f>
        <v>43</v>
      </c>
      <c r="V62" s="7">
        <f>VLOOKUP($B62,'[4]BIP je Arbeitsstunde'!$A$4:$P$127,16,0)</f>
        <v>34</v>
      </c>
      <c r="W62" s="7"/>
      <c r="X62" s="3">
        <f>VLOOKUP($B62,[4]ALQ!$A$4:$P$128,6,0)</f>
        <v>5.3</v>
      </c>
      <c r="Y62" s="3">
        <f>VLOOKUP($B62,[4]ALQ!$A$4:$P$128,10,0)</f>
        <v>4.3</v>
      </c>
      <c r="Z62">
        <f>VLOOKUP($B62,[4]ALQ!$A$4:$P$128,15,0)</f>
        <v>46</v>
      </c>
      <c r="AA62">
        <f>VLOOKUP($B62,[4]ALQ!$A$4:$P$128,16,0)</f>
        <v>37</v>
      </c>
      <c r="AC62" s="3">
        <f>VLOOKUP($B62,[4]Erwerbstätigkeit!$A$4:$P$128,14,0)</f>
        <v>0.45225965099643872</v>
      </c>
      <c r="AD62" s="7">
        <f>VLOOKUP($B62,[4]Erwerbstätigkeit!$A$4:$P$128,15,0)</f>
        <v>70</v>
      </c>
      <c r="AF62" s="3">
        <f>VLOOKUP($B62,[4]Erwerbstätigkeit!$A$4:$T$128,17,0)</f>
        <v>21.362190592959827</v>
      </c>
      <c r="AG62" s="3">
        <f>VLOOKUP($B62,[4]Erwerbstätigkeit!$A$4:$T$128,18,0)</f>
        <v>21.128891578703787</v>
      </c>
      <c r="AH62" s="7">
        <f>VLOOKUP($B62,[4]Erwerbstätigkeit!$A$4:$T$128,19,0)</f>
        <v>11</v>
      </c>
      <c r="AI62" s="7">
        <f>VLOOKUP($B62,[4]Erwerbstätigkeit!$A$4:$T$128,20,0)</f>
        <v>10</v>
      </c>
      <c r="AK62" s="3">
        <f>VLOOKUP($B62,[4]Tabelle11!$A$4:$I$128,7,0)</f>
        <v>1.64</v>
      </c>
      <c r="AL62" s="7">
        <f t="shared" si="1"/>
        <v>45</v>
      </c>
      <c r="AN62" s="3">
        <f>VLOOKUP($B62,[4]Tabelle8!$A$4:$S$128,15,0)</f>
        <v>109.51585850210324</v>
      </c>
      <c r="AO62" s="7">
        <f t="shared" si="2"/>
        <v>35</v>
      </c>
    </row>
    <row r="63" spans="1:41" x14ac:dyDescent="0.35">
      <c r="B63" t="s">
        <v>407</v>
      </c>
      <c r="C63" s="3">
        <f>VLOOKUP($B63,'[4]BIP je EW'!$A$4:$P$128,12,0)</f>
        <v>104.74683544303798</v>
      </c>
      <c r="D63" s="3">
        <f>VLOOKUP($B63,'[4]BIP je EW'!$A$4:$P$128,13,0)</f>
        <v>99.671052631578945</v>
      </c>
      <c r="E63">
        <f>VLOOKUP($B63,'[4]BIP je EW'!$A$4:$P$128,15,0)</f>
        <v>34</v>
      </c>
      <c r="F63">
        <f>VLOOKUP($B63,'[4]BIP je EW'!$A$4:$P$128,16,0)</f>
        <v>38</v>
      </c>
      <c r="H63" s="3">
        <f>VLOOKUP($B63,[4]Wirtschaftswachstum!$A$4:$Z$128,23,0)</f>
        <v>0.26550724675334436</v>
      </c>
      <c r="I63">
        <f>VLOOKUP($B63,[4]Wirtschaftswachstum!$A$4:$Z$128,26,0)</f>
        <v>67</v>
      </c>
      <c r="K63" s="3">
        <f>VLOOKUP($B63,[4]Wirtschaftswachstum!$A$4:$AY$128,50,0)</f>
        <v>0.61486876715721905</v>
      </c>
      <c r="L63">
        <f>VLOOKUP($B63,[4]Wirtschaftswachstum!$A$4:$AY$128,51,0)</f>
        <v>49</v>
      </c>
      <c r="N63" s="3">
        <f>VLOOKUP($B63,'[4]Verfügbare Eink'!$A$4:$P$135,12,0)</f>
        <v>108.09248554913296</v>
      </c>
      <c r="O63" s="3">
        <f>VLOOKUP($B63,'[4]Verfügbare Eink'!$A$4:$P$135,13,0)</f>
        <v>107.73195876288659</v>
      </c>
      <c r="P63">
        <f>VLOOKUP($B63,'[4]Verfügbare Eink'!$A$4:$P$135,15,0)</f>
        <v>29</v>
      </c>
      <c r="Q63">
        <f>VLOOKUP($B63,'[4]Verfügbare Eink'!$A$4:$P$135,16,0)</f>
        <v>31</v>
      </c>
      <c r="S63" s="3">
        <f>VLOOKUP($B63,'[4]BIP je Arbeitsstunde'!$A$4:$P$127,12,0)</f>
        <v>101.76843268925198</v>
      </c>
      <c r="T63" s="3">
        <f>VLOOKUP($B63,'[4]BIP je Arbeitsstunde'!$A$4:$P$127,13,0)</f>
        <v>104.99089022816599</v>
      </c>
      <c r="U63" s="7">
        <f>VLOOKUP($B63,'[4]BIP je Arbeitsstunde'!$A$4:$P$127,15,0)</f>
        <v>46</v>
      </c>
      <c r="V63" s="7">
        <f>VLOOKUP($B63,'[4]BIP je Arbeitsstunde'!$A$4:$P$127,16,0)</f>
        <v>38</v>
      </c>
      <c r="W63" s="7"/>
      <c r="X63" s="3">
        <f>VLOOKUP($B63,[4]ALQ!$A$4:$P$128,6,0)</f>
        <v>8.6</v>
      </c>
      <c r="Y63" s="3">
        <f>VLOOKUP($B63,[4]ALQ!$A$4:$P$128,10,0)</f>
        <v>6.2</v>
      </c>
      <c r="Z63">
        <f>VLOOKUP($B63,[4]ALQ!$A$4:$P$128,15,0)</f>
        <v>75</v>
      </c>
      <c r="AA63">
        <f>VLOOKUP($B63,[4]ALQ!$A$4:$P$128,16,0)</f>
        <v>60</v>
      </c>
      <c r="AC63" s="3">
        <f>VLOOKUP($B63,[4]Erwerbstätigkeit!$A$4:$P$128,14,0)</f>
        <v>0.14500927914728834</v>
      </c>
      <c r="AD63" s="7">
        <f>VLOOKUP($B63,[4]Erwerbstätigkeit!$A$4:$P$128,15,0)</f>
        <v>79</v>
      </c>
      <c r="AF63" s="3">
        <f>VLOOKUP($B63,[4]Erwerbstätigkeit!$A$4:$T$128,17,0)</f>
        <v>12.695664850483809</v>
      </c>
      <c r="AG63" s="3">
        <f>VLOOKUP($B63,[4]Erwerbstätigkeit!$A$4:$T$128,18,0)</f>
        <v>12.385354758236113</v>
      </c>
      <c r="AH63" s="7">
        <f>VLOOKUP($B63,[4]Erwerbstätigkeit!$A$4:$T$128,19,0)</f>
        <v>45</v>
      </c>
      <c r="AI63" s="7">
        <f>VLOOKUP($B63,[4]Erwerbstätigkeit!$A$4:$T$128,20,0)</f>
        <v>46</v>
      </c>
      <c r="AK63" s="3">
        <f>VLOOKUP($B63,[4]Tabelle11!$A$4:$I$128,7,0)</f>
        <v>1.7</v>
      </c>
      <c r="AL63" s="7">
        <f t="shared" si="1"/>
        <v>43</v>
      </c>
      <c r="AN63" s="3">
        <f>VLOOKUP($B63,[4]Tabelle8!$A$4:$S$128,15,0)</f>
        <v>107.56461900582757</v>
      </c>
      <c r="AO63" s="7">
        <f t="shared" si="2"/>
        <v>38</v>
      </c>
    </row>
    <row r="64" spans="1:41" x14ac:dyDescent="0.35">
      <c r="A64" t="s">
        <v>501</v>
      </c>
      <c r="B64" t="s">
        <v>408</v>
      </c>
      <c r="C64" s="3">
        <f>VLOOKUP($B64,'[4]BIP je EW'!$A$4:$P$128,12,0)</f>
        <v>92.721518987341767</v>
      </c>
      <c r="D64" s="3">
        <f>VLOOKUP($B64,'[4]BIP je EW'!$A$4:$P$128,13,0)</f>
        <v>91.118421052631575</v>
      </c>
      <c r="E64">
        <f>VLOOKUP($B64,'[4]BIP je EW'!$A$4:$P$128,15,0)</f>
        <v>43</v>
      </c>
      <c r="F64">
        <f>VLOOKUP($B64,'[4]BIP je EW'!$A$4:$P$128,16,0)</f>
        <v>44</v>
      </c>
      <c r="H64" s="3">
        <f>VLOOKUP($B64,[4]Wirtschaftswachstum!$A$4:$Z$128,23,0)</f>
        <v>3.5001891935362295</v>
      </c>
      <c r="I64">
        <f>VLOOKUP($B64,[4]Wirtschaftswachstum!$A$4:$Z$128,26,0)</f>
        <v>4</v>
      </c>
      <c r="K64" s="3">
        <f>VLOOKUP($B64,[4]Wirtschaftswachstum!$A$4:$AY$128,50,0)</f>
        <v>3.0990359525735727</v>
      </c>
      <c r="L64">
        <f>VLOOKUP($B64,[4]Wirtschaftswachstum!$A$4:$AY$128,51,0)</f>
        <v>8</v>
      </c>
      <c r="N64" s="3">
        <f>VLOOKUP($B64,'[4]Verfügbare Eink'!$A$4:$P$135,12,0)</f>
        <v>106.93641618497109</v>
      </c>
      <c r="O64" s="3">
        <f>VLOOKUP($B64,'[4]Verfügbare Eink'!$A$4:$P$135,13,0)</f>
        <v>111.34020618556701</v>
      </c>
      <c r="P64">
        <f>VLOOKUP($B64,'[4]Verfügbare Eink'!$A$4:$P$135,15,0)</f>
        <v>31</v>
      </c>
      <c r="Q64">
        <f>VLOOKUP($B64,'[4]Verfügbare Eink'!$A$4:$P$135,16,0)</f>
        <v>24</v>
      </c>
      <c r="S64" s="3">
        <f>VLOOKUP($B64,'[4]BIP je Arbeitsstunde'!$A$4:$P$127,12,0)</f>
        <v>76.115251049914065</v>
      </c>
      <c r="T64" s="3">
        <f>VLOOKUP($B64,'[4]BIP je Arbeitsstunde'!$A$4:$P$127,13,0)</f>
        <v>77.366605076994858</v>
      </c>
      <c r="U64" s="7">
        <f>VLOOKUP($B64,'[4]BIP je Arbeitsstunde'!$A$4:$P$127,15,0)</f>
        <v>66</v>
      </c>
      <c r="V64" s="7">
        <f>VLOOKUP($B64,'[4]BIP je Arbeitsstunde'!$A$4:$P$127,16,0)</f>
        <v>66</v>
      </c>
      <c r="W64" s="7"/>
      <c r="X64" s="3">
        <f>VLOOKUP($B64,[4]ALQ!$A$4:$P$128,6,0)</f>
        <v>7.1</v>
      </c>
      <c r="Y64" s="3">
        <f>VLOOKUP($B64,[4]ALQ!$A$4:$P$128,10,0)</f>
        <v>5.8</v>
      </c>
      <c r="Z64">
        <f>VLOOKUP($B64,[4]ALQ!$A$4:$P$128,15,0)</f>
        <v>64</v>
      </c>
      <c r="AA64">
        <f>VLOOKUP($B64,[4]ALQ!$A$4:$P$128,16,0)</f>
        <v>53</v>
      </c>
      <c r="AC64" s="3">
        <f>VLOOKUP($B64,[4]Erwerbstätigkeit!$A$4:$P$128,14,0)</f>
        <v>2.0010393408265372</v>
      </c>
      <c r="AD64" s="7">
        <f>VLOOKUP($B64,[4]Erwerbstätigkeit!$A$4:$P$128,15,0)</f>
        <v>8</v>
      </c>
      <c r="AF64" s="3">
        <f>VLOOKUP($B64,[4]Erwerbstätigkeit!$A$4:$T$128,17,0)</f>
        <v>7.4491849689248673</v>
      </c>
      <c r="AG64" s="3">
        <f>VLOOKUP($B64,[4]Erwerbstätigkeit!$A$4:$T$128,18,0)</f>
        <v>7.3055480715425585</v>
      </c>
      <c r="AH64" s="7">
        <f>VLOOKUP($B64,[4]Erwerbstätigkeit!$A$4:$T$128,19,0)</f>
        <v>76</v>
      </c>
      <c r="AI64" s="7">
        <f>VLOOKUP($B64,[4]Erwerbstätigkeit!$A$4:$T$128,20,0)</f>
        <v>77</v>
      </c>
      <c r="AK64" s="3">
        <f>VLOOKUP($B64,[4]Tabelle11!$A$4:$I$128,7,0)</f>
        <v>0.83</v>
      </c>
      <c r="AL64" s="7">
        <f t="shared" si="1"/>
        <v>78</v>
      </c>
      <c r="AN64" s="3">
        <f>VLOOKUP($B64,[4]Tabelle8!$A$4:$S$128,15,0)</f>
        <v>133.58933717579251</v>
      </c>
      <c r="AO64" s="7">
        <f t="shared" si="2"/>
        <v>5</v>
      </c>
    </row>
    <row r="65" spans="1:41" x14ac:dyDescent="0.35">
      <c r="A65" t="s">
        <v>497</v>
      </c>
      <c r="B65" t="s">
        <v>409</v>
      </c>
      <c r="C65" s="3">
        <f>VLOOKUP($B65,'[4]BIP je EW'!$A$4:$P$128,12,0)</f>
        <v>66.139240506329116</v>
      </c>
      <c r="D65" s="3">
        <f>VLOOKUP($B65,'[4]BIP je EW'!$A$4:$P$128,13,0)</f>
        <v>68.75</v>
      </c>
      <c r="E65">
        <f>VLOOKUP($B65,'[4]BIP je EW'!$A$4:$P$128,15,0)</f>
        <v>77</v>
      </c>
      <c r="F65">
        <f>VLOOKUP($B65,'[4]BIP je EW'!$A$4:$P$128,16,0)</f>
        <v>73</v>
      </c>
      <c r="H65" s="3">
        <f>VLOOKUP($B65,[4]Wirtschaftswachstum!$A$4:$Z$128,23,0)</f>
        <v>1.4569244049656334</v>
      </c>
      <c r="I65">
        <f>VLOOKUP($B65,[4]Wirtschaftswachstum!$A$4:$Z$128,26,0)</f>
        <v>28</v>
      </c>
      <c r="K65" s="3">
        <f>VLOOKUP($B65,[4]Wirtschaftswachstum!$A$4:$AY$128,50,0)</f>
        <v>2.2499908319323794</v>
      </c>
      <c r="L65">
        <f>VLOOKUP($B65,[4]Wirtschaftswachstum!$A$4:$AY$128,51,0)</f>
        <v>18</v>
      </c>
      <c r="N65" s="3">
        <f>VLOOKUP($B65,'[4]Verfügbare Eink'!$A$4:$P$135,12,0)</f>
        <v>64.739884393063591</v>
      </c>
      <c r="O65" s="3">
        <f>VLOOKUP($B65,'[4]Verfügbare Eink'!$A$4:$P$135,13,0)</f>
        <v>67.525773195876297</v>
      </c>
      <c r="P65">
        <f>VLOOKUP($B65,'[4]Verfügbare Eink'!$A$4:$P$135,15,0)</f>
        <v>85</v>
      </c>
      <c r="Q65">
        <f>VLOOKUP($B65,'[4]Verfügbare Eink'!$A$4:$P$135,16,0)</f>
        <v>84</v>
      </c>
      <c r="S65" s="3">
        <f>VLOOKUP($B65,'[4]BIP je Arbeitsstunde'!$A$4:$P$127,12,0)</f>
        <v>55.092717665197554</v>
      </c>
      <c r="T65" s="3">
        <f>VLOOKUP($B65,'[4]BIP je Arbeitsstunde'!$A$4:$P$127,13,0)</f>
        <v>59.541186776675502</v>
      </c>
      <c r="U65" s="7">
        <f>VLOOKUP($B65,'[4]BIP je Arbeitsstunde'!$A$4:$P$127,15,0)</f>
        <v>85</v>
      </c>
      <c r="V65" s="7">
        <f>VLOOKUP($B65,'[4]BIP je Arbeitsstunde'!$A$4:$P$127,16,0)</f>
        <v>82</v>
      </c>
      <c r="W65" s="7"/>
      <c r="X65" s="3">
        <f>VLOOKUP($B65,[4]ALQ!$A$4:$P$128,6,0)</f>
        <v>6.4</v>
      </c>
      <c r="Y65" s="3">
        <f>VLOOKUP($B65,[4]ALQ!$A$4:$P$128,10,0)</f>
        <v>6.7</v>
      </c>
      <c r="Z65">
        <f>VLOOKUP($B65,[4]ALQ!$A$4:$P$128,15,0)</f>
        <v>59</v>
      </c>
      <c r="AA65">
        <f>VLOOKUP($B65,[4]ALQ!$A$4:$P$128,16,0)</f>
        <v>68</v>
      </c>
      <c r="AC65" s="3">
        <f>VLOOKUP($B65,[4]Erwerbstätigkeit!$A$4:$P$128,14,0)</f>
        <v>-0.40283314409531101</v>
      </c>
      <c r="AD65" s="7">
        <f>VLOOKUP($B65,[4]Erwerbstätigkeit!$A$4:$P$128,15,0)</f>
        <v>87</v>
      </c>
      <c r="AF65" s="3">
        <f>VLOOKUP($B65,[4]Erwerbstätigkeit!$A$4:$T$128,17,0)</f>
        <v>12.510437111658119</v>
      </c>
      <c r="AG65" s="3">
        <f>VLOOKUP($B65,[4]Erwerbstätigkeit!$A$4:$T$128,18,0)</f>
        <v>12.808061187325482</v>
      </c>
      <c r="AH65" s="7">
        <f>VLOOKUP($B65,[4]Erwerbstätigkeit!$A$4:$T$128,19,0)</f>
        <v>48</v>
      </c>
      <c r="AI65" s="7">
        <f>VLOOKUP($B65,[4]Erwerbstätigkeit!$A$4:$T$128,20,0)</f>
        <v>42</v>
      </c>
      <c r="AK65" s="3">
        <f>VLOOKUP($B65,[4]Tabelle11!$A$4:$I$128,7,0)</f>
        <v>0.74</v>
      </c>
      <c r="AL65" s="7">
        <f t="shared" si="1"/>
        <v>81</v>
      </c>
      <c r="AN65" s="3">
        <f>VLOOKUP($B65,[4]Tabelle8!$A$4:$S$128,15,0)</f>
        <v>79.470014064816411</v>
      </c>
      <c r="AO65" s="7">
        <f t="shared" si="2"/>
        <v>91</v>
      </c>
    </row>
    <row r="66" spans="1:41" x14ac:dyDescent="0.35">
      <c r="A66" t="s">
        <v>496</v>
      </c>
      <c r="B66" t="s">
        <v>410</v>
      </c>
      <c r="C66" s="3">
        <f>VLOOKUP($B66,'[4]BIP je EW'!$A$4:$P$128,12,0)</f>
        <v>83.544303797468359</v>
      </c>
      <c r="D66" s="3">
        <f>VLOOKUP($B66,'[4]BIP je EW'!$A$4:$P$128,13,0)</f>
        <v>86.842105263157904</v>
      </c>
      <c r="E66">
        <f>VLOOKUP($B66,'[4]BIP je EW'!$A$4:$P$128,15,0)</f>
        <v>59</v>
      </c>
      <c r="F66">
        <f>VLOOKUP($B66,'[4]BIP je EW'!$A$4:$P$128,16,0)</f>
        <v>53</v>
      </c>
      <c r="H66" s="3">
        <f>VLOOKUP($B66,[4]Wirtschaftswachstum!$A$4:$Z$128,23,0)</f>
        <v>1.8300838245643547</v>
      </c>
      <c r="I66">
        <f>VLOOKUP($B66,[4]Wirtschaftswachstum!$A$4:$Z$128,26,0)</f>
        <v>16</v>
      </c>
      <c r="K66" s="3">
        <f>VLOOKUP($B66,[4]Wirtschaftswachstum!$A$4:$AY$128,50,0)</f>
        <v>1.7497160847523645</v>
      </c>
      <c r="L66">
        <f>VLOOKUP($B66,[4]Wirtschaftswachstum!$A$4:$AY$128,51,0)</f>
        <v>25</v>
      </c>
      <c r="N66" s="3">
        <f>VLOOKUP($B66,'[4]Verfügbare Eink'!$A$4:$P$135,12,0)</f>
        <v>83.815028901734095</v>
      </c>
      <c r="O66" s="3">
        <f>VLOOKUP($B66,'[4]Verfügbare Eink'!$A$4:$P$135,13,0)</f>
        <v>87.628865979381445</v>
      </c>
      <c r="P66">
        <f>VLOOKUP($B66,'[4]Verfügbare Eink'!$A$4:$P$135,15,0)</f>
        <v>61</v>
      </c>
      <c r="Q66">
        <f>VLOOKUP($B66,'[4]Verfügbare Eink'!$A$4:$P$135,16,0)</f>
        <v>60</v>
      </c>
      <c r="S66" s="3">
        <f>VLOOKUP($B66,'[4]BIP je Arbeitsstunde'!$A$4:$P$127,12,0)</f>
        <v>68.187984732327081</v>
      </c>
      <c r="T66" s="3">
        <f>VLOOKUP($B66,'[4]BIP je Arbeitsstunde'!$A$4:$P$127,13,0)</f>
        <v>71.632885050408476</v>
      </c>
      <c r="U66" s="7">
        <f>VLOOKUP($B66,'[4]BIP je Arbeitsstunde'!$A$4:$P$127,15,0)</f>
        <v>71</v>
      </c>
      <c r="V66" s="7">
        <f>VLOOKUP($B66,'[4]BIP je Arbeitsstunde'!$A$4:$P$127,16,0)</f>
        <v>71</v>
      </c>
      <c r="W66" s="7"/>
      <c r="X66" s="3">
        <f>VLOOKUP($B66,[4]ALQ!$A$4:$P$128,6,0)</f>
        <v>6.4</v>
      </c>
      <c r="Y66" s="3">
        <f>VLOOKUP($B66,[4]ALQ!$A$4:$P$128,10,0)</f>
        <v>7</v>
      </c>
      <c r="Z66">
        <f>VLOOKUP($B66,[4]ALQ!$A$4:$P$128,15,0)</f>
        <v>59</v>
      </c>
      <c r="AA66">
        <f>VLOOKUP($B66,[4]ALQ!$A$4:$P$128,16,0)</f>
        <v>72</v>
      </c>
      <c r="AC66" s="3">
        <f>VLOOKUP($B66,[4]Erwerbstätigkeit!$A$4:$P$128,14,0)</f>
        <v>1.5008301172409517</v>
      </c>
      <c r="AD66" s="7">
        <f>VLOOKUP($B66,[4]Erwerbstätigkeit!$A$4:$P$128,15,0)</f>
        <v>17</v>
      </c>
      <c r="AF66" s="3">
        <f>VLOOKUP($B66,[4]Erwerbstätigkeit!$A$4:$T$128,17,0)</f>
        <v>15.872787554929049</v>
      </c>
      <c r="AG66" s="3">
        <f>VLOOKUP($B66,[4]Erwerbstätigkeit!$A$4:$T$128,18,0)</f>
        <v>15.693686511154791</v>
      </c>
      <c r="AH66" s="7">
        <f>VLOOKUP($B66,[4]Erwerbstätigkeit!$A$4:$T$128,19,0)</f>
        <v>33</v>
      </c>
      <c r="AI66" s="7">
        <f>VLOOKUP($B66,[4]Erwerbstätigkeit!$A$4:$T$128,20,0)</f>
        <v>29</v>
      </c>
      <c r="AK66" s="3">
        <f>VLOOKUP($B66,[4]Tabelle11!$A$4:$I$128,7,0)</f>
        <v>1.1100000000000001</v>
      </c>
      <c r="AL66" s="7">
        <f t="shared" si="1"/>
        <v>64</v>
      </c>
      <c r="AN66" s="3">
        <f>VLOOKUP($B66,[4]Tabelle8!$A$4:$S$128,15,0)</f>
        <v>82.056213102293455</v>
      </c>
      <c r="AO66" s="7">
        <f t="shared" si="2"/>
        <v>89</v>
      </c>
    </row>
    <row r="67" spans="1:41" x14ac:dyDescent="0.35">
      <c r="A67" t="s">
        <v>502</v>
      </c>
      <c r="B67" t="s">
        <v>411</v>
      </c>
      <c r="C67" s="3">
        <f>VLOOKUP($B67,'[4]BIP je EW'!$A$4:$P$128,12,0)</f>
        <v>249.36708860759492</v>
      </c>
      <c r="D67" s="3">
        <f>VLOOKUP($B67,'[4]BIP je EW'!$A$4:$P$128,13,0)</f>
        <v>256.25</v>
      </c>
      <c r="E67">
        <f>VLOOKUP($B67,'[4]BIP je EW'!$A$4:$P$128,15,0)</f>
        <v>1</v>
      </c>
      <c r="F67">
        <f>VLOOKUP($B67,'[4]BIP je EW'!$A$4:$P$128,16,0)</f>
        <v>1</v>
      </c>
      <c r="H67" s="3">
        <f>VLOOKUP($B67,[4]Wirtschaftswachstum!$A$4:$Z$128,23,0)</f>
        <v>1.2671177625722265</v>
      </c>
      <c r="I67">
        <f>VLOOKUP($B67,[4]Wirtschaftswachstum!$A$4:$Z$128,26,0)</f>
        <v>33</v>
      </c>
      <c r="K67" s="3">
        <f>VLOOKUP($B67,[4]Wirtschaftswachstum!$A$4:$AY$128,50,0)</f>
        <v>-0.21942883443770711</v>
      </c>
      <c r="L67">
        <f>VLOOKUP($B67,[4]Wirtschaftswachstum!$A$4:$AY$128,51,0)</f>
        <v>75</v>
      </c>
      <c r="N67" s="3">
        <f>VLOOKUP($B67,'[4]Verfügbare Eink'!$A$4:$P$135,12,0)</f>
        <v>152.60115606936415</v>
      </c>
      <c r="O67" s="3">
        <f>VLOOKUP($B67,'[4]Verfügbare Eink'!$A$4:$P$135,13,0)</f>
        <v>143.81443298969072</v>
      </c>
      <c r="P67">
        <f>VLOOKUP($B67,'[4]Verfügbare Eink'!$A$4:$P$135,15,0)</f>
        <v>1</v>
      </c>
      <c r="Q67">
        <f>VLOOKUP($B67,'[4]Verfügbare Eink'!$A$4:$P$135,16,0)</f>
        <v>1</v>
      </c>
      <c r="S67" s="3">
        <f>VLOOKUP($B67,'[4]BIP je Arbeitsstunde'!$A$4:$P$127,12,0)</f>
        <v>170.55331583797232</v>
      </c>
      <c r="T67" s="3">
        <f>VLOOKUP($B67,'[4]BIP je Arbeitsstunde'!$A$4:$P$127,13,0)</f>
        <v>173.3898988930776</v>
      </c>
      <c r="U67" s="7">
        <f>VLOOKUP($B67,'[4]BIP je Arbeitsstunde'!$A$4:$P$127,15,0)</f>
        <v>2</v>
      </c>
      <c r="V67" s="7">
        <f>VLOOKUP($B67,'[4]BIP je Arbeitsstunde'!$A$4:$P$127,16,0)</f>
        <v>2</v>
      </c>
      <c r="W67" s="7"/>
      <c r="X67" s="3">
        <f>VLOOKUP($B67,[4]ALQ!$A$4:$P$128,6,0)</f>
        <v>5.3</v>
      </c>
      <c r="Y67" s="3">
        <f>VLOOKUP($B67,[4]ALQ!$A$4:$P$128,10,0)</f>
        <v>4.5999999999999996</v>
      </c>
      <c r="Z67">
        <f>VLOOKUP($B67,[4]ALQ!$A$4:$P$128,15,0)</f>
        <v>46</v>
      </c>
      <c r="AA67">
        <f>VLOOKUP($B67,[4]ALQ!$A$4:$P$128,16,0)</f>
        <v>40</v>
      </c>
      <c r="AC67" s="3">
        <f>VLOOKUP($B67,[4]Erwerbstätigkeit!$A$4:$P$128,14,0)</f>
        <v>2.5575904956732529</v>
      </c>
      <c r="AD67" s="7">
        <f>VLOOKUP($B67,[4]Erwerbstätigkeit!$A$4:$P$128,15,0)</f>
        <v>4</v>
      </c>
      <c r="AF67" s="3">
        <f>VLOOKUP($B67,[4]Erwerbstätigkeit!$A$4:$T$128,17,0)</f>
        <v>7.2842250663673838</v>
      </c>
      <c r="AG67" s="3">
        <f>VLOOKUP($B67,[4]Erwerbstätigkeit!$A$4:$T$128,18,0)</f>
        <v>6.6388800255264835</v>
      </c>
      <c r="AH67" s="7">
        <f>VLOOKUP($B67,[4]Erwerbstätigkeit!$A$4:$T$128,19,0)</f>
        <v>78</v>
      </c>
      <c r="AI67" s="7">
        <f>VLOOKUP($B67,[4]Erwerbstätigkeit!$A$4:$T$128,20,0)</f>
        <v>78</v>
      </c>
      <c r="AK67" s="3">
        <f>VLOOKUP($B67,[4]Tabelle11!$A$4:$I$128,7,0)</f>
        <v>1.04</v>
      </c>
      <c r="AL67" s="7">
        <f t="shared" si="1"/>
        <v>69</v>
      </c>
      <c r="AN67" s="3">
        <f>VLOOKUP($B67,[4]Tabelle8!$A$4:$S$128,15,0)</f>
        <v>152.81248569728592</v>
      </c>
      <c r="AO67" s="7">
        <f t="shared" si="2"/>
        <v>1</v>
      </c>
    </row>
    <row r="68" spans="1:41" x14ac:dyDescent="0.35">
      <c r="A68" t="s">
        <v>503</v>
      </c>
      <c r="B68" t="s">
        <v>412</v>
      </c>
      <c r="C68" s="3">
        <f>VLOOKUP($B68,'[4]BIP je EW'!$A$4:$P$128,12,0)</f>
        <v>113.9240506329114</v>
      </c>
      <c r="D68" s="3">
        <f>VLOOKUP($B68,'[4]BIP je EW'!$A$4:$P$128,13,0)</f>
        <v>115.46052631578947</v>
      </c>
      <c r="E68">
        <f>VLOOKUP($B68,'[4]BIP je EW'!$A$4:$P$128,15,0)</f>
        <v>22</v>
      </c>
      <c r="F68">
        <f>VLOOKUP($B68,'[4]BIP je EW'!$A$4:$P$128,16,0)</f>
        <v>20</v>
      </c>
      <c r="H68" s="3">
        <f>VLOOKUP($B68,[4]Wirtschaftswachstum!$A$4:$Z$128,23,0)</f>
        <v>2.2177895569795965</v>
      </c>
      <c r="I68">
        <f>VLOOKUP($B68,[4]Wirtschaftswachstum!$A$4:$Z$128,26,0)</f>
        <v>10</v>
      </c>
      <c r="K68" s="3">
        <f>VLOOKUP($B68,[4]Wirtschaftswachstum!$A$4:$AY$128,50,0)</f>
        <v>2.6874644913566357</v>
      </c>
      <c r="L68">
        <f>VLOOKUP($B68,[4]Wirtschaftswachstum!$A$4:$AY$128,51,0)</f>
        <v>12</v>
      </c>
      <c r="N68" s="3">
        <f>VLOOKUP($B68,'[4]Verfügbare Eink'!$A$4:$P$135,12,0)</f>
        <v>90.173410404624278</v>
      </c>
      <c r="O68" s="3">
        <f>VLOOKUP($B68,'[4]Verfügbare Eink'!$A$4:$P$135,13,0)</f>
        <v>97.9381443298969</v>
      </c>
      <c r="P68">
        <f>VLOOKUP($B68,'[4]Verfügbare Eink'!$A$4:$P$135,15,0)</f>
        <v>58</v>
      </c>
      <c r="Q68">
        <f>VLOOKUP($B68,'[4]Verfügbare Eink'!$A$4:$P$135,16,0)</f>
        <v>49</v>
      </c>
      <c r="S68" s="3">
        <f>VLOOKUP($B68,'[4]BIP je Arbeitsstunde'!$A$4:$P$127,12,0)</f>
        <v>73.633367962791624</v>
      </c>
      <c r="T68" s="3">
        <f>VLOOKUP($B68,'[4]BIP je Arbeitsstunde'!$A$4:$P$127,13,0)</f>
        <v>76.265583422637178</v>
      </c>
      <c r="U68" s="7">
        <f>VLOOKUP($B68,'[4]BIP je Arbeitsstunde'!$A$4:$P$127,15,0)</f>
        <v>67</v>
      </c>
      <c r="V68" s="7">
        <f>VLOOKUP($B68,'[4]BIP je Arbeitsstunde'!$A$4:$P$127,16,0)</f>
        <v>69</v>
      </c>
      <c r="W68" s="7"/>
      <c r="X68" s="3">
        <f>VLOOKUP($B68,[4]ALQ!$A$4:$P$128,6,0)</f>
        <v>2.2999999999999998</v>
      </c>
      <c r="Y68" s="3">
        <f>VLOOKUP($B68,[4]ALQ!$A$4:$P$128,10,0)</f>
        <v>2.6</v>
      </c>
      <c r="Z68">
        <f>VLOOKUP($B68,[4]ALQ!$A$4:$P$128,15,0)</f>
        <v>4</v>
      </c>
      <c r="AA68">
        <f>VLOOKUP($B68,[4]ALQ!$A$4:$P$128,16,0)</f>
        <v>9</v>
      </c>
      <c r="AC68" s="3">
        <f>VLOOKUP($B68,[4]Erwerbstätigkeit!$A$4:$P$128,14,0)</f>
        <v>1.1789206203304445</v>
      </c>
      <c r="AD68" s="7">
        <f>VLOOKUP($B68,[4]Erwerbstätigkeit!$A$4:$P$128,15,0)</f>
        <v>39</v>
      </c>
      <c r="AF68" s="3">
        <f>VLOOKUP($B68,[4]Erwerbstätigkeit!$A$4:$T$128,17,0)</f>
        <v>10.625300163288831</v>
      </c>
      <c r="AG68" s="3">
        <f>VLOOKUP($B68,[4]Erwerbstätigkeit!$A$4:$T$128,18,0)</f>
        <v>10.306078767123289</v>
      </c>
      <c r="AH68" s="7">
        <f>VLOOKUP($B68,[4]Erwerbstätigkeit!$A$4:$T$128,19,0)</f>
        <v>62</v>
      </c>
      <c r="AI68" s="7">
        <f>VLOOKUP($B68,[4]Erwerbstätigkeit!$A$4:$T$128,20,0)</f>
        <v>61</v>
      </c>
      <c r="AK68" s="3">
        <f>VLOOKUP($B68,[4]Tabelle11!$A$4:$I$128,7,0)</f>
        <v>2.2599999999999998</v>
      </c>
      <c r="AL68" s="7">
        <f t="shared" si="1"/>
        <v>24</v>
      </c>
      <c r="AN68" s="3">
        <f>VLOOKUP($B68,[4]Tabelle8!$A$4:$S$128,15,0)</f>
        <v>106.05091052601905</v>
      </c>
      <c r="AO68" s="7">
        <f t="shared" si="2"/>
        <v>44</v>
      </c>
    </row>
    <row r="69" spans="1:41" x14ac:dyDescent="0.35">
      <c r="B69" t="s">
        <v>413</v>
      </c>
      <c r="C69" s="3">
        <f>VLOOKUP($B69,'[4]BIP je EW'!$A$4:$P$128,12,0)</f>
        <v>62.974683544303801</v>
      </c>
      <c r="D69" s="3">
        <f>VLOOKUP($B69,'[4]BIP je EW'!$A$4:$P$128,13,0)</f>
        <v>63.157894736842103</v>
      </c>
      <c r="E69">
        <f>VLOOKUP($B69,'[4]BIP je EW'!$A$4:$P$128,15,0)</f>
        <v>81</v>
      </c>
      <c r="F69">
        <f>VLOOKUP($B69,'[4]BIP je EW'!$A$4:$P$128,16,0)</f>
        <v>80</v>
      </c>
      <c r="H69" s="3">
        <f>VLOOKUP($B69,[4]Wirtschaftswachstum!$A$4:$Z$128,23,0)</f>
        <v>8.756580848358908E-2</v>
      </c>
      <c r="I69">
        <f>VLOOKUP($B69,[4]Wirtschaftswachstum!$A$4:$Z$128,26,0)</f>
        <v>77</v>
      </c>
      <c r="K69" s="3">
        <f>VLOOKUP($B69,[4]Wirtschaftswachstum!$A$4:$AY$128,50,0)</f>
        <v>0.25244038472982311</v>
      </c>
      <c r="L69">
        <f>VLOOKUP($B69,[4]Wirtschaftswachstum!$A$4:$AY$128,51,0)</f>
        <v>59</v>
      </c>
      <c r="N69" s="3">
        <f>VLOOKUP($B69,'[4]Verfügbare Eink'!$A$4:$P$135,12,0)</f>
        <v>65.317919075144502</v>
      </c>
      <c r="O69" s="3">
        <f>VLOOKUP($B69,'[4]Verfügbare Eink'!$A$4:$P$135,13,0)</f>
        <v>67.010309278350505</v>
      </c>
      <c r="P69">
        <f>VLOOKUP($B69,'[4]Verfügbare Eink'!$A$4:$P$135,15,0)</f>
        <v>83</v>
      </c>
      <c r="Q69">
        <f>VLOOKUP($B69,'[4]Verfügbare Eink'!$A$4:$P$135,16,0)</f>
        <v>85</v>
      </c>
      <c r="S69" s="3">
        <f>VLOOKUP($B69,'[4]BIP je Arbeitsstunde'!$A$4:$P$127,12,0)</f>
        <v>65.200538041497282</v>
      </c>
      <c r="T69" s="3">
        <f>VLOOKUP($B69,'[4]BIP je Arbeitsstunde'!$A$4:$P$127,13,0)</f>
        <v>66.883368230528077</v>
      </c>
      <c r="U69" s="7">
        <f>VLOOKUP($B69,'[4]BIP je Arbeitsstunde'!$A$4:$P$127,15,0)</f>
        <v>73</v>
      </c>
      <c r="V69" s="7">
        <f>VLOOKUP($B69,'[4]BIP je Arbeitsstunde'!$A$4:$P$127,16,0)</f>
        <v>73</v>
      </c>
      <c r="W69" s="7"/>
      <c r="X69" s="3">
        <f>VLOOKUP($B69,[4]ALQ!$A$4:$P$128,6,0)</f>
        <v>2.6</v>
      </c>
      <c r="Y69" s="3">
        <f>VLOOKUP($B69,[4]ALQ!$A$4:$P$128,10,0)</f>
        <v>3.3</v>
      </c>
      <c r="Z69">
        <f>VLOOKUP($B69,[4]ALQ!$A$4:$P$128,15,0)</f>
        <v>10</v>
      </c>
      <c r="AA69">
        <f>VLOOKUP($B69,[4]ALQ!$A$4:$P$128,16,0)</f>
        <v>26</v>
      </c>
      <c r="AC69" s="3">
        <f>VLOOKUP($B69,[4]Erwerbstätigkeit!$A$4:$P$128,14,0)</f>
        <v>-0.22407378749034024</v>
      </c>
      <c r="AD69" s="7">
        <f>VLOOKUP($B69,[4]Erwerbstätigkeit!$A$4:$P$128,15,0)</f>
        <v>84</v>
      </c>
      <c r="AF69" s="3">
        <f>VLOOKUP($B69,[4]Erwerbstätigkeit!$A$4:$T$128,17,0)</f>
        <v>28.079553115669846</v>
      </c>
      <c r="AG69" s="3">
        <f>VLOOKUP($B69,[4]Erwerbstätigkeit!$A$4:$T$128,18,0)</f>
        <v>26.553867946800974</v>
      </c>
      <c r="AH69" s="7">
        <f>VLOOKUP($B69,[4]Erwerbstätigkeit!$A$4:$T$128,19,0)</f>
        <v>1</v>
      </c>
      <c r="AI69" s="7">
        <f>VLOOKUP($B69,[4]Erwerbstätigkeit!$A$4:$T$128,20,0)</f>
        <v>1</v>
      </c>
      <c r="AK69" s="3">
        <f>VLOOKUP($B69,[4]Tabelle11!$A$4:$I$128,7,0)</f>
        <v>1.1200000000000001</v>
      </c>
      <c r="AL69" s="7">
        <f t="shared" si="1"/>
        <v>63</v>
      </c>
      <c r="AN69" s="3">
        <f>VLOOKUP($B69,[4]Tabelle8!$A$4:$S$128,15,0)</f>
        <v>92.736448083407254</v>
      </c>
      <c r="AO69" s="7">
        <f t="shared" si="2"/>
        <v>77</v>
      </c>
    </row>
    <row r="70" spans="1:41" x14ac:dyDescent="0.35">
      <c r="B70" t="s">
        <v>414</v>
      </c>
      <c r="C70" s="3">
        <f>VLOOKUP($B70,'[4]BIP je EW'!$A$4:$P$128,12,0)</f>
        <v>49.050632911392405</v>
      </c>
      <c r="D70" s="3">
        <f>VLOOKUP($B70,'[4]BIP je EW'!$A$4:$P$128,13,0)</f>
        <v>51.315789473684212</v>
      </c>
      <c r="E70">
        <f>VLOOKUP($B70,'[4]BIP je EW'!$A$4:$P$128,15,0)</f>
        <v>90</v>
      </c>
      <c r="F70">
        <f>VLOOKUP($B70,'[4]BIP je EW'!$A$4:$P$128,16,0)</f>
        <v>87</v>
      </c>
      <c r="H70" s="3">
        <f>VLOOKUP($B70,[4]Wirtschaftswachstum!$A$4:$Z$128,23,0)</f>
        <v>0.17256358075883327</v>
      </c>
      <c r="I70">
        <f>VLOOKUP($B70,[4]Wirtschaftswachstum!$A$4:$Z$128,26,0)</f>
        <v>73</v>
      </c>
      <c r="K70" s="3">
        <f>VLOOKUP($B70,[4]Wirtschaftswachstum!$A$4:$AY$128,50,0)</f>
        <v>0.86758514541416787</v>
      </c>
      <c r="L70">
        <f>VLOOKUP($B70,[4]Wirtschaftswachstum!$A$4:$AY$128,51,0)</f>
        <v>42</v>
      </c>
      <c r="N70" s="3">
        <f>VLOOKUP($B70,'[4]Verfügbare Eink'!$A$4:$P$135,12,0)</f>
        <v>57.225433526011557</v>
      </c>
      <c r="O70" s="3">
        <f>VLOOKUP($B70,'[4]Verfügbare Eink'!$A$4:$P$135,13,0)</f>
        <v>56.701030927835049</v>
      </c>
      <c r="P70">
        <f>VLOOKUP($B70,'[4]Verfügbare Eink'!$A$4:$P$135,15,0)</f>
        <v>90</v>
      </c>
      <c r="Q70">
        <f>VLOOKUP($B70,'[4]Verfügbare Eink'!$A$4:$P$135,16,0)</f>
        <v>90</v>
      </c>
      <c r="S70" s="3">
        <f>VLOOKUP($B70,'[4]BIP je Arbeitsstunde'!$A$4:$P$127,12,0)</f>
        <v>60.771101421832711</v>
      </c>
      <c r="T70" s="3">
        <f>VLOOKUP($B70,'[4]BIP je Arbeitsstunde'!$A$4:$P$127,13,0)</f>
        <v>63.683106418012827</v>
      </c>
      <c r="U70" s="7">
        <f>VLOOKUP($B70,'[4]BIP je Arbeitsstunde'!$A$4:$P$127,15,0)</f>
        <v>81</v>
      </c>
      <c r="V70" s="7">
        <f>VLOOKUP($B70,'[4]BIP je Arbeitsstunde'!$A$4:$P$127,16,0)</f>
        <v>80</v>
      </c>
      <c r="W70" s="7"/>
      <c r="X70" s="3">
        <f>VLOOKUP($B70,[4]ALQ!$A$4:$P$128,6,0)</f>
        <v>4.5999999999999996</v>
      </c>
      <c r="Y70" s="3">
        <f>VLOOKUP($B70,[4]ALQ!$A$4:$P$128,10,0)</f>
        <v>5.7</v>
      </c>
      <c r="Z70">
        <f>VLOOKUP($B70,[4]ALQ!$A$4:$P$128,15,0)</f>
        <v>40</v>
      </c>
      <c r="AA70">
        <f>VLOOKUP($B70,[4]ALQ!$A$4:$P$128,16,0)</f>
        <v>51</v>
      </c>
      <c r="AC70" s="3">
        <f>VLOOKUP($B70,[4]Erwerbstätigkeit!$A$4:$P$128,14,0)</f>
        <v>0.46519164798139911</v>
      </c>
      <c r="AD70" s="7">
        <f>VLOOKUP($B70,[4]Erwerbstätigkeit!$A$4:$P$128,15,0)</f>
        <v>69</v>
      </c>
      <c r="AF70" s="3">
        <f>VLOOKUP($B70,[4]Erwerbstätigkeit!$A$4:$T$128,17,0)</f>
        <v>23.536478481624759</v>
      </c>
      <c r="AG70" s="3">
        <f>VLOOKUP($B70,[4]Erwerbstätigkeit!$A$4:$T$128,18,0)</f>
        <v>23.799793416266226</v>
      </c>
      <c r="AH70" s="7">
        <f>VLOOKUP($B70,[4]Erwerbstätigkeit!$A$4:$T$128,19,0)</f>
        <v>7</v>
      </c>
      <c r="AI70" s="7">
        <f>VLOOKUP($B70,[4]Erwerbstätigkeit!$A$4:$T$128,20,0)</f>
        <v>4</v>
      </c>
      <c r="AK70" s="3">
        <f>VLOOKUP($B70,[4]Tabelle11!$A$4:$I$128,7,0)</f>
        <v>1.01</v>
      </c>
      <c r="AL70" s="7">
        <f t="shared" si="1"/>
        <v>73</v>
      </c>
      <c r="AN70" s="3">
        <f>VLOOKUP($B70,[4]Tabelle8!$A$4:$S$128,15,0)</f>
        <v>86.737834289398251</v>
      </c>
      <c r="AO70" s="7">
        <f t="shared" si="2"/>
        <v>86</v>
      </c>
    </row>
    <row r="71" spans="1:41" x14ac:dyDescent="0.35">
      <c r="A71" t="s">
        <v>504</v>
      </c>
      <c r="B71" t="s">
        <v>415</v>
      </c>
      <c r="C71" s="3">
        <f>VLOOKUP($B71,'[4]BIP je EW'!$A$4:$P$128,12,0)</f>
        <v>105.37974683544304</v>
      </c>
      <c r="D71" s="3">
        <f>VLOOKUP($B71,'[4]BIP je EW'!$A$4:$P$128,13,0)</f>
        <v>104.93421052631579</v>
      </c>
      <c r="E71">
        <f>VLOOKUP($B71,'[4]BIP je EW'!$A$4:$P$128,15,0)</f>
        <v>32</v>
      </c>
      <c r="F71">
        <f>VLOOKUP($B71,'[4]BIP je EW'!$A$4:$P$128,16,0)</f>
        <v>31</v>
      </c>
      <c r="H71" s="3">
        <f>VLOOKUP($B71,[4]Wirtschaftswachstum!$A$4:$Z$128,23,0)</f>
        <v>4.0228115953679264</v>
      </c>
      <c r="I71">
        <f>VLOOKUP($B71,[4]Wirtschaftswachstum!$A$4:$Z$128,26,0)</f>
        <v>3</v>
      </c>
      <c r="K71" s="3">
        <f>VLOOKUP($B71,[4]Wirtschaftswachstum!$A$4:$AY$128,50,0)</f>
        <v>2.6464281702895533</v>
      </c>
      <c r="L71">
        <f>VLOOKUP($B71,[4]Wirtschaftswachstum!$A$4:$AY$128,51,0)</f>
        <v>13</v>
      </c>
      <c r="N71" s="3">
        <f>VLOOKUP($B71,'[4]Verfügbare Eink'!$A$4:$P$135,12,0)</f>
        <v>95.95375722543352</v>
      </c>
      <c r="O71" s="3">
        <f>VLOOKUP($B71,'[4]Verfügbare Eink'!$A$4:$P$135,13,0)</f>
        <v>90.206185567010309</v>
      </c>
      <c r="P71">
        <f>VLOOKUP($B71,'[4]Verfügbare Eink'!$A$4:$P$135,15,0)</f>
        <v>53</v>
      </c>
      <c r="Q71">
        <f>VLOOKUP($B71,'[4]Verfügbare Eink'!$A$4:$P$135,16,0)</f>
        <v>57</v>
      </c>
      <c r="S71" s="3">
        <f>VLOOKUP($B71,'[4]BIP je Arbeitsstunde'!$A$4:$P$127,12,0)</f>
        <v>78.592723613742635</v>
      </c>
      <c r="T71" s="3">
        <f>VLOOKUP($B71,'[4]BIP je Arbeitsstunde'!$A$4:$P$127,13,0)</f>
        <v>80.875720148225966</v>
      </c>
      <c r="U71" s="7">
        <f>VLOOKUP($B71,'[4]BIP je Arbeitsstunde'!$A$4:$P$127,15,0)</f>
        <v>65</v>
      </c>
      <c r="V71" s="7">
        <f>VLOOKUP($B71,'[4]BIP je Arbeitsstunde'!$A$4:$P$127,16,0)</f>
        <v>62</v>
      </c>
      <c r="W71" s="7"/>
      <c r="X71" s="3">
        <f>VLOOKUP($B71,[4]ALQ!$A$4:$P$128,6,0)</f>
        <v>3.8</v>
      </c>
      <c r="Y71" s="3">
        <f>VLOOKUP($B71,[4]ALQ!$A$4:$P$128,10,0)</f>
        <v>3.2</v>
      </c>
      <c r="Z71">
        <f>VLOOKUP($B71,[4]ALQ!$A$4:$P$128,15,0)</f>
        <v>32</v>
      </c>
      <c r="AA71">
        <f>VLOOKUP($B71,[4]ALQ!$A$4:$P$128,16,0)</f>
        <v>22</v>
      </c>
      <c r="AC71" s="3">
        <f>VLOOKUP($B71,[4]Erwerbstätigkeit!$A$4:$P$128,14,0)</f>
        <v>4.2625503012349242</v>
      </c>
      <c r="AD71" s="7">
        <f>VLOOKUP($B71,[4]Erwerbstätigkeit!$A$4:$P$128,15,0)</f>
        <v>2</v>
      </c>
      <c r="AF71" s="3">
        <f>VLOOKUP($B71,[4]Erwerbstätigkeit!$A$4:$T$128,17,0)</f>
        <v>8.9453425712086219</v>
      </c>
      <c r="AG71" s="3">
        <f>VLOOKUP($B71,[4]Erwerbstätigkeit!$A$4:$T$128,18,0)</f>
        <v>8.099018826058316</v>
      </c>
      <c r="AH71" s="7">
        <f>VLOOKUP($B71,[4]Erwerbstätigkeit!$A$4:$T$128,19,0)</f>
        <v>68</v>
      </c>
      <c r="AI71" s="7">
        <f>VLOOKUP($B71,[4]Erwerbstätigkeit!$A$4:$T$128,20,0)</f>
        <v>70</v>
      </c>
      <c r="AK71" s="3">
        <f>VLOOKUP($B71,[4]Tabelle11!$A$4:$I$128,7,0)</f>
        <v>0.6</v>
      </c>
      <c r="AL71" s="7">
        <f t="shared" si="1"/>
        <v>83</v>
      </c>
      <c r="AN71" s="3">
        <f>VLOOKUP($B71,[4]Tabelle8!$A$4:$S$128,15,0)</f>
        <v>143.34023821853964</v>
      </c>
      <c r="AO71" s="7">
        <f t="shared" si="2"/>
        <v>2</v>
      </c>
    </row>
    <row r="72" spans="1:41" x14ac:dyDescent="0.35">
      <c r="A72" t="s">
        <v>505</v>
      </c>
      <c r="B72" t="s">
        <v>416</v>
      </c>
      <c r="C72" s="3">
        <f>VLOOKUP($B72,'[4]BIP je EW'!$A$4:$P$128,12,0)</f>
        <v>100.63291139240506</v>
      </c>
      <c r="D72" s="3">
        <f>VLOOKUP($B72,'[4]BIP je EW'!$A$4:$P$128,13,0)</f>
        <v>101.9736842105263</v>
      </c>
      <c r="E72">
        <f>VLOOKUP($B72,'[4]BIP je EW'!$A$4:$P$128,15,0)</f>
        <v>37</v>
      </c>
      <c r="F72">
        <f>VLOOKUP($B72,'[4]BIP je EW'!$A$4:$P$128,16,0)</f>
        <v>36</v>
      </c>
      <c r="H72" s="3">
        <f>VLOOKUP($B72,[4]Wirtschaftswachstum!$A$4:$Z$128,23,0)</f>
        <v>-0.27280219530358352</v>
      </c>
      <c r="I72">
        <f>VLOOKUP($B72,[4]Wirtschaftswachstum!$A$4:$Z$128,26,0)</f>
        <v>88</v>
      </c>
      <c r="K72" s="3">
        <f>VLOOKUP($B72,[4]Wirtschaftswachstum!$A$4:$AY$128,50,0)</f>
        <v>-0.8676368013025666</v>
      </c>
      <c r="L72">
        <f>VLOOKUP($B72,[4]Wirtschaftswachstum!$A$4:$AY$128,51,0)</f>
        <v>90</v>
      </c>
      <c r="N72" s="3">
        <f>VLOOKUP($B72,'[4]Verfügbare Eink'!$A$4:$P$135,12,0)</f>
        <v>98.265895953757223</v>
      </c>
      <c r="O72" s="3">
        <f>VLOOKUP($B72,'[4]Verfügbare Eink'!$A$4:$P$135,13,0)</f>
        <v>102.06185567010309</v>
      </c>
      <c r="P72">
        <f>VLOOKUP($B72,'[4]Verfügbare Eink'!$A$4:$P$135,15,0)</f>
        <v>51</v>
      </c>
      <c r="Q72">
        <f>VLOOKUP($B72,'[4]Verfügbare Eink'!$A$4:$P$135,16,0)</f>
        <v>41</v>
      </c>
      <c r="S72" s="3">
        <f>VLOOKUP($B72,'[4]BIP je Arbeitsstunde'!$A$4:$P$127,12,0)</f>
        <v>109.17262012248996</v>
      </c>
      <c r="T72" s="3">
        <f>VLOOKUP($B72,'[4]BIP je Arbeitsstunde'!$A$4:$P$127,13,0)</f>
        <v>120.29816736158043</v>
      </c>
      <c r="U72" s="7">
        <f>VLOOKUP($B72,'[4]BIP je Arbeitsstunde'!$A$4:$P$127,15,0)</f>
        <v>31</v>
      </c>
      <c r="V72" s="7">
        <f>VLOOKUP($B72,'[4]BIP je Arbeitsstunde'!$A$4:$P$127,16,0)</f>
        <v>18</v>
      </c>
      <c r="W72" s="7"/>
      <c r="X72" s="3">
        <f>VLOOKUP($B72,[4]ALQ!$A$4:$P$128,6,0)</f>
        <v>3.4</v>
      </c>
      <c r="Y72" s="3">
        <f>VLOOKUP($B72,[4]ALQ!$A$4:$P$128,10,0)</f>
        <v>3.2</v>
      </c>
      <c r="Z72">
        <f>VLOOKUP($B72,[4]ALQ!$A$4:$P$128,15,0)</f>
        <v>24</v>
      </c>
      <c r="AA72">
        <f>VLOOKUP($B72,[4]ALQ!$A$4:$P$128,16,0)</f>
        <v>22</v>
      </c>
      <c r="AC72" s="3">
        <f>VLOOKUP($B72,[4]Erwerbstätigkeit!$A$4:$P$128,14,0)</f>
        <v>1.7030580389300241</v>
      </c>
      <c r="AD72" s="7">
        <f>VLOOKUP($B72,[4]Erwerbstätigkeit!$A$4:$P$128,15,0)</f>
        <v>10</v>
      </c>
      <c r="AF72" s="3">
        <f>VLOOKUP($B72,[4]Erwerbstätigkeit!$A$4:$T$128,17,0)</f>
        <v>8.1812831077104171</v>
      </c>
      <c r="AG72" s="3">
        <f>VLOOKUP($B72,[4]Erwerbstätigkeit!$A$4:$T$128,18,0)</f>
        <v>7.890929326655538</v>
      </c>
      <c r="AH72" s="7">
        <f>VLOOKUP($B72,[4]Erwerbstätigkeit!$A$4:$T$128,19,0)</f>
        <v>71</v>
      </c>
      <c r="AI72" s="7">
        <f>VLOOKUP($B72,[4]Erwerbstätigkeit!$A$4:$T$128,20,0)</f>
        <v>72</v>
      </c>
      <c r="AK72" s="3">
        <f>VLOOKUP($B72,[4]Tabelle11!$A$4:$I$128,7,0)</f>
        <v>1.61</v>
      </c>
      <c r="AL72" s="7">
        <f t="shared" ref="AL72:AL99" si="3">RANK(AK72,AK$7:AK$99)</f>
        <v>46</v>
      </c>
      <c r="AN72" s="3">
        <f>VLOOKUP($B72,[4]Tabelle8!$A$4:$S$128,15,0)</f>
        <v>106.00961538461537</v>
      </c>
      <c r="AO72" s="7">
        <f t="shared" si="2"/>
        <v>45</v>
      </c>
    </row>
    <row r="73" spans="1:41" x14ac:dyDescent="0.35">
      <c r="B73" t="s">
        <v>417</v>
      </c>
      <c r="C73" s="3">
        <f>VLOOKUP($B73,'[4]BIP je EW'!$A$4:$P$128,12,0)</f>
        <v>107.27848101265822</v>
      </c>
      <c r="D73" s="3">
        <f>VLOOKUP($B73,'[4]BIP je EW'!$A$4:$P$128,13,0)</f>
        <v>111.51315789473684</v>
      </c>
      <c r="E73">
        <f>VLOOKUP($B73,'[4]BIP je EW'!$A$4:$P$128,15,0)</f>
        <v>29</v>
      </c>
      <c r="F73">
        <f>VLOOKUP($B73,'[4]BIP je EW'!$A$4:$P$128,16,0)</f>
        <v>26</v>
      </c>
      <c r="H73" s="3">
        <f>VLOOKUP($B73,[4]Wirtschaftswachstum!$A$4:$Z$128,23,0)</f>
        <v>1.6675858612995427</v>
      </c>
      <c r="I73">
        <f>VLOOKUP($B73,[4]Wirtschaftswachstum!$A$4:$Z$128,26,0)</f>
        <v>24</v>
      </c>
      <c r="K73" s="3">
        <f>VLOOKUP($B73,[4]Wirtschaftswachstum!$A$4:$AY$128,50,0)</f>
        <v>1.2884266814948688</v>
      </c>
      <c r="L73">
        <f>VLOOKUP($B73,[4]Wirtschaftswachstum!$A$4:$AY$128,51,0)</f>
        <v>35</v>
      </c>
      <c r="N73" s="3">
        <f>VLOOKUP($B73,'[4]Verfügbare Eink'!$A$4:$P$135,12,0)</f>
        <v>101.15606936416187</v>
      </c>
      <c r="O73" s="3">
        <f>VLOOKUP($B73,'[4]Verfügbare Eink'!$A$4:$P$135,13,0)</f>
        <v>107.21649484536083</v>
      </c>
      <c r="P73">
        <f>VLOOKUP($B73,'[4]Verfügbare Eink'!$A$4:$P$135,15,0)</f>
        <v>43</v>
      </c>
      <c r="Q73">
        <f>VLOOKUP($B73,'[4]Verfügbare Eink'!$A$4:$P$135,16,0)</f>
        <v>32</v>
      </c>
      <c r="S73" s="3">
        <f>VLOOKUP($B73,'[4]BIP je Arbeitsstunde'!$A$4:$P$127,12,0)</f>
        <v>108.58599540689879</v>
      </c>
      <c r="T73" s="3">
        <f>VLOOKUP($B73,'[4]BIP je Arbeitsstunde'!$A$4:$P$127,13,0)</f>
        <v>111.9108309338026</v>
      </c>
      <c r="U73" s="7">
        <f>VLOOKUP($B73,'[4]BIP je Arbeitsstunde'!$A$4:$P$127,15,0)</f>
        <v>33</v>
      </c>
      <c r="V73" s="7">
        <f>VLOOKUP($B73,'[4]BIP je Arbeitsstunde'!$A$4:$P$127,16,0)</f>
        <v>26</v>
      </c>
      <c r="W73" s="7"/>
      <c r="X73" s="3">
        <f>VLOOKUP($B73,[4]ALQ!$A$4:$P$128,6,0)</f>
        <v>2.7</v>
      </c>
      <c r="Y73" s="3">
        <f>VLOOKUP($B73,[4]ALQ!$A$4:$P$128,10,0)</f>
        <v>2.8</v>
      </c>
      <c r="Z73">
        <f>VLOOKUP($B73,[4]ALQ!$A$4:$P$128,15,0)</f>
        <v>12</v>
      </c>
      <c r="AA73">
        <f>VLOOKUP($B73,[4]ALQ!$A$4:$P$128,16,0)</f>
        <v>12</v>
      </c>
      <c r="AC73" s="3">
        <f>VLOOKUP($B73,[4]Erwerbstätigkeit!$A$4:$P$128,14,0)</f>
        <v>1.6464206166009916</v>
      </c>
      <c r="AD73" s="7">
        <f>VLOOKUP($B73,[4]Erwerbstätigkeit!$A$4:$P$128,15,0)</f>
        <v>11</v>
      </c>
      <c r="AF73" s="3">
        <f>VLOOKUP($B73,[4]Erwerbstätigkeit!$A$4:$T$128,17,0)</f>
        <v>9.1065381609794223</v>
      </c>
      <c r="AG73" s="3">
        <f>VLOOKUP($B73,[4]Erwerbstätigkeit!$A$4:$T$128,18,0)</f>
        <v>9.0783432887396938</v>
      </c>
      <c r="AH73" s="7">
        <f>VLOOKUP($B73,[4]Erwerbstätigkeit!$A$4:$T$128,19,0)</f>
        <v>67</v>
      </c>
      <c r="AI73" s="7">
        <f>VLOOKUP($B73,[4]Erwerbstätigkeit!$A$4:$T$128,20,0)</f>
        <v>67</v>
      </c>
      <c r="AK73" s="3">
        <f>VLOOKUP($B73,[4]Tabelle11!$A$4:$I$128,7,0)</f>
        <v>2.2000000000000002</v>
      </c>
      <c r="AL73" s="7">
        <f t="shared" si="3"/>
        <v>27</v>
      </c>
      <c r="AN73" s="3">
        <f>VLOOKUP($B73,[4]Tabelle8!$A$4:$S$128,15,0)</f>
        <v>113.29531812725091</v>
      </c>
      <c r="AO73" s="7">
        <f t="shared" si="2"/>
        <v>26</v>
      </c>
    </row>
    <row r="74" spans="1:41" x14ac:dyDescent="0.35">
      <c r="B74" t="s">
        <v>418</v>
      </c>
      <c r="C74" s="3">
        <f>VLOOKUP($B74,'[4]BIP je EW'!$A$4:$P$128,12,0)</f>
        <v>143.98734177215189</v>
      </c>
      <c r="D74" s="3">
        <f>VLOOKUP($B74,'[4]BIP je EW'!$A$4:$P$128,13,0)</f>
        <v>146.71052631578948</v>
      </c>
      <c r="E74">
        <f>VLOOKUP($B74,'[4]BIP je EW'!$A$4:$P$128,15,0)</f>
        <v>6</v>
      </c>
      <c r="F74">
        <f>VLOOKUP($B74,'[4]BIP je EW'!$A$4:$P$128,16,0)</f>
        <v>6</v>
      </c>
      <c r="H74" s="3">
        <f>VLOOKUP($B74,[4]Wirtschaftswachstum!$A$4:$Z$128,23,0)</f>
        <v>1.7065191556724102</v>
      </c>
      <c r="I74">
        <f>VLOOKUP($B74,[4]Wirtschaftswachstum!$A$4:$Z$128,26,0)</f>
        <v>23</v>
      </c>
      <c r="K74" s="3">
        <f>VLOOKUP($B74,[4]Wirtschaftswachstum!$A$4:$AY$128,50,0)</f>
        <v>1.2900411889887664</v>
      </c>
      <c r="L74">
        <f>VLOOKUP($B74,[4]Wirtschaftswachstum!$A$4:$AY$128,51,0)</f>
        <v>34</v>
      </c>
      <c r="N74" s="3">
        <f>VLOOKUP($B74,'[4]Verfügbare Eink'!$A$4:$P$135,12,0)</f>
        <v>107.51445086705202</v>
      </c>
      <c r="O74" s="3">
        <f>VLOOKUP($B74,'[4]Verfügbare Eink'!$A$4:$P$135,13,0)</f>
        <v>114.94845360824742</v>
      </c>
      <c r="P74">
        <f>VLOOKUP($B74,'[4]Verfügbare Eink'!$A$4:$P$135,15,0)</f>
        <v>30</v>
      </c>
      <c r="Q74">
        <f>VLOOKUP($B74,'[4]Verfügbare Eink'!$A$4:$P$135,16,0)</f>
        <v>17</v>
      </c>
      <c r="S74" s="3">
        <f>VLOOKUP($B74,'[4]BIP je Arbeitsstunde'!$A$4:$P$127,12,0)</f>
        <v>130.290708937696</v>
      </c>
      <c r="T74" s="3">
        <f>VLOOKUP($B74,'[4]BIP je Arbeitsstunde'!$A$4:$P$127,13,0)</f>
        <v>133.05821163994406</v>
      </c>
      <c r="U74" s="7">
        <f>VLOOKUP($B74,'[4]BIP je Arbeitsstunde'!$A$4:$P$127,15,0)</f>
        <v>10</v>
      </c>
      <c r="V74" s="7">
        <f>VLOOKUP($B74,'[4]BIP je Arbeitsstunde'!$A$4:$P$127,16,0)</f>
        <v>8</v>
      </c>
      <c r="W74" s="7"/>
      <c r="X74" s="3">
        <f>VLOOKUP($B74,[4]ALQ!$A$4:$P$128,6,0)</f>
        <v>3.1</v>
      </c>
      <c r="Y74" s="3">
        <f>VLOOKUP($B74,[4]ALQ!$A$4:$P$128,10,0)</f>
        <v>3</v>
      </c>
      <c r="Z74">
        <f>VLOOKUP($B74,[4]ALQ!$A$4:$P$128,15,0)</f>
        <v>18</v>
      </c>
      <c r="AA74">
        <f>VLOOKUP($B74,[4]ALQ!$A$4:$P$128,16,0)</f>
        <v>19</v>
      </c>
      <c r="AC74" s="3">
        <f>VLOOKUP($B74,[4]Erwerbstätigkeit!$A$4:$P$128,14,0)</f>
        <v>1.573352375579006</v>
      </c>
      <c r="AD74" s="7">
        <f>VLOOKUP($B74,[4]Erwerbstätigkeit!$A$4:$P$128,15,0)</f>
        <v>14</v>
      </c>
      <c r="AF74" s="3">
        <f>VLOOKUP($B74,[4]Erwerbstätigkeit!$A$4:$T$128,17,0)</f>
        <v>5.3538331929233358</v>
      </c>
      <c r="AG74" s="3">
        <f>VLOOKUP($B74,[4]Erwerbstätigkeit!$A$4:$T$128,18,0)</f>
        <v>5.1037767948281729</v>
      </c>
      <c r="AH74" s="7">
        <f>VLOOKUP($B74,[4]Erwerbstätigkeit!$A$4:$T$128,19,0)</f>
        <v>85</v>
      </c>
      <c r="AI74" s="7">
        <f>VLOOKUP($B74,[4]Erwerbstätigkeit!$A$4:$T$128,20,0)</f>
        <v>84</v>
      </c>
      <c r="AK74" s="3">
        <f>VLOOKUP($B74,[4]Tabelle11!$A$4:$I$128,7,0)</f>
        <v>2.11</v>
      </c>
      <c r="AL74" s="7">
        <f t="shared" si="3"/>
        <v>31</v>
      </c>
      <c r="AN74" s="3">
        <f>VLOOKUP($B74,[4]Tabelle8!$A$4:$S$128,15,0)</f>
        <v>115.4810024252223</v>
      </c>
      <c r="AO74" s="7">
        <f t="shared" si="2"/>
        <v>20</v>
      </c>
    </row>
    <row r="75" spans="1:41" x14ac:dyDescent="0.35">
      <c r="B75" t="s">
        <v>419</v>
      </c>
      <c r="C75" s="3">
        <f>VLOOKUP($B75,'[4]BIP je EW'!$A$4:$P$128,12,0)</f>
        <v>125.31645569620254</v>
      </c>
      <c r="D75" s="3">
        <f>VLOOKUP($B75,'[4]BIP je EW'!$A$4:$P$128,13,0)</f>
        <v>129.93421052631581</v>
      </c>
      <c r="E75">
        <f>VLOOKUP($B75,'[4]BIP je EW'!$A$4:$P$128,15,0)</f>
        <v>14</v>
      </c>
      <c r="F75">
        <f>VLOOKUP($B75,'[4]BIP je EW'!$A$4:$P$128,16,0)</f>
        <v>14</v>
      </c>
      <c r="H75" s="3">
        <f>VLOOKUP($B75,[4]Wirtschaftswachstum!$A$4:$Z$128,23,0)</f>
        <v>1.4136801484477814</v>
      </c>
      <c r="I75">
        <f>VLOOKUP($B75,[4]Wirtschaftswachstum!$A$4:$Z$128,26,0)</f>
        <v>31</v>
      </c>
      <c r="K75" s="3">
        <f>VLOOKUP($B75,[4]Wirtschaftswachstum!$A$4:$AY$128,50,0)</f>
        <v>1.1086448513185019</v>
      </c>
      <c r="L75">
        <f>VLOOKUP($B75,[4]Wirtschaftswachstum!$A$4:$AY$128,51,0)</f>
        <v>38</v>
      </c>
      <c r="N75" s="3">
        <f>VLOOKUP($B75,'[4]Verfügbare Eink'!$A$4:$P$135,12,0)</f>
        <v>103.46820809248555</v>
      </c>
      <c r="O75" s="3">
        <f>VLOOKUP($B75,'[4]Verfügbare Eink'!$A$4:$P$135,13,0)</f>
        <v>109.79381443298971</v>
      </c>
      <c r="P75">
        <f>VLOOKUP($B75,'[4]Verfügbare Eink'!$A$4:$P$135,15,0)</f>
        <v>38</v>
      </c>
      <c r="Q75">
        <f>VLOOKUP($B75,'[4]Verfügbare Eink'!$A$4:$P$135,16,0)</f>
        <v>28</v>
      </c>
      <c r="S75" s="3">
        <f>VLOOKUP($B75,'[4]BIP je Arbeitsstunde'!$A$4:$P$127,12,0)</f>
        <v>116.9396242710782</v>
      </c>
      <c r="T75" s="3">
        <f>VLOOKUP($B75,'[4]BIP je Arbeitsstunde'!$A$4:$P$127,13,0)</f>
        <v>119.39832558359637</v>
      </c>
      <c r="U75" s="7">
        <f>VLOOKUP($B75,'[4]BIP je Arbeitsstunde'!$A$4:$P$127,15,0)</f>
        <v>21</v>
      </c>
      <c r="V75" s="7">
        <f>VLOOKUP($B75,'[4]BIP je Arbeitsstunde'!$A$4:$P$127,16,0)</f>
        <v>21</v>
      </c>
      <c r="W75" s="7"/>
      <c r="X75" s="3">
        <f>VLOOKUP($B75,[4]ALQ!$A$4:$P$128,6,0)</f>
        <v>2.8</v>
      </c>
      <c r="Y75" s="3">
        <f>VLOOKUP($B75,[4]ALQ!$A$4:$P$128,10,0)</f>
        <v>2.6</v>
      </c>
      <c r="Z75">
        <f>VLOOKUP($B75,[4]ALQ!$A$4:$P$128,15,0)</f>
        <v>13</v>
      </c>
      <c r="AA75">
        <f>VLOOKUP($B75,[4]ALQ!$A$4:$P$128,16,0)</f>
        <v>9</v>
      </c>
      <c r="AC75" s="3">
        <f>VLOOKUP($B75,[4]Erwerbstätigkeit!$A$4:$P$128,14,0)</f>
        <v>1.4062514191194708</v>
      </c>
      <c r="AD75" s="7">
        <f>VLOOKUP($B75,[4]Erwerbstätigkeit!$A$4:$P$128,15,0)</f>
        <v>21</v>
      </c>
      <c r="AF75" s="3">
        <f>VLOOKUP($B75,[4]Erwerbstätigkeit!$A$4:$T$128,17,0)</f>
        <v>10.942826531606116</v>
      </c>
      <c r="AG75" s="3">
        <f>VLOOKUP($B75,[4]Erwerbstätigkeit!$A$4:$T$128,18,0)</f>
        <v>10.933569365508246</v>
      </c>
      <c r="AH75" s="7">
        <f>VLOOKUP($B75,[4]Erwerbstätigkeit!$A$4:$T$128,19,0)</f>
        <v>61</v>
      </c>
      <c r="AI75" s="7">
        <f>VLOOKUP($B75,[4]Erwerbstätigkeit!$A$4:$T$128,20,0)</f>
        <v>59</v>
      </c>
      <c r="AK75" s="3">
        <f>VLOOKUP($B75,[4]Tabelle11!$A$4:$I$128,7,0)</f>
        <v>3.19</v>
      </c>
      <c r="AL75" s="7">
        <f t="shared" si="3"/>
        <v>11</v>
      </c>
      <c r="AN75" s="3">
        <f>VLOOKUP($B75,[4]Tabelle8!$A$4:$S$128,15,0)</f>
        <v>107.41374394069005</v>
      </c>
      <c r="AO75" s="7">
        <f t="shared" si="2"/>
        <v>39</v>
      </c>
    </row>
    <row r="76" spans="1:41" x14ac:dyDescent="0.35">
      <c r="A76" t="s">
        <v>506</v>
      </c>
      <c r="B76" t="s">
        <v>420</v>
      </c>
      <c r="C76" s="3">
        <f>VLOOKUP($B76,'[4]BIP je EW'!$A$4:$P$128,12,0)</f>
        <v>122.78481012658229</v>
      </c>
      <c r="D76" s="3">
        <f>VLOOKUP($B76,'[4]BIP je EW'!$A$4:$P$128,13,0)</f>
        <v>121.05263157894737</v>
      </c>
      <c r="E76">
        <f>VLOOKUP($B76,'[4]BIP je EW'!$A$4:$P$128,15,0)</f>
        <v>17</v>
      </c>
      <c r="F76">
        <f>VLOOKUP($B76,'[4]BIP je EW'!$A$4:$P$128,16,0)</f>
        <v>17</v>
      </c>
      <c r="H76" s="3">
        <f>VLOOKUP($B76,[4]Wirtschaftswachstum!$A$4:$Z$128,23,0)</f>
        <v>0.51228441034825778</v>
      </c>
      <c r="I76">
        <f>VLOOKUP($B76,[4]Wirtschaftswachstum!$A$4:$Z$128,26,0)</f>
        <v>56</v>
      </c>
      <c r="K76" s="3">
        <f>VLOOKUP($B76,[4]Wirtschaftswachstum!$A$4:$AY$128,50,0)</f>
        <v>-0.23517257695583282</v>
      </c>
      <c r="L76">
        <f>VLOOKUP($B76,[4]Wirtschaftswachstum!$A$4:$AY$128,51,0)</f>
        <v>78</v>
      </c>
      <c r="N76" s="3">
        <f>VLOOKUP($B76,'[4]Verfügbare Eink'!$A$4:$P$135,12,0)</f>
        <v>119.65317919075144</v>
      </c>
      <c r="O76" s="3">
        <f>VLOOKUP($B76,'[4]Verfügbare Eink'!$A$4:$P$135,13,0)</f>
        <v>123.71134020618557</v>
      </c>
      <c r="P76">
        <f>VLOOKUP($B76,'[4]Verfügbare Eink'!$A$4:$P$135,15,0)</f>
        <v>15</v>
      </c>
      <c r="Q76">
        <f>VLOOKUP($B76,'[4]Verfügbare Eink'!$A$4:$P$135,16,0)</f>
        <v>9</v>
      </c>
      <c r="S76" s="3">
        <f>VLOOKUP($B76,'[4]BIP je Arbeitsstunde'!$A$4:$P$127,12,0)</f>
        <v>116.33734298171889</v>
      </c>
      <c r="T76" s="3">
        <f>VLOOKUP($B76,'[4]BIP je Arbeitsstunde'!$A$4:$P$127,13,0)</f>
        <v>119.54033794354871</v>
      </c>
      <c r="U76" s="7">
        <f>VLOOKUP($B76,'[4]BIP je Arbeitsstunde'!$A$4:$P$127,15,0)</f>
        <v>23</v>
      </c>
      <c r="V76" s="7">
        <f>VLOOKUP($B76,'[4]BIP je Arbeitsstunde'!$A$4:$P$127,16,0)</f>
        <v>20</v>
      </c>
      <c r="W76" s="7"/>
      <c r="X76" s="3">
        <f>VLOOKUP($B76,[4]ALQ!$A$4:$P$128,6,0)</f>
        <v>6.4</v>
      </c>
      <c r="Y76" s="3">
        <f>VLOOKUP($B76,[4]ALQ!$A$4:$P$128,10,0)</f>
        <v>6.7</v>
      </c>
      <c r="Z76">
        <f>VLOOKUP($B76,[4]ALQ!$A$4:$P$128,15,0)</f>
        <v>59</v>
      </c>
      <c r="AA76">
        <f>VLOOKUP($B76,[4]ALQ!$A$4:$P$128,16,0)</f>
        <v>68</v>
      </c>
      <c r="AC76" s="3">
        <f>VLOOKUP($B76,[4]Erwerbstätigkeit!$A$4:$P$128,14,0)</f>
        <v>1.182612094386343</v>
      </c>
      <c r="AD76" s="7">
        <f>VLOOKUP($B76,[4]Erwerbstätigkeit!$A$4:$P$128,15,0)</f>
        <v>38</v>
      </c>
      <c r="AF76" s="3">
        <f>VLOOKUP($B76,[4]Erwerbstätigkeit!$A$4:$T$128,17,0)</f>
        <v>9.7493903388159602</v>
      </c>
      <c r="AG76" s="3">
        <f>VLOOKUP($B76,[4]Erwerbstätigkeit!$A$4:$T$128,18,0)</f>
        <v>9.5409901783924642</v>
      </c>
      <c r="AH76" s="7">
        <f>VLOOKUP($B76,[4]Erwerbstätigkeit!$A$4:$T$128,19,0)</f>
        <v>64</v>
      </c>
      <c r="AI76" s="7">
        <f>VLOOKUP($B76,[4]Erwerbstätigkeit!$A$4:$T$128,20,0)</f>
        <v>65</v>
      </c>
      <c r="AK76" s="3">
        <f>VLOOKUP($B76,[4]Tabelle11!$A$4:$I$128,7,0)</f>
        <v>3.04</v>
      </c>
      <c r="AL76" s="7">
        <f t="shared" si="3"/>
        <v>14</v>
      </c>
      <c r="AN76" s="3">
        <f>VLOOKUP($B76,[4]Tabelle8!$A$4:$S$128,15,0)</f>
        <v>119.35213502982533</v>
      </c>
      <c r="AO76" s="7">
        <f t="shared" si="2"/>
        <v>16</v>
      </c>
    </row>
    <row r="77" spans="1:41" x14ac:dyDescent="0.35">
      <c r="B77" t="s">
        <v>421</v>
      </c>
      <c r="C77" s="3">
        <f>VLOOKUP($B77,'[4]BIP je EW'!$A$4:$P$128,12,0)</f>
        <v>112.65822784810126</v>
      </c>
      <c r="D77" s="3">
        <f>VLOOKUP($B77,'[4]BIP je EW'!$A$4:$P$128,13,0)</f>
        <v>111.8421052631579</v>
      </c>
      <c r="E77">
        <f>VLOOKUP($B77,'[4]BIP je EW'!$A$4:$P$128,15,0)</f>
        <v>25</v>
      </c>
      <c r="F77">
        <f>VLOOKUP($B77,'[4]BIP je EW'!$A$4:$P$128,16,0)</f>
        <v>24</v>
      </c>
      <c r="H77" s="3">
        <f>VLOOKUP($B77,[4]Wirtschaftswachstum!$A$4:$Z$128,23,0)</f>
        <v>0.43456281883049996</v>
      </c>
      <c r="I77">
        <f>VLOOKUP($B77,[4]Wirtschaftswachstum!$A$4:$Z$128,26,0)</f>
        <v>60</v>
      </c>
      <c r="K77" s="3">
        <f>VLOOKUP($B77,[4]Wirtschaftswachstum!$A$4:$AY$128,50,0)</f>
        <v>0.11785908926333377</v>
      </c>
      <c r="L77">
        <f>VLOOKUP($B77,[4]Wirtschaftswachstum!$A$4:$AY$128,51,0)</f>
        <v>61</v>
      </c>
      <c r="N77" s="3">
        <f>VLOOKUP($B77,'[4]Verfügbare Eink'!$A$4:$P$135,12,0)</f>
        <v>119.07514450867052</v>
      </c>
      <c r="O77" s="3">
        <f>VLOOKUP($B77,'[4]Verfügbare Eink'!$A$4:$P$135,13,0)</f>
        <v>124.74226804123711</v>
      </c>
      <c r="P77">
        <f>VLOOKUP($B77,'[4]Verfügbare Eink'!$A$4:$P$135,15,0)</f>
        <v>16</v>
      </c>
      <c r="Q77">
        <f>VLOOKUP($B77,'[4]Verfügbare Eink'!$A$4:$P$135,16,0)</f>
        <v>8</v>
      </c>
      <c r="S77" s="3">
        <f>VLOOKUP($B77,'[4]BIP je Arbeitsstunde'!$A$4:$P$127,12,0)</f>
        <v>104.65098831505115</v>
      </c>
      <c r="T77" s="3">
        <f>VLOOKUP($B77,'[4]BIP je Arbeitsstunde'!$A$4:$P$127,13,0)</f>
        <v>108.60815033116906</v>
      </c>
      <c r="U77" s="7">
        <f>VLOOKUP($B77,'[4]BIP je Arbeitsstunde'!$A$4:$P$127,15,0)</f>
        <v>42</v>
      </c>
      <c r="V77" s="7">
        <f>VLOOKUP($B77,'[4]BIP je Arbeitsstunde'!$A$4:$P$127,16,0)</f>
        <v>29</v>
      </c>
      <c r="W77" s="7"/>
      <c r="X77" s="3">
        <f>VLOOKUP($B77,[4]ALQ!$A$4:$P$128,6,0)</f>
        <v>3.3</v>
      </c>
      <c r="Y77" s="3">
        <f>VLOOKUP($B77,[4]ALQ!$A$4:$P$128,10,0)</f>
        <v>4.0999999999999996</v>
      </c>
      <c r="Z77">
        <f>VLOOKUP($B77,[4]ALQ!$A$4:$P$128,15,0)</f>
        <v>22</v>
      </c>
      <c r="AA77">
        <f>VLOOKUP($B77,[4]ALQ!$A$4:$P$128,16,0)</f>
        <v>35</v>
      </c>
      <c r="AC77" s="3">
        <f>VLOOKUP($B77,[4]Erwerbstätigkeit!$A$4:$P$128,14,0)</f>
        <v>0.67726425771546417</v>
      </c>
      <c r="AD77" s="7">
        <f>VLOOKUP($B77,[4]Erwerbstätigkeit!$A$4:$P$128,15,0)</f>
        <v>60</v>
      </c>
      <c r="AF77" s="3">
        <f>VLOOKUP($B77,[4]Erwerbstätigkeit!$A$4:$T$128,17,0)</f>
        <v>17.523725446921208</v>
      </c>
      <c r="AG77" s="3">
        <f>VLOOKUP($B77,[4]Erwerbstätigkeit!$A$4:$T$128,18,0)</f>
        <v>17.476876747687676</v>
      </c>
      <c r="AH77" s="7">
        <f>VLOOKUP($B77,[4]Erwerbstätigkeit!$A$4:$T$128,19,0)</f>
        <v>27</v>
      </c>
      <c r="AI77" s="7">
        <f>VLOOKUP($B77,[4]Erwerbstätigkeit!$A$4:$T$128,20,0)</f>
        <v>24</v>
      </c>
      <c r="AK77" s="3">
        <f>VLOOKUP($B77,[4]Tabelle11!$A$4:$I$128,7,0)</f>
        <v>4.5</v>
      </c>
      <c r="AL77" s="7">
        <f t="shared" si="3"/>
        <v>2</v>
      </c>
      <c r="AN77" s="3">
        <f>VLOOKUP($B77,[4]Tabelle8!$A$4:$S$128,15,0)</f>
        <v>105.37184629243914</v>
      </c>
      <c r="AO77" s="7">
        <f t="shared" si="2"/>
        <v>47</v>
      </c>
    </row>
    <row r="78" spans="1:41" x14ac:dyDescent="0.35">
      <c r="B78" t="s">
        <v>422</v>
      </c>
      <c r="C78" s="3">
        <f>VLOOKUP($B78,'[4]BIP je EW'!$A$4:$P$128,12,0)</f>
        <v>132.59493670886076</v>
      </c>
      <c r="D78" s="3">
        <f>VLOOKUP($B78,'[4]BIP je EW'!$A$4:$P$128,13,0)</f>
        <v>131.25</v>
      </c>
      <c r="E78">
        <f>VLOOKUP($B78,'[4]BIP je EW'!$A$4:$P$128,15,0)</f>
        <v>12</v>
      </c>
      <c r="F78">
        <f>VLOOKUP($B78,'[4]BIP je EW'!$A$4:$P$128,16,0)</f>
        <v>12</v>
      </c>
      <c r="H78" s="3">
        <f>VLOOKUP($B78,[4]Wirtschaftswachstum!$A$4:$Z$128,23,0)</f>
        <v>0.43495661693067689</v>
      </c>
      <c r="I78">
        <f>VLOOKUP($B78,[4]Wirtschaftswachstum!$A$4:$Z$128,26,0)</f>
        <v>59</v>
      </c>
      <c r="K78" s="3">
        <f>VLOOKUP($B78,[4]Wirtschaftswachstum!$A$4:$AY$128,50,0)</f>
        <v>-0.10785364896049998</v>
      </c>
      <c r="L78">
        <f>VLOOKUP($B78,[4]Wirtschaftswachstum!$A$4:$AY$128,51,0)</f>
        <v>69</v>
      </c>
      <c r="N78" s="3">
        <f>VLOOKUP($B78,'[4]Verfügbare Eink'!$A$4:$P$135,12,0)</f>
        <v>122.54335260115607</v>
      </c>
      <c r="O78" s="3">
        <f>VLOOKUP($B78,'[4]Verfügbare Eink'!$A$4:$P$135,13,0)</f>
        <v>126.28865979381443</v>
      </c>
      <c r="P78">
        <f>VLOOKUP($B78,'[4]Verfügbare Eink'!$A$4:$P$135,15,0)</f>
        <v>10</v>
      </c>
      <c r="Q78">
        <f>VLOOKUP($B78,'[4]Verfügbare Eink'!$A$4:$P$135,16,0)</f>
        <v>6</v>
      </c>
      <c r="S78" s="3">
        <f>VLOOKUP($B78,'[4]BIP je Arbeitsstunde'!$A$4:$P$127,12,0)</f>
        <v>117.45622342719146</v>
      </c>
      <c r="T78" s="3">
        <f>VLOOKUP($B78,'[4]BIP je Arbeitsstunde'!$A$4:$P$127,13,0)</f>
        <v>124.2661392654109</v>
      </c>
      <c r="U78" s="7">
        <f>VLOOKUP($B78,'[4]BIP je Arbeitsstunde'!$A$4:$P$127,15,0)</f>
        <v>19</v>
      </c>
      <c r="V78" s="7">
        <f>VLOOKUP($B78,'[4]BIP je Arbeitsstunde'!$A$4:$P$127,16,0)</f>
        <v>13</v>
      </c>
      <c r="W78" s="7"/>
      <c r="X78" s="3">
        <f>VLOOKUP($B78,[4]ALQ!$A$4:$P$128,6,0)</f>
        <v>2.5</v>
      </c>
      <c r="Y78" s="3">
        <f>VLOOKUP($B78,[4]ALQ!$A$4:$P$128,10,0)</f>
        <v>3</v>
      </c>
      <c r="Z78">
        <f>VLOOKUP($B78,[4]ALQ!$A$4:$P$128,15,0)</f>
        <v>6</v>
      </c>
      <c r="AA78">
        <f>VLOOKUP($B78,[4]ALQ!$A$4:$P$128,16,0)</f>
        <v>19</v>
      </c>
      <c r="AC78" s="3">
        <f>VLOOKUP($B78,[4]Erwerbstätigkeit!$A$4:$P$128,14,0)</f>
        <v>0.80238629071973833</v>
      </c>
      <c r="AD78" s="7">
        <f>VLOOKUP($B78,[4]Erwerbstätigkeit!$A$4:$P$128,15,0)</f>
        <v>55</v>
      </c>
      <c r="AF78" s="3">
        <f>VLOOKUP($B78,[4]Erwerbstätigkeit!$A$4:$T$128,17,0)</f>
        <v>19.257012888551934</v>
      </c>
      <c r="AG78" s="3">
        <f>VLOOKUP($B78,[4]Erwerbstätigkeit!$A$4:$T$128,18,0)</f>
        <v>19.187204735613868</v>
      </c>
      <c r="AH78" s="7">
        <f>VLOOKUP($B78,[4]Erwerbstätigkeit!$A$4:$T$128,19,0)</f>
        <v>19</v>
      </c>
      <c r="AI78" s="7">
        <f>VLOOKUP($B78,[4]Erwerbstätigkeit!$A$4:$T$128,20,0)</f>
        <v>18</v>
      </c>
      <c r="AK78" s="3">
        <f>VLOOKUP($B78,[4]Tabelle11!$A$4:$I$128,7,0)</f>
        <v>2.91</v>
      </c>
      <c r="AL78" s="7">
        <f t="shared" si="3"/>
        <v>16</v>
      </c>
      <c r="AN78" s="3">
        <f>VLOOKUP($B78,[4]Tabelle8!$A$4:$S$128,15,0)</f>
        <v>112.89240717721636</v>
      </c>
      <c r="AO78" s="7">
        <f t="shared" si="2"/>
        <v>27</v>
      </c>
    </row>
    <row r="79" spans="1:41" x14ac:dyDescent="0.35">
      <c r="A79" t="s">
        <v>507</v>
      </c>
      <c r="B79" t="s">
        <v>423</v>
      </c>
      <c r="C79" s="3">
        <f>VLOOKUP($B79,'[4]BIP je EW'!$A$4:$P$128,12,0)</f>
        <v>72.151898734177209</v>
      </c>
      <c r="D79" s="3">
        <f>VLOOKUP($B79,'[4]BIP je EW'!$A$4:$P$128,13,0)</f>
        <v>75.328947368421055</v>
      </c>
      <c r="E79">
        <f>VLOOKUP($B79,'[4]BIP je EW'!$A$4:$P$128,15,0)</f>
        <v>69</v>
      </c>
      <c r="F79">
        <f>VLOOKUP($B79,'[4]BIP je EW'!$A$4:$P$128,16,0)</f>
        <v>67</v>
      </c>
      <c r="H79" s="3">
        <f>VLOOKUP($B79,[4]Wirtschaftswachstum!$A$4:$Z$128,23,0)</f>
        <v>1.9090398630995793</v>
      </c>
      <c r="I79">
        <f>VLOOKUP($B79,[4]Wirtschaftswachstum!$A$4:$Z$128,26,0)</f>
        <v>13</v>
      </c>
      <c r="K79" s="3">
        <f>VLOOKUP($B79,[4]Wirtschaftswachstum!$A$4:$AY$128,50,0)</f>
        <v>2.7708158178698596</v>
      </c>
      <c r="L79">
        <f>VLOOKUP($B79,[4]Wirtschaftswachstum!$A$4:$AY$128,51,0)</f>
        <v>11</v>
      </c>
      <c r="N79" s="3">
        <f>VLOOKUP($B79,'[4]Verfügbare Eink'!$A$4:$P$135,12,0)</f>
        <v>82.080924855491332</v>
      </c>
      <c r="O79" s="3">
        <f>VLOOKUP($B79,'[4]Verfügbare Eink'!$A$4:$P$135,13,0)</f>
        <v>85.051546391752581</v>
      </c>
      <c r="P79">
        <f>VLOOKUP($B79,'[4]Verfügbare Eink'!$A$4:$P$135,15,0)</f>
        <v>65</v>
      </c>
      <c r="Q79">
        <f>VLOOKUP($B79,'[4]Verfügbare Eink'!$A$4:$P$135,16,0)</f>
        <v>63</v>
      </c>
      <c r="S79" s="3">
        <f>VLOOKUP($B79,'[4]BIP je Arbeitsstunde'!$A$4:$P$127,12,0)</f>
        <v>63.77819203870515</v>
      </c>
      <c r="T79" s="3">
        <f>VLOOKUP($B79,'[4]BIP je Arbeitsstunde'!$A$4:$P$127,13,0)</f>
        <v>63.710426855203892</v>
      </c>
      <c r="U79" s="7">
        <f>VLOOKUP($B79,'[4]BIP je Arbeitsstunde'!$A$4:$P$127,15,0)</f>
        <v>75</v>
      </c>
      <c r="V79" s="7">
        <f>VLOOKUP($B79,'[4]BIP je Arbeitsstunde'!$A$4:$P$127,16,0)</f>
        <v>79</v>
      </c>
      <c r="W79" s="7"/>
      <c r="X79" s="3">
        <f>VLOOKUP($B79,[4]ALQ!$A$4:$P$128,6,0)</f>
        <v>2.6</v>
      </c>
      <c r="Y79" s="3">
        <f>VLOOKUP($B79,[4]ALQ!$A$4:$P$128,10,0)</f>
        <v>2.4</v>
      </c>
      <c r="Z79">
        <f>VLOOKUP($B79,[4]ALQ!$A$4:$P$128,15,0)</f>
        <v>10</v>
      </c>
      <c r="AA79">
        <f>VLOOKUP($B79,[4]ALQ!$A$4:$P$128,16,0)</f>
        <v>4</v>
      </c>
      <c r="AC79" s="3">
        <f>VLOOKUP($B79,[4]Erwerbstätigkeit!$A$4:$P$128,14,0)</f>
        <v>1.3328398637739696</v>
      </c>
      <c r="AD79" s="7">
        <f>VLOOKUP($B79,[4]Erwerbstätigkeit!$A$4:$P$128,15,0)</f>
        <v>27</v>
      </c>
      <c r="AF79" s="3">
        <f>VLOOKUP($B79,[4]Erwerbstätigkeit!$A$4:$T$128,17,0)</f>
        <v>20.250207027090976</v>
      </c>
      <c r="AG79" s="3">
        <f>VLOOKUP($B79,[4]Erwerbstätigkeit!$A$4:$T$128,18,0)</f>
        <v>19.683194036593633</v>
      </c>
      <c r="AH79" s="7">
        <f>VLOOKUP($B79,[4]Erwerbstätigkeit!$A$4:$T$128,19,0)</f>
        <v>16</v>
      </c>
      <c r="AI79" s="7">
        <f>VLOOKUP($B79,[4]Erwerbstätigkeit!$A$4:$T$128,20,0)</f>
        <v>14</v>
      </c>
      <c r="AK79" s="3">
        <f>VLOOKUP($B79,[4]Tabelle11!$A$4:$I$128,7,0)</f>
        <v>1.59</v>
      </c>
      <c r="AL79" s="7">
        <f t="shared" si="3"/>
        <v>48</v>
      </c>
      <c r="AN79" s="3">
        <f>VLOOKUP($B79,[4]Tabelle8!$A$4:$S$128,15,0)</f>
        <v>96.724109666867307</v>
      </c>
      <c r="AO79" s="7">
        <f t="shared" si="2"/>
        <v>69</v>
      </c>
    </row>
    <row r="80" spans="1:41" x14ac:dyDescent="0.35">
      <c r="B80" t="s">
        <v>424</v>
      </c>
      <c r="C80" s="3">
        <f>VLOOKUP($B80,'[4]BIP je EW'!$A$4:$P$128,12,0)</f>
        <v>71.51898734177216</v>
      </c>
      <c r="D80" s="3">
        <f>VLOOKUP($B80,'[4]BIP je EW'!$A$4:$P$128,13,0)</f>
        <v>76.31578947368422</v>
      </c>
      <c r="E80">
        <f>VLOOKUP($B80,'[4]BIP je EW'!$A$4:$P$128,15,0)</f>
        <v>71</v>
      </c>
      <c r="F80">
        <f>VLOOKUP($B80,'[4]BIP je EW'!$A$4:$P$128,16,0)</f>
        <v>65</v>
      </c>
      <c r="H80" s="3">
        <f>VLOOKUP($B80,[4]Wirtschaftswachstum!$A$4:$Z$128,23,0)</f>
        <v>1.7937788900075304</v>
      </c>
      <c r="I80">
        <f>VLOOKUP($B80,[4]Wirtschaftswachstum!$A$4:$Z$128,26,0)</f>
        <v>18</v>
      </c>
      <c r="K80" s="3">
        <f>VLOOKUP($B80,[4]Wirtschaftswachstum!$A$4:$AY$128,50,0)</f>
        <v>2.2849248423332256</v>
      </c>
      <c r="L80">
        <f>VLOOKUP($B80,[4]Wirtschaftswachstum!$A$4:$AY$128,51,0)</f>
        <v>17</v>
      </c>
      <c r="N80" s="3">
        <f>VLOOKUP($B80,'[4]Verfügbare Eink'!$A$4:$P$135,12,0)</f>
        <v>78.034682080924853</v>
      </c>
      <c r="O80" s="3">
        <f>VLOOKUP($B80,'[4]Verfügbare Eink'!$A$4:$P$135,13,0)</f>
        <v>81.44329896907216</v>
      </c>
      <c r="P80">
        <f>VLOOKUP($B80,'[4]Verfügbare Eink'!$A$4:$P$135,15,0)</f>
        <v>72</v>
      </c>
      <c r="Q80">
        <f>VLOOKUP($B80,'[4]Verfügbare Eink'!$A$4:$P$135,16,0)</f>
        <v>71</v>
      </c>
      <c r="S80" s="3">
        <f>VLOOKUP($B80,'[4]BIP je Arbeitsstunde'!$A$4:$P$127,12,0)</f>
        <v>60.463208799861377</v>
      </c>
      <c r="T80" s="3">
        <f>VLOOKUP($B80,'[4]BIP je Arbeitsstunde'!$A$4:$P$127,13,0)</f>
        <v>59.451139284423505</v>
      </c>
      <c r="U80" s="7">
        <f>VLOOKUP($B80,'[4]BIP je Arbeitsstunde'!$A$4:$P$127,15,0)</f>
        <v>82</v>
      </c>
      <c r="V80" s="7">
        <f>VLOOKUP($B80,'[4]BIP je Arbeitsstunde'!$A$4:$P$127,16,0)</f>
        <v>83</v>
      </c>
      <c r="W80" s="7"/>
      <c r="X80" s="3">
        <f>VLOOKUP($B80,[4]ALQ!$A$4:$P$128,6,0)</f>
        <v>2.6</v>
      </c>
      <c r="Y80" s="3">
        <f>VLOOKUP($B80,[4]ALQ!$A$4:$P$128,10,0)</f>
        <v>2.4</v>
      </c>
      <c r="Z80">
        <f>VLOOKUP($B80,[4]ALQ!$A$4:$P$128,15,0)</f>
        <v>10</v>
      </c>
      <c r="AA80">
        <f>VLOOKUP($B80,[4]ALQ!$A$4:$P$128,16,0)</f>
        <v>4</v>
      </c>
      <c r="AC80" s="3">
        <f>VLOOKUP($B80,[4]Erwerbstätigkeit!$A$4:$P$128,14,0)</f>
        <v>1.1191368976727318</v>
      </c>
      <c r="AD80" s="7">
        <f>VLOOKUP($B80,[4]Erwerbstätigkeit!$A$4:$P$128,15,0)</f>
        <v>41</v>
      </c>
      <c r="AF80" s="3">
        <f>VLOOKUP($B80,[4]Erwerbstätigkeit!$A$4:$T$128,17,0)</f>
        <v>24.19231190450115</v>
      </c>
      <c r="AG80" s="3">
        <f>VLOOKUP($B80,[4]Erwerbstätigkeit!$A$4:$T$128,18,0)</f>
        <v>23.325667293888074</v>
      </c>
      <c r="AH80" s="7">
        <f>VLOOKUP($B80,[4]Erwerbstätigkeit!$A$4:$T$128,19,0)</f>
        <v>6</v>
      </c>
      <c r="AI80" s="7">
        <f>VLOOKUP($B80,[4]Erwerbstätigkeit!$A$4:$T$128,20,0)</f>
        <v>6</v>
      </c>
      <c r="AK80" s="3">
        <f>VLOOKUP($B80,[4]Tabelle11!$A$4:$I$128,7,0)</f>
        <v>0.77</v>
      </c>
      <c r="AL80" s="7">
        <f t="shared" si="3"/>
        <v>79</v>
      </c>
      <c r="AN80" s="3">
        <f>VLOOKUP($B80,[4]Tabelle8!$A$4:$S$128,15,0)</f>
        <v>101.5279911240598</v>
      </c>
      <c r="AO80" s="7">
        <f t="shared" si="2"/>
        <v>61</v>
      </c>
    </row>
    <row r="81" spans="1:41" x14ac:dyDescent="0.35">
      <c r="B81" t="s">
        <v>425</v>
      </c>
      <c r="C81" s="3">
        <f>VLOOKUP($B81,'[4]BIP je EW'!$A$4:$P$128,12,0)</f>
        <v>75.632911392405063</v>
      </c>
      <c r="D81" s="3">
        <f>VLOOKUP($B81,'[4]BIP je EW'!$A$4:$P$128,13,0)</f>
        <v>80.592105263157904</v>
      </c>
      <c r="E81">
        <f>VLOOKUP($B81,'[4]BIP je EW'!$A$4:$P$128,15,0)</f>
        <v>67</v>
      </c>
      <c r="F81">
        <f>VLOOKUP($B81,'[4]BIP je EW'!$A$4:$P$128,16,0)</f>
        <v>63</v>
      </c>
      <c r="H81" s="3">
        <f>VLOOKUP($B81,[4]Wirtschaftswachstum!$A$4:$Z$128,23,0)</f>
        <v>1.7106747820483861</v>
      </c>
      <c r="I81">
        <f>VLOOKUP($B81,[4]Wirtschaftswachstum!$A$4:$Z$128,26,0)</f>
        <v>22</v>
      </c>
      <c r="K81" s="3">
        <f>VLOOKUP($B81,[4]Wirtschaftswachstum!$A$4:$AY$128,50,0)</f>
        <v>1.9844391166660813</v>
      </c>
      <c r="L81">
        <f>VLOOKUP($B81,[4]Wirtschaftswachstum!$A$4:$AY$128,51,0)</f>
        <v>20</v>
      </c>
      <c r="N81" s="3">
        <f>VLOOKUP($B81,'[4]Verfügbare Eink'!$A$4:$P$135,12,0)</f>
        <v>79.76878612716763</v>
      </c>
      <c r="O81" s="3">
        <f>VLOOKUP($B81,'[4]Verfügbare Eink'!$A$4:$P$135,13,0)</f>
        <v>81.958762886597938</v>
      </c>
      <c r="P81">
        <f>VLOOKUP($B81,'[4]Verfügbare Eink'!$A$4:$P$135,15,0)</f>
        <v>69</v>
      </c>
      <c r="Q81">
        <f>VLOOKUP($B81,'[4]Verfügbare Eink'!$A$4:$P$135,16,0)</f>
        <v>68</v>
      </c>
      <c r="S81" s="3">
        <f>VLOOKUP($B81,'[4]BIP je Arbeitsstunde'!$A$4:$P$127,12,0)</f>
        <v>62.854057402765598</v>
      </c>
      <c r="T81" s="3">
        <f>VLOOKUP($B81,'[4]BIP je Arbeitsstunde'!$A$4:$P$127,13,0)</f>
        <v>66.526938968984226</v>
      </c>
      <c r="U81" s="7">
        <f>VLOOKUP($B81,'[4]BIP je Arbeitsstunde'!$A$4:$P$127,15,0)</f>
        <v>77</v>
      </c>
      <c r="V81" s="7">
        <f>VLOOKUP($B81,'[4]BIP je Arbeitsstunde'!$A$4:$P$127,16,0)</f>
        <v>74</v>
      </c>
      <c r="W81" s="7"/>
      <c r="X81" s="3">
        <f>VLOOKUP($B81,[4]ALQ!$A$4:$P$128,6,0)</f>
        <v>3.2</v>
      </c>
      <c r="Y81" s="3">
        <f>VLOOKUP($B81,[4]ALQ!$A$4:$P$128,10,0)</f>
        <v>2.9</v>
      </c>
      <c r="Z81">
        <f>VLOOKUP($B81,[4]ALQ!$A$4:$P$128,15,0)</f>
        <v>20</v>
      </c>
      <c r="AA81">
        <f>VLOOKUP($B81,[4]ALQ!$A$4:$P$128,16,0)</f>
        <v>13</v>
      </c>
      <c r="AC81" s="3">
        <f>VLOOKUP($B81,[4]Erwerbstätigkeit!$A$4:$P$128,14,0)</f>
        <v>0.73056513859590666</v>
      </c>
      <c r="AD81" s="7">
        <f>VLOOKUP($B81,[4]Erwerbstätigkeit!$A$4:$P$128,15,0)</f>
        <v>58</v>
      </c>
      <c r="AF81" s="3">
        <f>VLOOKUP($B81,[4]Erwerbstätigkeit!$A$4:$T$128,17,0)</f>
        <v>22.779833487511564</v>
      </c>
      <c r="AG81" s="3">
        <f>VLOOKUP($B81,[4]Erwerbstätigkeit!$A$4:$T$128,18,0)</f>
        <v>21.453719477569564</v>
      </c>
      <c r="AH81" s="7">
        <f>VLOOKUP($B81,[4]Erwerbstätigkeit!$A$4:$T$128,19,0)</f>
        <v>8</v>
      </c>
      <c r="AI81" s="7">
        <f>VLOOKUP($B81,[4]Erwerbstätigkeit!$A$4:$T$128,20,0)</f>
        <v>8</v>
      </c>
      <c r="AK81" s="3">
        <f>VLOOKUP($B81,[4]Tabelle11!$A$4:$I$128,7,0)</f>
        <v>1.23</v>
      </c>
      <c r="AL81" s="7">
        <f t="shared" si="3"/>
        <v>60</v>
      </c>
      <c r="AN81" s="3">
        <f>VLOOKUP($B81,[4]Tabelle8!$A$4:$S$128,15,0)</f>
        <v>96.095417482838442</v>
      </c>
      <c r="AO81" s="7">
        <f t="shared" si="2"/>
        <v>72</v>
      </c>
    </row>
    <row r="82" spans="1:41" x14ac:dyDescent="0.35">
      <c r="B82" t="s">
        <v>426</v>
      </c>
      <c r="C82" s="3">
        <f>VLOOKUP($B82,'[4]BIP je EW'!$A$4:$P$128,12,0)</f>
        <v>62.025316455696199</v>
      </c>
      <c r="D82" s="3">
        <f>VLOOKUP($B82,'[4]BIP je EW'!$A$4:$P$128,13,0)</f>
        <v>66.44736842105263</v>
      </c>
      <c r="E82">
        <f>VLOOKUP($B82,'[4]BIP je EW'!$A$4:$P$128,15,0)</f>
        <v>82</v>
      </c>
      <c r="F82">
        <f>VLOOKUP($B82,'[4]BIP je EW'!$A$4:$P$128,16,0)</f>
        <v>76</v>
      </c>
      <c r="H82" s="3">
        <f>VLOOKUP($B82,[4]Wirtschaftswachstum!$A$4:$Z$128,23,0)</f>
        <v>2.1192244299359544</v>
      </c>
      <c r="I82">
        <f>VLOOKUP($B82,[4]Wirtschaftswachstum!$A$4:$Z$128,26,0)</f>
        <v>11</v>
      </c>
      <c r="K82" s="3">
        <f>VLOOKUP($B82,[4]Wirtschaftswachstum!$A$4:$AY$128,50,0)</f>
        <v>3.169099575312103</v>
      </c>
      <c r="L82">
        <f>VLOOKUP($B82,[4]Wirtschaftswachstum!$A$4:$AY$128,51,0)</f>
        <v>7</v>
      </c>
      <c r="N82" s="3">
        <f>VLOOKUP($B82,'[4]Verfügbare Eink'!$A$4:$P$135,12,0)</f>
        <v>72.25433526011561</v>
      </c>
      <c r="O82" s="3">
        <f>VLOOKUP($B82,'[4]Verfügbare Eink'!$A$4:$P$135,13,0)</f>
        <v>77.835051546391753</v>
      </c>
      <c r="P82">
        <f>VLOOKUP($B82,'[4]Verfügbare Eink'!$A$4:$P$135,15,0)</f>
        <v>79</v>
      </c>
      <c r="Q82">
        <f>VLOOKUP($B82,'[4]Verfügbare Eink'!$A$4:$P$135,16,0)</f>
        <v>74</v>
      </c>
      <c r="S82" s="3">
        <f>VLOOKUP($B82,'[4]BIP je Arbeitsstunde'!$A$4:$P$127,12,0)</f>
        <v>53.665638119386827</v>
      </c>
      <c r="T82" s="3">
        <f>VLOOKUP($B82,'[4]BIP je Arbeitsstunde'!$A$4:$P$127,13,0)</f>
        <v>55.3917411725512</v>
      </c>
      <c r="U82" s="7">
        <f>VLOOKUP($B82,'[4]BIP je Arbeitsstunde'!$A$4:$P$127,15,0)</f>
        <v>86</v>
      </c>
      <c r="V82" s="7">
        <f>VLOOKUP($B82,'[4]BIP je Arbeitsstunde'!$A$4:$P$127,16,0)</f>
        <v>86</v>
      </c>
      <c r="W82" s="7"/>
      <c r="X82" s="3">
        <f>VLOOKUP($B82,[4]ALQ!$A$4:$P$128,6,0)</f>
        <v>3.2</v>
      </c>
      <c r="Y82" s="3">
        <f>VLOOKUP($B82,[4]ALQ!$A$4:$P$128,10,0)</f>
        <v>2.6</v>
      </c>
      <c r="Z82">
        <f>VLOOKUP($B82,[4]ALQ!$A$4:$P$128,15,0)</f>
        <v>20</v>
      </c>
      <c r="AA82">
        <f>VLOOKUP($B82,[4]ALQ!$A$4:$P$128,16,0)</f>
        <v>9</v>
      </c>
      <c r="AC82" s="3">
        <f>VLOOKUP($B82,[4]Erwerbstätigkeit!$A$4:$P$128,14,0)</f>
        <v>0.76177186529466212</v>
      </c>
      <c r="AD82" s="7">
        <f>VLOOKUP($B82,[4]Erwerbstätigkeit!$A$4:$P$128,15,0)</f>
        <v>56</v>
      </c>
      <c r="AF82" s="3">
        <f>VLOOKUP($B82,[4]Erwerbstätigkeit!$A$4:$T$128,17,0)</f>
        <v>20.768125199616737</v>
      </c>
      <c r="AG82" s="3">
        <f>VLOOKUP($B82,[4]Erwerbstätigkeit!$A$4:$T$128,18,0)</f>
        <v>19.564129221054255</v>
      </c>
      <c r="AH82" s="7">
        <f>VLOOKUP($B82,[4]Erwerbstätigkeit!$A$4:$T$128,19,0)</f>
        <v>14</v>
      </c>
      <c r="AI82" s="7">
        <f>VLOOKUP($B82,[4]Erwerbstätigkeit!$A$4:$T$128,20,0)</f>
        <v>15</v>
      </c>
      <c r="AK82" s="3">
        <f>VLOOKUP($B82,[4]Tabelle11!$A$4:$I$128,7,0)</f>
        <v>1.44</v>
      </c>
      <c r="AL82" s="7">
        <f t="shared" si="3"/>
        <v>54</v>
      </c>
      <c r="AN82" s="3">
        <f>VLOOKUP($B82,[4]Tabelle8!$A$4:$S$128,15,0)</f>
        <v>99.751377752193548</v>
      </c>
      <c r="AO82" s="7">
        <f t="shared" si="2"/>
        <v>66</v>
      </c>
    </row>
    <row r="83" spans="1:41" x14ac:dyDescent="0.35">
      <c r="B83" t="s">
        <v>427</v>
      </c>
      <c r="C83" s="3">
        <f>VLOOKUP($B83,'[4]BIP je EW'!$A$4:$P$128,12,0)</f>
        <v>63.607594936708857</v>
      </c>
      <c r="D83" s="3">
        <f>VLOOKUP($B83,'[4]BIP je EW'!$A$4:$P$128,13,0)</f>
        <v>70.39473684210526</v>
      </c>
      <c r="E83">
        <f>VLOOKUP($B83,'[4]BIP je EW'!$A$4:$P$128,15,0)</f>
        <v>79</v>
      </c>
      <c r="F83">
        <f>VLOOKUP($B83,'[4]BIP je EW'!$A$4:$P$128,16,0)</f>
        <v>72</v>
      </c>
      <c r="H83" s="3">
        <f>VLOOKUP($B83,[4]Wirtschaftswachstum!$A$4:$Z$128,23,0)</f>
        <v>1.530475034086038</v>
      </c>
      <c r="I83">
        <f>VLOOKUP($B83,[4]Wirtschaftswachstum!$A$4:$Z$128,26,0)</f>
        <v>26</v>
      </c>
      <c r="K83" s="3">
        <f>VLOOKUP($B83,[4]Wirtschaftswachstum!$A$4:$AY$128,50,0)</f>
        <v>2.8497008997244109</v>
      </c>
      <c r="L83">
        <f>VLOOKUP($B83,[4]Wirtschaftswachstum!$A$4:$AY$128,51,0)</f>
        <v>10</v>
      </c>
      <c r="N83" s="3">
        <f>VLOOKUP($B83,'[4]Verfügbare Eink'!$A$4:$P$135,12,0)</f>
        <v>75.144508670520224</v>
      </c>
      <c r="O83" s="3">
        <f>VLOOKUP($B83,'[4]Verfügbare Eink'!$A$4:$P$135,13,0)</f>
        <v>81.44329896907216</v>
      </c>
      <c r="P83">
        <f>VLOOKUP($B83,'[4]Verfügbare Eink'!$A$4:$P$135,15,0)</f>
        <v>75</v>
      </c>
      <c r="Q83">
        <f>VLOOKUP($B83,'[4]Verfügbare Eink'!$A$4:$P$135,16,0)</f>
        <v>71</v>
      </c>
      <c r="S83" s="3">
        <f>VLOOKUP($B83,'[4]BIP je Arbeitsstunde'!$A$4:$P$127,12,0)</f>
        <v>56.414982557220007</v>
      </c>
      <c r="T83" s="3">
        <f>VLOOKUP($B83,'[4]BIP je Arbeitsstunde'!$A$4:$P$127,13,0)</f>
        <v>55.954393985058438</v>
      </c>
      <c r="U83" s="7">
        <f>VLOOKUP($B83,'[4]BIP je Arbeitsstunde'!$A$4:$P$127,15,0)</f>
        <v>84</v>
      </c>
      <c r="V83" s="7">
        <f>VLOOKUP($B83,'[4]BIP je Arbeitsstunde'!$A$4:$P$127,16,0)</f>
        <v>85</v>
      </c>
      <c r="W83" s="7"/>
      <c r="X83" s="3">
        <f>VLOOKUP($B83,[4]ALQ!$A$4:$P$128,6,0)</f>
        <v>3.8</v>
      </c>
      <c r="Y83" s="3">
        <f>VLOOKUP($B83,[4]ALQ!$A$4:$P$128,10,0)</f>
        <v>3.9</v>
      </c>
      <c r="Z83">
        <f>VLOOKUP($B83,[4]ALQ!$A$4:$P$128,15,0)</f>
        <v>32</v>
      </c>
      <c r="AA83">
        <f>VLOOKUP($B83,[4]ALQ!$A$4:$P$128,16,0)</f>
        <v>33</v>
      </c>
      <c r="AC83" s="3">
        <f>VLOOKUP($B83,[4]Erwerbstätigkeit!$A$4:$P$128,14,0)</f>
        <v>0.65051744523263721</v>
      </c>
      <c r="AD83" s="7">
        <f>VLOOKUP($B83,[4]Erwerbstätigkeit!$A$4:$P$128,15,0)</f>
        <v>63</v>
      </c>
      <c r="AF83" s="3">
        <f>VLOOKUP($B83,[4]Erwerbstätigkeit!$A$4:$T$128,17,0)</f>
        <v>22.105864432597109</v>
      </c>
      <c r="AG83" s="3">
        <f>VLOOKUP($B83,[4]Erwerbstätigkeit!$A$4:$T$128,18,0)</f>
        <v>20.814725407362701</v>
      </c>
      <c r="AH83" s="7">
        <f>VLOOKUP($B83,[4]Erwerbstätigkeit!$A$4:$T$128,19,0)</f>
        <v>9</v>
      </c>
      <c r="AI83" s="7">
        <f>VLOOKUP($B83,[4]Erwerbstätigkeit!$A$4:$T$128,20,0)</f>
        <v>11</v>
      </c>
      <c r="AK83" s="3">
        <f>VLOOKUP($B83,[4]Tabelle11!$A$4:$I$128,7,0)</f>
        <v>0.95</v>
      </c>
      <c r="AL83" s="7">
        <f t="shared" si="3"/>
        <v>75</v>
      </c>
      <c r="AN83" s="3">
        <f>VLOOKUP($B83,[4]Tabelle8!$A$4:$S$128,15,0)</f>
        <v>89.888482637186172</v>
      </c>
      <c r="AO83" s="7">
        <f t="shared" si="2"/>
        <v>80</v>
      </c>
    </row>
    <row r="84" spans="1:41" x14ac:dyDescent="0.35">
      <c r="B84" t="s">
        <v>428</v>
      </c>
      <c r="C84" s="3">
        <f>VLOOKUP($B84,'[4]BIP je EW'!$A$4:$P$128,12,0)</f>
        <v>52.215189873417721</v>
      </c>
      <c r="D84" s="3">
        <f>VLOOKUP($B84,'[4]BIP je EW'!$A$4:$P$128,13,0)</f>
        <v>56.907894736842103</v>
      </c>
      <c r="E84">
        <f>VLOOKUP($B84,'[4]BIP je EW'!$A$4:$P$128,15,0)</f>
        <v>88</v>
      </c>
      <c r="F84">
        <f>VLOOKUP($B84,'[4]BIP je EW'!$A$4:$P$128,16,0)</f>
        <v>86</v>
      </c>
      <c r="H84" s="3">
        <f>VLOOKUP($B84,[4]Wirtschaftswachstum!$A$4:$Z$128,23,0)</f>
        <v>2.1088233655002426</v>
      </c>
      <c r="I84">
        <f>VLOOKUP($B84,[4]Wirtschaftswachstum!$A$4:$Z$128,26,0)</f>
        <v>12</v>
      </c>
      <c r="K84" s="3">
        <f>VLOOKUP($B84,[4]Wirtschaftswachstum!$A$4:$AY$128,50,0)</f>
        <v>3.9653189582179209</v>
      </c>
      <c r="L84">
        <f>VLOOKUP($B84,[4]Wirtschaftswachstum!$A$4:$AY$128,51,0)</f>
        <v>4</v>
      </c>
      <c r="N84" s="3">
        <f>VLOOKUP($B84,'[4]Verfügbare Eink'!$A$4:$P$135,12,0)</f>
        <v>64.739884393063591</v>
      </c>
      <c r="O84" s="3">
        <f>VLOOKUP($B84,'[4]Verfügbare Eink'!$A$4:$P$135,13,0)</f>
        <v>72.164948453608247</v>
      </c>
      <c r="P84">
        <f>VLOOKUP($B84,'[4]Verfügbare Eink'!$A$4:$P$135,15,0)</f>
        <v>85</v>
      </c>
      <c r="Q84">
        <f>VLOOKUP($B84,'[4]Verfügbare Eink'!$A$4:$P$135,16,0)</f>
        <v>79</v>
      </c>
      <c r="S84" s="3">
        <f>VLOOKUP($B84,'[4]BIP je Arbeitsstunde'!$A$4:$P$127,12,0)</f>
        <v>49.489170065162753</v>
      </c>
      <c r="T84" s="3">
        <f>VLOOKUP($B84,'[4]BIP je Arbeitsstunde'!$A$4:$P$127,13,0)</f>
        <v>48.720404573298978</v>
      </c>
      <c r="U84" s="7">
        <f>VLOOKUP($B84,'[4]BIP je Arbeitsstunde'!$A$4:$P$127,15,0)</f>
        <v>87</v>
      </c>
      <c r="V84" s="7">
        <f>VLOOKUP($B84,'[4]BIP je Arbeitsstunde'!$A$4:$P$127,16,0)</f>
        <v>87</v>
      </c>
      <c r="W84" s="7"/>
      <c r="X84" s="3">
        <f>VLOOKUP($B84,[4]ALQ!$A$4:$P$128,6,0)</f>
        <v>4.7</v>
      </c>
      <c r="Y84" s="3">
        <f>VLOOKUP($B84,[4]ALQ!$A$4:$P$128,10,0)</f>
        <v>3.6</v>
      </c>
      <c r="Z84">
        <f>VLOOKUP($B84,[4]ALQ!$A$4:$P$128,15,0)</f>
        <v>42</v>
      </c>
      <c r="AA84">
        <f>VLOOKUP($B84,[4]ALQ!$A$4:$P$128,16,0)</f>
        <v>31</v>
      </c>
      <c r="AC84" s="3">
        <f>VLOOKUP($B84,[4]Erwerbstätigkeit!$A$4:$P$128,14,0)</f>
        <v>1.0654240234400731</v>
      </c>
      <c r="AD84" s="7">
        <f>VLOOKUP($B84,[4]Erwerbstätigkeit!$A$4:$P$128,15,0)</f>
        <v>44</v>
      </c>
      <c r="AF84" s="3">
        <f>VLOOKUP($B84,[4]Erwerbstätigkeit!$A$4:$T$128,17,0)</f>
        <v>19.694932542074273</v>
      </c>
      <c r="AG84" s="3">
        <f>VLOOKUP($B84,[4]Erwerbstätigkeit!$A$4:$T$128,18,0)</f>
        <v>17.327812653043054</v>
      </c>
      <c r="AH84" s="7">
        <f>VLOOKUP($B84,[4]Erwerbstätigkeit!$A$4:$T$128,19,0)</f>
        <v>17</v>
      </c>
      <c r="AI84" s="7">
        <f>VLOOKUP($B84,[4]Erwerbstätigkeit!$A$4:$T$128,20,0)</f>
        <v>25</v>
      </c>
      <c r="AK84" s="3">
        <f>VLOOKUP($B84,[4]Tabelle11!$A$4:$I$128,7,0)</f>
        <v>1.1399999999999999</v>
      </c>
      <c r="AL84" s="7">
        <f t="shared" si="3"/>
        <v>62</v>
      </c>
      <c r="AN84" s="3">
        <f>VLOOKUP($B84,[4]Tabelle8!$A$4:$S$128,15,0)</f>
        <v>91.683470390118131</v>
      </c>
      <c r="AO84" s="7">
        <f t="shared" si="2"/>
        <v>79</v>
      </c>
    </row>
    <row r="85" spans="1:41" x14ac:dyDescent="0.35">
      <c r="B85" t="s">
        <v>429</v>
      </c>
      <c r="C85" s="3">
        <f>VLOOKUP($B85,'[4]BIP je EW'!$A$4:$P$128,12,0)</f>
        <v>118.67088607594938</v>
      </c>
      <c r="D85" s="3">
        <f>VLOOKUP($B85,'[4]BIP je EW'!$A$4:$P$128,13,0)</f>
        <v>122.03947368421053</v>
      </c>
      <c r="E85">
        <f>VLOOKUP($B85,'[4]BIP je EW'!$A$4:$P$128,15,0)</f>
        <v>18</v>
      </c>
      <c r="F85">
        <f>VLOOKUP($B85,'[4]BIP je EW'!$A$4:$P$128,16,0)</f>
        <v>16</v>
      </c>
      <c r="H85" s="3">
        <f>VLOOKUP($B85,[4]Wirtschaftswachstum!$A$4:$Z$128,23,0)</f>
        <v>2.4124092598186877</v>
      </c>
      <c r="I85">
        <f>VLOOKUP($B85,[4]Wirtschaftswachstum!$A$4:$Z$128,26,0)</f>
        <v>8</v>
      </c>
      <c r="K85" s="3">
        <f>VLOOKUP($B85,[4]Wirtschaftswachstum!$A$4:$AY$128,50,0)</f>
        <v>1.666805993126701</v>
      </c>
      <c r="L85">
        <f>VLOOKUP($B85,[4]Wirtschaftswachstum!$A$4:$AY$128,51,0)</f>
        <v>27</v>
      </c>
      <c r="N85" s="3">
        <f>VLOOKUP($B85,'[4]Verfügbare Eink'!$A$4:$P$135,12,0)</f>
        <v>101.73410404624276</v>
      </c>
      <c r="O85" s="3">
        <f>VLOOKUP($B85,'[4]Verfügbare Eink'!$A$4:$P$135,13,0)</f>
        <v>99.484536082474222</v>
      </c>
      <c r="P85">
        <f>VLOOKUP($B85,'[4]Verfügbare Eink'!$A$4:$P$135,15,0)</f>
        <v>41</v>
      </c>
      <c r="Q85">
        <f>VLOOKUP($B85,'[4]Verfügbare Eink'!$A$4:$P$135,16,0)</f>
        <v>46</v>
      </c>
      <c r="S85" s="3">
        <f>VLOOKUP($B85,'[4]BIP je Arbeitsstunde'!$A$4:$P$127,12,0)</f>
        <v>88.664763000745722</v>
      </c>
      <c r="T85" s="3">
        <f>VLOOKUP($B85,'[4]BIP je Arbeitsstunde'!$A$4:$P$127,13,0)</f>
        <v>90.449258336184286</v>
      </c>
      <c r="U85" s="7">
        <f>VLOOKUP($B85,'[4]BIP je Arbeitsstunde'!$A$4:$P$127,15,0)</f>
        <v>56</v>
      </c>
      <c r="V85" s="7">
        <f>VLOOKUP($B85,'[4]BIP je Arbeitsstunde'!$A$4:$P$127,16,0)</f>
        <v>56</v>
      </c>
      <c r="W85" s="7"/>
      <c r="X85" s="3">
        <f>VLOOKUP($B85,[4]ALQ!$A$4:$P$128,6,0)</f>
        <v>2.9</v>
      </c>
      <c r="Y85" s="3">
        <f>VLOOKUP($B85,[4]ALQ!$A$4:$P$128,10,0)</f>
        <v>2.2999999999999998</v>
      </c>
      <c r="Z85">
        <f>VLOOKUP($B85,[4]ALQ!$A$4:$P$128,15,0)</f>
        <v>14</v>
      </c>
      <c r="AA85">
        <f>VLOOKUP($B85,[4]ALQ!$A$4:$P$128,16,0)</f>
        <v>2</v>
      </c>
      <c r="AC85" s="3">
        <f>VLOOKUP($B85,[4]Erwerbstätigkeit!$A$4:$P$128,14,0)</f>
        <v>1.4286174179536175</v>
      </c>
      <c r="AD85" s="7">
        <f>VLOOKUP($B85,[4]Erwerbstätigkeit!$A$4:$P$128,15,0)</f>
        <v>19</v>
      </c>
      <c r="AF85" s="3">
        <f>VLOOKUP($B85,[4]Erwerbstätigkeit!$A$4:$T$128,17,0)</f>
        <v>15.342061589526093</v>
      </c>
      <c r="AG85" s="3">
        <f>VLOOKUP($B85,[4]Erwerbstätigkeit!$A$4:$T$128,18,0)</f>
        <v>13.587377614989082</v>
      </c>
      <c r="AH85" s="7">
        <f>VLOOKUP($B85,[4]Erwerbstätigkeit!$A$4:$T$128,19,0)</f>
        <v>34</v>
      </c>
      <c r="AI85" s="7">
        <f>VLOOKUP($B85,[4]Erwerbstätigkeit!$A$4:$T$128,20,0)</f>
        <v>35</v>
      </c>
      <c r="AK85" s="3">
        <f>VLOOKUP($B85,[4]Tabelle11!$A$4:$I$128,7,0)</f>
        <v>2.16</v>
      </c>
      <c r="AL85" s="7">
        <f t="shared" si="3"/>
        <v>28</v>
      </c>
      <c r="AN85" s="3">
        <f>VLOOKUP($B85,[4]Tabelle8!$A$4:$S$128,15,0)</f>
        <v>111.16326023543405</v>
      </c>
      <c r="AO85" s="7">
        <f t="shared" si="2"/>
        <v>30</v>
      </c>
    </row>
    <row r="86" spans="1:41" x14ac:dyDescent="0.35">
      <c r="A86" t="s">
        <v>508</v>
      </c>
      <c r="B86" t="s">
        <v>430</v>
      </c>
      <c r="C86" s="3">
        <f>VLOOKUP($B86,'[4]BIP je EW'!$A$4:$P$128,12,0)</f>
        <v>78.164556962025316</v>
      </c>
      <c r="D86" s="3">
        <f>VLOOKUP($B86,'[4]BIP je EW'!$A$4:$P$128,13,0)</f>
        <v>75.657894736842096</v>
      </c>
      <c r="E86">
        <f>VLOOKUP($B86,'[4]BIP je EW'!$A$4:$P$128,15,0)</f>
        <v>65</v>
      </c>
      <c r="F86">
        <f>VLOOKUP($B86,'[4]BIP je EW'!$A$4:$P$128,16,0)</f>
        <v>66</v>
      </c>
      <c r="H86" s="3">
        <f>VLOOKUP($B86,[4]Wirtschaftswachstum!$A$4:$Z$128,23,0)</f>
        <v>1.2070651461550312</v>
      </c>
      <c r="I86">
        <f>VLOOKUP($B86,[4]Wirtschaftswachstum!$A$4:$Z$128,26,0)</f>
        <v>35</v>
      </c>
      <c r="K86" s="3">
        <f>VLOOKUP($B86,[4]Wirtschaftswachstum!$A$4:$AY$128,50,0)</f>
        <v>0.76575661424247699</v>
      </c>
      <c r="L86">
        <f>VLOOKUP($B86,[4]Wirtschaftswachstum!$A$4:$AY$128,51,0)</f>
        <v>46</v>
      </c>
      <c r="N86" s="3">
        <f>VLOOKUP($B86,'[4]Verfügbare Eink'!$A$4:$P$135,12,0)</f>
        <v>83.815028901734095</v>
      </c>
      <c r="O86" s="3">
        <f>VLOOKUP($B86,'[4]Verfügbare Eink'!$A$4:$P$135,13,0)</f>
        <v>83.505154639175259</v>
      </c>
      <c r="P86">
        <f>VLOOKUP($B86,'[4]Verfügbare Eink'!$A$4:$P$135,15,0)</f>
        <v>61</v>
      </c>
      <c r="Q86">
        <f>VLOOKUP($B86,'[4]Verfügbare Eink'!$A$4:$P$135,16,0)</f>
        <v>64</v>
      </c>
      <c r="S86" s="3">
        <f>VLOOKUP($B86,'[4]BIP je Arbeitsstunde'!$A$4:$P$127,12,0)</f>
        <v>65.226283531684487</v>
      </c>
      <c r="T86" s="3">
        <f>VLOOKUP($B86,'[4]BIP je Arbeitsstunde'!$A$4:$P$127,13,0)</f>
        <v>65.363896237575489</v>
      </c>
      <c r="U86" s="7">
        <f>VLOOKUP($B86,'[4]BIP je Arbeitsstunde'!$A$4:$P$127,15,0)</f>
        <v>72</v>
      </c>
      <c r="V86" s="7">
        <f>VLOOKUP($B86,'[4]BIP je Arbeitsstunde'!$A$4:$P$127,16,0)</f>
        <v>77</v>
      </c>
      <c r="W86" s="7"/>
      <c r="X86" s="3">
        <f>VLOOKUP($B86,[4]ALQ!$A$4:$P$128,6,0)</f>
        <v>6.4</v>
      </c>
      <c r="Y86" s="3">
        <f>VLOOKUP($B86,[4]ALQ!$A$4:$P$128,10,0)</f>
        <v>6.4</v>
      </c>
      <c r="Z86">
        <f>VLOOKUP($B86,[4]ALQ!$A$4:$P$128,15,0)</f>
        <v>59</v>
      </c>
      <c r="AA86">
        <f>VLOOKUP($B86,[4]ALQ!$A$4:$P$128,16,0)</f>
        <v>63</v>
      </c>
      <c r="AC86" s="3">
        <f>VLOOKUP($B86,[4]Erwerbstätigkeit!$A$4:$P$128,14,0)</f>
        <v>1.1979831157221383</v>
      </c>
      <c r="AD86" s="7">
        <f>VLOOKUP($B86,[4]Erwerbstätigkeit!$A$4:$P$128,15,0)</f>
        <v>33</v>
      </c>
      <c r="AF86" s="3">
        <f>VLOOKUP($B86,[4]Erwerbstätigkeit!$A$4:$T$128,17,0)</f>
        <v>16.079569089195818</v>
      </c>
      <c r="AG86" s="3">
        <f>VLOOKUP($B86,[4]Erwerbstätigkeit!$A$4:$T$128,18,0)</f>
        <v>14.826220403689682</v>
      </c>
      <c r="AH86" s="7">
        <f>VLOOKUP($B86,[4]Erwerbstätigkeit!$A$4:$T$128,19,0)</f>
        <v>31</v>
      </c>
      <c r="AI86" s="7">
        <f>VLOOKUP($B86,[4]Erwerbstätigkeit!$A$4:$T$128,20,0)</f>
        <v>33</v>
      </c>
      <c r="AK86" s="3">
        <f>VLOOKUP($B86,[4]Tabelle11!$A$4:$I$128,7,0)</f>
        <v>1.74</v>
      </c>
      <c r="AL86" s="7">
        <f t="shared" si="3"/>
        <v>41</v>
      </c>
      <c r="AN86" s="3">
        <f>VLOOKUP($B86,[4]Tabelle8!$A$4:$S$128,15,0)</f>
        <v>102.82407341305858</v>
      </c>
      <c r="AO86" s="7">
        <f t="shared" si="2"/>
        <v>56</v>
      </c>
    </row>
    <row r="87" spans="1:41" x14ac:dyDescent="0.35">
      <c r="B87" t="s">
        <v>431</v>
      </c>
      <c r="C87" s="3">
        <f>VLOOKUP($B87,'[4]BIP je EW'!$A$4:$P$128,12,0)</f>
        <v>68.987341772151893</v>
      </c>
      <c r="D87" s="3">
        <f>VLOOKUP($B87,'[4]BIP je EW'!$A$4:$P$128,13,0)</f>
        <v>66.44736842105263</v>
      </c>
      <c r="E87">
        <f>VLOOKUP($B87,'[4]BIP je EW'!$A$4:$P$128,15,0)</f>
        <v>74</v>
      </c>
      <c r="F87">
        <f>VLOOKUP($B87,'[4]BIP je EW'!$A$4:$P$128,16,0)</f>
        <v>76</v>
      </c>
      <c r="H87" s="3">
        <f>VLOOKUP($B87,[4]Wirtschaftswachstum!$A$4:$Z$128,23,0)</f>
        <v>1.4190068810885776</v>
      </c>
      <c r="I87">
        <f>VLOOKUP($B87,[4]Wirtschaftswachstum!$A$4:$Z$128,26,0)</f>
        <v>30</v>
      </c>
      <c r="K87" s="3">
        <f>VLOOKUP($B87,[4]Wirtschaftswachstum!$A$4:$AY$128,50,0)</f>
        <v>2.0140380119843257</v>
      </c>
      <c r="L87">
        <f>VLOOKUP($B87,[4]Wirtschaftswachstum!$A$4:$AY$128,51,0)</f>
        <v>19</v>
      </c>
      <c r="N87" s="3">
        <f>VLOOKUP($B87,'[4]Verfügbare Eink'!$A$4:$P$135,12,0)</f>
        <v>82.080924855491332</v>
      </c>
      <c r="O87" s="3">
        <f>VLOOKUP($B87,'[4]Verfügbare Eink'!$A$4:$P$135,13,0)</f>
        <v>82.989690721649495</v>
      </c>
      <c r="P87">
        <f>VLOOKUP($B87,'[4]Verfügbare Eink'!$A$4:$P$135,15,0)</f>
        <v>65</v>
      </c>
      <c r="Q87">
        <f>VLOOKUP($B87,'[4]Verfügbare Eink'!$A$4:$P$135,16,0)</f>
        <v>67</v>
      </c>
      <c r="S87" s="3">
        <f>VLOOKUP($B87,'[4]BIP je Arbeitsstunde'!$A$4:$P$127,12,0)</f>
        <v>60.888879999516242</v>
      </c>
      <c r="T87" s="3">
        <f>VLOOKUP($B87,'[4]BIP je Arbeitsstunde'!$A$4:$P$127,13,0)</f>
        <v>57.515910407795168</v>
      </c>
      <c r="U87" s="7">
        <f>VLOOKUP($B87,'[4]BIP je Arbeitsstunde'!$A$4:$P$127,15,0)</f>
        <v>80</v>
      </c>
      <c r="V87" s="7">
        <f>VLOOKUP($B87,'[4]BIP je Arbeitsstunde'!$A$4:$P$127,16,0)</f>
        <v>84</v>
      </c>
      <c r="W87" s="7"/>
      <c r="X87" s="3">
        <f>VLOOKUP($B87,[4]ALQ!$A$4:$P$128,6,0)</f>
        <v>7.5</v>
      </c>
      <c r="Y87" s="3">
        <f>VLOOKUP($B87,[4]ALQ!$A$4:$P$128,10,0)</f>
        <v>6.4</v>
      </c>
      <c r="Z87">
        <f>VLOOKUP($B87,[4]ALQ!$A$4:$P$128,15,0)</f>
        <v>66</v>
      </c>
      <c r="AA87">
        <f>VLOOKUP($B87,[4]ALQ!$A$4:$P$128,16,0)</f>
        <v>63</v>
      </c>
      <c r="AC87" s="3">
        <f>VLOOKUP($B87,[4]Erwerbstätigkeit!$A$4:$P$128,14,0)</f>
        <v>0.95252931535108587</v>
      </c>
      <c r="AD87" s="7">
        <f>VLOOKUP($B87,[4]Erwerbstätigkeit!$A$4:$P$128,15,0)</f>
        <v>50</v>
      </c>
      <c r="AF87" s="3">
        <f>VLOOKUP($B87,[4]Erwerbstätigkeit!$A$4:$T$128,17,0)</f>
        <v>5.8582869080779947</v>
      </c>
      <c r="AG87" s="3">
        <f>VLOOKUP($B87,[4]Erwerbstätigkeit!$A$4:$T$128,18,0)</f>
        <v>5.7552148781100776</v>
      </c>
      <c r="AH87" s="7">
        <f>VLOOKUP($B87,[4]Erwerbstätigkeit!$A$4:$T$128,19,0)</f>
        <v>82</v>
      </c>
      <c r="AI87" s="7">
        <f>VLOOKUP($B87,[4]Erwerbstätigkeit!$A$4:$T$128,20,0)</f>
        <v>82</v>
      </c>
      <c r="AK87" s="3">
        <f>VLOOKUP($B87,[4]Tabelle11!$A$4:$I$128,7,0)</f>
        <v>0.41</v>
      </c>
      <c r="AL87" s="7">
        <f t="shared" si="3"/>
        <v>87</v>
      </c>
      <c r="AN87" s="3">
        <f>VLOOKUP($B87,[4]Tabelle8!$A$4:$S$128,15,0)</f>
        <v>99.792591363504386</v>
      </c>
      <c r="AO87" s="7">
        <f t="shared" si="2"/>
        <v>65</v>
      </c>
    </row>
    <row r="88" spans="1:41" x14ac:dyDescent="0.35">
      <c r="B88" t="s">
        <v>432</v>
      </c>
      <c r="C88" s="3">
        <f>VLOOKUP($B88,'[4]BIP je EW'!$A$4:$P$128,12,0)</f>
        <v>75.316455696202539</v>
      </c>
      <c r="D88" s="3">
        <f>VLOOKUP($B88,'[4]BIP je EW'!$A$4:$P$128,13,0)</f>
        <v>67.76315789473685</v>
      </c>
      <c r="E88">
        <f>VLOOKUP($B88,'[4]BIP je EW'!$A$4:$P$128,15,0)</f>
        <v>68</v>
      </c>
      <c r="F88">
        <f>VLOOKUP($B88,'[4]BIP je EW'!$A$4:$P$128,16,0)</f>
        <v>75</v>
      </c>
      <c r="H88" s="3">
        <f>VLOOKUP($B88,[4]Wirtschaftswachstum!$A$4:$Z$128,23,0)</f>
        <v>2.3774589800708839</v>
      </c>
      <c r="I88">
        <f>VLOOKUP($B88,[4]Wirtschaftswachstum!$A$4:$Z$128,26,0)</f>
        <v>9</v>
      </c>
      <c r="K88" s="3">
        <f>VLOOKUP($B88,[4]Wirtschaftswachstum!$A$4:$AY$128,50,0)</f>
        <v>2.8543427524079732</v>
      </c>
      <c r="L88">
        <f>VLOOKUP($B88,[4]Wirtschaftswachstum!$A$4:$AY$128,51,0)</f>
        <v>9</v>
      </c>
      <c r="N88" s="3">
        <f>VLOOKUP($B88,'[4]Verfügbare Eink'!$A$4:$P$135,12,0)</f>
        <v>79.76878612716763</v>
      </c>
      <c r="O88" s="3">
        <f>VLOOKUP($B88,'[4]Verfügbare Eink'!$A$4:$P$135,13,0)</f>
        <v>83.505154639175259</v>
      </c>
      <c r="P88">
        <f>VLOOKUP($B88,'[4]Verfügbare Eink'!$A$4:$P$135,15,0)</f>
        <v>69</v>
      </c>
      <c r="Q88">
        <f>VLOOKUP($B88,'[4]Verfügbare Eink'!$A$4:$P$135,16,0)</f>
        <v>64</v>
      </c>
      <c r="S88" s="3">
        <f>VLOOKUP($B88,'[4]BIP je Arbeitsstunde'!$A$4:$P$127,12,0)</f>
        <v>64.646505007149258</v>
      </c>
      <c r="T88" s="3">
        <f>VLOOKUP($B88,'[4]BIP je Arbeitsstunde'!$A$4:$P$127,13,0)</f>
        <v>71.688863546265651</v>
      </c>
      <c r="U88" s="7">
        <f>VLOOKUP($B88,'[4]BIP je Arbeitsstunde'!$A$4:$P$127,15,0)</f>
        <v>74</v>
      </c>
      <c r="V88" s="7">
        <f>VLOOKUP($B88,'[4]BIP je Arbeitsstunde'!$A$4:$P$127,16,0)</f>
        <v>70</v>
      </c>
      <c r="W88" s="7"/>
      <c r="X88" s="3">
        <f>VLOOKUP($B88,[4]ALQ!$A$4:$P$128,6,0)</f>
        <v>7</v>
      </c>
      <c r="Y88" s="3">
        <f>VLOOKUP($B88,[4]ALQ!$A$4:$P$128,10,0)</f>
        <v>5.9</v>
      </c>
      <c r="Z88">
        <f>VLOOKUP($B88,[4]ALQ!$A$4:$P$128,15,0)</f>
        <v>62</v>
      </c>
      <c r="AA88">
        <f>VLOOKUP($B88,[4]ALQ!$A$4:$P$128,16,0)</f>
        <v>55</v>
      </c>
      <c r="AC88" s="3">
        <f>VLOOKUP($B88,[4]Erwerbstätigkeit!$A$4:$P$128,14,0)</f>
        <v>1.1905077964935629</v>
      </c>
      <c r="AD88" s="7">
        <f>VLOOKUP($B88,[4]Erwerbstätigkeit!$A$4:$P$128,15,0)</f>
        <v>35</v>
      </c>
      <c r="AF88" s="3">
        <f>VLOOKUP($B88,[4]Erwerbstätigkeit!$A$4:$T$128,17,0)</f>
        <v>4.6285018270401945</v>
      </c>
      <c r="AG88" s="3">
        <f>VLOOKUP($B88,[4]Erwerbstätigkeit!$A$4:$T$128,18,0)</f>
        <v>3.6820480404551201</v>
      </c>
      <c r="AH88" s="7">
        <f>VLOOKUP($B88,[4]Erwerbstätigkeit!$A$4:$T$128,19,0)</f>
        <v>87</v>
      </c>
      <c r="AI88" s="7">
        <f>VLOOKUP($B88,[4]Erwerbstätigkeit!$A$4:$T$128,20,0)</f>
        <v>90</v>
      </c>
      <c r="AK88" s="3">
        <f>VLOOKUP($B88,[4]Tabelle11!$A$4:$I$128,7,0)</f>
        <v>0.46</v>
      </c>
      <c r="AL88" s="7">
        <f t="shared" si="3"/>
        <v>85</v>
      </c>
      <c r="AN88" s="3">
        <f>VLOOKUP($B88,[4]Tabelle8!$A$4:$S$128,15,0)</f>
        <v>104.87083658466464</v>
      </c>
      <c r="AO88" s="7">
        <f t="shared" ref="AO88:AO95" si="4">RANK(AN88,AN$7:AN$99)</f>
        <v>50</v>
      </c>
    </row>
    <row r="89" spans="1:41" x14ac:dyDescent="0.35">
      <c r="A89" t="s">
        <v>500</v>
      </c>
      <c r="B89" t="s">
        <v>433</v>
      </c>
      <c r="C89" s="3">
        <f>VLOOKUP($B89,'[4]BIP je EW'!$A$4:$P$128,12,0)</f>
        <v>64.556962025316452</v>
      </c>
      <c r="D89" s="3">
        <f>VLOOKUP($B89,'[4]BIP je EW'!$A$4:$P$128,13,0)</f>
        <v>68.092105263157904</v>
      </c>
      <c r="E89">
        <f>VLOOKUP($B89,'[4]BIP je EW'!$A$4:$P$128,15,0)</f>
        <v>78</v>
      </c>
      <c r="F89">
        <f>VLOOKUP($B89,'[4]BIP je EW'!$A$4:$P$128,16,0)</f>
        <v>74</v>
      </c>
      <c r="H89" s="3">
        <f>VLOOKUP($B89,[4]Wirtschaftswachstum!$A$4:$Z$128,23,0)</f>
        <v>1.7272661433726597</v>
      </c>
      <c r="I89">
        <f>VLOOKUP($B89,[4]Wirtschaftswachstum!$A$4:$Z$128,26,0)</f>
        <v>21</v>
      </c>
      <c r="K89" s="3">
        <f>VLOOKUP($B89,[4]Wirtschaftswachstum!$A$4:$AY$128,50,0)</f>
        <v>2.4105446258771508</v>
      </c>
      <c r="L89">
        <f>VLOOKUP($B89,[4]Wirtschaftswachstum!$A$4:$AY$128,51,0)</f>
        <v>16</v>
      </c>
      <c r="N89" s="3">
        <f>VLOOKUP($B89,'[4]Verfügbare Eink'!$A$4:$P$135,12,0)</f>
        <v>65.895953757225428</v>
      </c>
      <c r="O89" s="3">
        <f>VLOOKUP($B89,'[4]Verfügbare Eink'!$A$4:$P$135,13,0)</f>
        <v>67.010309278350505</v>
      </c>
      <c r="P89">
        <f>VLOOKUP($B89,'[4]Verfügbare Eink'!$A$4:$P$135,15,0)</f>
        <v>82</v>
      </c>
      <c r="Q89">
        <f>VLOOKUP($B89,'[4]Verfügbare Eink'!$A$4:$P$135,16,0)</f>
        <v>85</v>
      </c>
      <c r="S89" s="3">
        <f>VLOOKUP($B89,'[4]BIP je Arbeitsstunde'!$A$4:$P$127,12,0)</f>
        <v>62.552130151083361</v>
      </c>
      <c r="T89" s="3">
        <f>VLOOKUP($B89,'[4]BIP je Arbeitsstunde'!$A$4:$P$127,13,0)</f>
        <v>62.779652021326761</v>
      </c>
      <c r="U89" s="7">
        <f>VLOOKUP($B89,'[4]BIP je Arbeitsstunde'!$A$4:$P$127,15,0)</f>
        <v>78</v>
      </c>
      <c r="V89" s="7">
        <f>VLOOKUP($B89,'[4]BIP je Arbeitsstunde'!$A$4:$P$127,16,0)</f>
        <v>81</v>
      </c>
      <c r="W89" s="7"/>
      <c r="X89" s="3">
        <f>VLOOKUP($B89,[4]ALQ!$A$4:$P$128,6,0)</f>
        <v>3.8</v>
      </c>
      <c r="Y89" s="3">
        <f>VLOOKUP($B89,[4]ALQ!$A$4:$P$128,10,0)</f>
        <v>3.4</v>
      </c>
      <c r="Z89">
        <f>VLOOKUP($B89,[4]ALQ!$A$4:$P$128,15,0)</f>
        <v>32</v>
      </c>
      <c r="AA89">
        <f>VLOOKUP($B89,[4]ALQ!$A$4:$P$128,16,0)</f>
        <v>29</v>
      </c>
      <c r="AC89" s="3">
        <f>VLOOKUP($B89,[4]Erwerbstätigkeit!$A$4:$P$128,14,0)</f>
        <v>0.67128073507902286</v>
      </c>
      <c r="AD89" s="7">
        <f>VLOOKUP($B89,[4]Erwerbstätigkeit!$A$4:$P$128,15,0)</f>
        <v>62</v>
      </c>
      <c r="AF89" s="3">
        <f>VLOOKUP($B89,[4]Erwerbstätigkeit!$A$4:$T$128,17,0)</f>
        <v>25.266888470996673</v>
      </c>
      <c r="AG89" s="3">
        <f>VLOOKUP($B89,[4]Erwerbstätigkeit!$A$4:$T$128,18,0)</f>
        <v>24.438732107852204</v>
      </c>
      <c r="AH89" s="7">
        <f>VLOOKUP($B89,[4]Erwerbstätigkeit!$A$4:$T$128,19,0)</f>
        <v>3</v>
      </c>
      <c r="AI89" s="7">
        <f>VLOOKUP($B89,[4]Erwerbstätigkeit!$A$4:$T$128,20,0)</f>
        <v>3</v>
      </c>
      <c r="AK89" s="3">
        <f>VLOOKUP($B89,[4]Tabelle11!$A$4:$I$128,7,0)</f>
        <v>0.3</v>
      </c>
      <c r="AL89" s="7">
        <f t="shared" si="3"/>
        <v>91</v>
      </c>
      <c r="AN89" s="3">
        <f>VLOOKUP($B89,[4]Tabelle8!$A$4:$S$128,15,0)</f>
        <v>87.896214206295681</v>
      </c>
      <c r="AO89" s="7">
        <f t="shared" si="4"/>
        <v>83</v>
      </c>
    </row>
    <row r="90" spans="1:41" x14ac:dyDescent="0.35">
      <c r="B90" t="s">
        <v>434</v>
      </c>
      <c r="C90" s="3">
        <f>VLOOKUP($B90,'[4]BIP je EW'!$A$4:$P$128,12,0)</f>
        <v>49.050632911392405</v>
      </c>
      <c r="D90" s="3">
        <f>VLOOKUP($B90,'[4]BIP je EW'!$A$4:$P$128,13,0)</f>
        <v>50.98684210526315</v>
      </c>
      <c r="E90">
        <f>VLOOKUP($B90,'[4]BIP je EW'!$A$4:$P$128,15,0)</f>
        <v>90</v>
      </c>
      <c r="F90">
        <f>VLOOKUP($B90,'[4]BIP je EW'!$A$4:$P$128,16,0)</f>
        <v>88</v>
      </c>
      <c r="H90" s="3">
        <f>VLOOKUP($B90,[4]Wirtschaftswachstum!$A$4:$Z$128,23,0)</f>
        <v>-0.84439857647583949</v>
      </c>
      <c r="I90">
        <f>VLOOKUP($B90,[4]Wirtschaftswachstum!$A$4:$Z$128,26,0)</f>
        <v>92</v>
      </c>
      <c r="K90" s="3">
        <f>VLOOKUP($B90,[4]Wirtschaftswachstum!$A$4:$AY$128,50,0)</f>
        <v>-0.99152156201512298</v>
      </c>
      <c r="L90">
        <f>VLOOKUP($B90,[4]Wirtschaftswachstum!$A$4:$AY$128,51,0)</f>
        <v>92</v>
      </c>
      <c r="N90" s="3">
        <f>VLOOKUP($B90,'[4]Verfügbare Eink'!$A$4:$P$135,12,0)</f>
        <v>53.75722543352601</v>
      </c>
      <c r="O90" s="3">
        <f>VLOOKUP($B90,'[4]Verfügbare Eink'!$A$4:$P$135,13,0)</f>
        <v>52.577319587628871</v>
      </c>
      <c r="P90">
        <f>VLOOKUP($B90,'[4]Verfügbare Eink'!$A$4:$P$135,15,0)</f>
        <v>91</v>
      </c>
      <c r="Q90">
        <f>VLOOKUP($B90,'[4]Verfügbare Eink'!$A$4:$P$135,16,0)</f>
        <v>91</v>
      </c>
      <c r="S90" s="3">
        <f>VLOOKUP($B90,'[4]BIP je Arbeitsstunde'!$A$4:$P$127,12,0)</f>
        <v>46.824175100634662</v>
      </c>
      <c r="T90" s="3">
        <f>VLOOKUP($B90,'[4]BIP je Arbeitsstunde'!$A$4:$P$127,13,0)</f>
        <v>47.822046858751598</v>
      </c>
      <c r="U90" s="7">
        <f>VLOOKUP($B90,'[4]BIP je Arbeitsstunde'!$A$4:$P$127,15,0)</f>
        <v>90</v>
      </c>
      <c r="V90" s="7">
        <f>VLOOKUP($B90,'[4]BIP je Arbeitsstunde'!$A$4:$P$127,16,0)</f>
        <v>88</v>
      </c>
      <c r="W90" s="7"/>
      <c r="X90" s="3">
        <f>VLOOKUP($B90,[4]ALQ!$A$4:$P$128,6,0)</f>
        <v>3.5</v>
      </c>
      <c r="Y90" s="3">
        <f>VLOOKUP($B90,[4]ALQ!$A$4:$P$128,10,0)</f>
        <v>6.8</v>
      </c>
      <c r="Z90">
        <f>VLOOKUP($B90,[4]ALQ!$A$4:$P$128,15,0)</f>
        <v>26</v>
      </c>
      <c r="AA90">
        <f>VLOOKUP($B90,[4]ALQ!$A$4:$P$128,16,0)</f>
        <v>70</v>
      </c>
      <c r="AC90" s="3">
        <f>VLOOKUP($B90,[4]Erwerbstätigkeit!$A$4:$P$128,14,0)</f>
        <v>-0.45383855168826415</v>
      </c>
      <c r="AD90" s="7">
        <f>VLOOKUP($B90,[4]Erwerbstätigkeit!$A$4:$P$128,15,0)</f>
        <v>88</v>
      </c>
      <c r="AF90" s="3">
        <f>VLOOKUP($B90,[4]Erwerbstätigkeit!$A$4:$T$128,17,0)</f>
        <v>13.000407376651049</v>
      </c>
      <c r="AG90" s="3">
        <f>VLOOKUP($B90,[4]Erwerbstätigkeit!$A$4:$T$128,18,0)</f>
        <v>12.72303928328008</v>
      </c>
      <c r="AH90" s="7">
        <f>VLOOKUP($B90,[4]Erwerbstätigkeit!$A$4:$T$128,19,0)</f>
        <v>43</v>
      </c>
      <c r="AI90" s="7">
        <f>VLOOKUP($B90,[4]Erwerbstätigkeit!$A$4:$T$128,20,0)</f>
        <v>43</v>
      </c>
      <c r="AK90" s="3">
        <f>VLOOKUP($B90,[4]Tabelle11!$A$4:$I$128,7,0)</f>
        <v>0.18</v>
      </c>
      <c r="AL90" s="7">
        <f t="shared" si="3"/>
        <v>92</v>
      </c>
      <c r="AN90" s="3">
        <f>VLOOKUP($B90,[4]Tabelle8!$A$4:$S$128,15,0)</f>
        <v>82.493119062416767</v>
      </c>
      <c r="AO90" s="7">
        <f t="shared" si="4"/>
        <v>88</v>
      </c>
    </row>
    <row r="91" spans="1:41" x14ac:dyDescent="0.35">
      <c r="B91" t="s">
        <v>435</v>
      </c>
      <c r="C91" s="3">
        <f>VLOOKUP($B91,'[4]BIP je EW'!$A$4:$P$128,12,0)</f>
        <v>99.683544303797461</v>
      </c>
      <c r="D91" s="3">
        <f>VLOOKUP($B91,'[4]BIP je EW'!$A$4:$P$128,13,0)</f>
        <v>103.94736842105263</v>
      </c>
      <c r="E91">
        <f>VLOOKUP($B91,'[4]BIP je EW'!$A$4:$P$128,15,0)</f>
        <v>38</v>
      </c>
      <c r="F91">
        <f>VLOOKUP($B91,'[4]BIP je EW'!$A$4:$P$128,16,0)</f>
        <v>32</v>
      </c>
      <c r="H91" s="3">
        <f>VLOOKUP($B91,[4]Wirtschaftswachstum!$A$4:$Z$128,23,0)</f>
        <v>3.4553698672555697</v>
      </c>
      <c r="I91">
        <f>VLOOKUP($B91,[4]Wirtschaftswachstum!$A$4:$Z$128,26,0)</f>
        <v>5</v>
      </c>
      <c r="K91" s="3">
        <f>VLOOKUP($B91,[4]Wirtschaftswachstum!$A$4:$AY$128,50,0)</f>
        <v>4.8754298991127172</v>
      </c>
      <c r="L91">
        <f>VLOOKUP($B91,[4]Wirtschaftswachstum!$A$4:$AY$128,51,0)</f>
        <v>2</v>
      </c>
      <c r="N91" s="3">
        <f>VLOOKUP($B91,'[4]Verfügbare Eink'!$A$4:$P$135,12,0)</f>
        <v>85.549132947976886</v>
      </c>
      <c r="O91" s="3">
        <f>VLOOKUP($B91,'[4]Verfügbare Eink'!$A$4:$P$135,13,0)</f>
        <v>87.628865979381445</v>
      </c>
      <c r="P91">
        <f>VLOOKUP($B91,'[4]Verfügbare Eink'!$A$4:$P$135,15,0)</f>
        <v>60</v>
      </c>
      <c r="Q91">
        <f>VLOOKUP($B91,'[4]Verfügbare Eink'!$A$4:$P$135,16,0)</f>
        <v>60</v>
      </c>
      <c r="S91" s="3">
        <f>VLOOKUP($B91,'[4]BIP je Arbeitsstunde'!$A$4:$P$127,12,0)</f>
        <v>89.638523879451142</v>
      </c>
      <c r="T91" s="3">
        <f>VLOOKUP($B91,'[4]BIP je Arbeitsstunde'!$A$4:$P$127,13,0)</f>
        <v>101.13290341705358</v>
      </c>
      <c r="U91" s="7">
        <f>VLOOKUP($B91,'[4]BIP je Arbeitsstunde'!$A$4:$P$127,15,0)</f>
        <v>55</v>
      </c>
      <c r="V91" s="7">
        <f>VLOOKUP($B91,'[4]BIP je Arbeitsstunde'!$A$4:$P$127,16,0)</f>
        <v>45</v>
      </c>
      <c r="W91" s="7"/>
      <c r="X91" s="3">
        <f>VLOOKUP($B91,[4]ALQ!$A$4:$P$128,6,0)</f>
        <v>3.4</v>
      </c>
      <c r="Y91" s="3">
        <f>VLOOKUP($B91,[4]ALQ!$A$4:$P$128,10,0)</f>
        <v>4.9000000000000004</v>
      </c>
      <c r="Z91">
        <f>VLOOKUP($B91,[4]ALQ!$A$4:$P$128,15,0)</f>
        <v>24</v>
      </c>
      <c r="AA91">
        <f>VLOOKUP($B91,[4]ALQ!$A$4:$P$128,16,0)</f>
        <v>42</v>
      </c>
      <c r="AC91" s="3">
        <f>VLOOKUP($B91,[4]Erwerbstätigkeit!$A$4:$P$128,14,0)</f>
        <v>-1.2435037405133755</v>
      </c>
      <c r="AD91" s="7">
        <f>VLOOKUP($B91,[4]Erwerbstätigkeit!$A$4:$P$128,15,0)</f>
        <v>91</v>
      </c>
      <c r="AF91" s="3">
        <f>VLOOKUP($B91,[4]Erwerbstätigkeit!$A$4:$T$128,17,0)</f>
        <v>13.876114001911469</v>
      </c>
      <c r="AG91" s="3">
        <f>VLOOKUP($B91,[4]Erwerbstätigkeit!$A$4:$T$128,18,0)</f>
        <v>13.398142639544647</v>
      </c>
      <c r="AH91" s="7">
        <f>VLOOKUP($B91,[4]Erwerbstätigkeit!$A$4:$T$128,19,0)</f>
        <v>38</v>
      </c>
      <c r="AI91" s="7">
        <f>VLOOKUP($B91,[4]Erwerbstätigkeit!$A$4:$T$128,20,0)</f>
        <v>38</v>
      </c>
      <c r="AK91" s="3">
        <f>VLOOKUP($B91,[4]Tabelle11!$A$4:$I$128,7,0)</f>
        <v>0.76</v>
      </c>
      <c r="AL91" s="7">
        <f t="shared" si="3"/>
        <v>80</v>
      </c>
      <c r="AN91" s="3">
        <f>VLOOKUP($B91,[4]Tabelle8!$A$4:$S$128,15,0)</f>
        <v>89.28680741539425</v>
      </c>
      <c r="AO91" s="7">
        <f t="shared" si="4"/>
        <v>81</v>
      </c>
    </row>
    <row r="92" spans="1:41" x14ac:dyDescent="0.35">
      <c r="B92" t="s">
        <v>436</v>
      </c>
      <c r="C92" s="3">
        <f>VLOOKUP($B92,'[4]BIP je EW'!$A$4:$P$128,12,0)</f>
        <v>62.025316455696199</v>
      </c>
      <c r="D92" s="3">
        <f>VLOOKUP($B92,'[4]BIP je EW'!$A$4:$P$128,13,0)</f>
        <v>63.815789473684212</v>
      </c>
      <c r="E92">
        <f>VLOOKUP($B92,'[4]BIP je EW'!$A$4:$P$128,15,0)</f>
        <v>82</v>
      </c>
      <c r="F92">
        <f>VLOOKUP($B92,'[4]BIP je EW'!$A$4:$P$128,16,0)</f>
        <v>79</v>
      </c>
      <c r="H92" s="3">
        <f>VLOOKUP($B92,[4]Wirtschaftswachstum!$A$4:$Z$128,23,0)</f>
        <v>0</v>
      </c>
      <c r="I92">
        <f>VLOOKUP($B92,[4]Wirtschaftswachstum!$A$4:$Z$128,26,0)</f>
        <v>81</v>
      </c>
      <c r="K92" s="3">
        <f>VLOOKUP($B92,[4]Wirtschaftswachstum!$A$4:$AY$128,50,0)</f>
        <v>1.1337137998262676</v>
      </c>
      <c r="L92">
        <f>VLOOKUP($B92,[4]Wirtschaftswachstum!$A$4:$AY$128,51,0)</f>
        <v>37</v>
      </c>
      <c r="N92" s="3">
        <f>VLOOKUP($B92,'[4]Verfügbare Eink'!$A$4:$P$135,12,0)</f>
        <v>64.739884393063591</v>
      </c>
      <c r="O92" s="3">
        <f>VLOOKUP($B92,'[4]Verfügbare Eink'!$A$4:$P$135,13,0)</f>
        <v>62.886597938144327</v>
      </c>
      <c r="P92">
        <f>VLOOKUP($B92,'[4]Verfügbare Eink'!$A$4:$P$135,15,0)</f>
        <v>85</v>
      </c>
      <c r="Q92">
        <f>VLOOKUP($B92,'[4]Verfügbare Eink'!$A$4:$P$135,16,0)</f>
        <v>89</v>
      </c>
      <c r="S92" s="3">
        <f>VLOOKUP($B92,'[4]BIP je Arbeitsstunde'!$A$4:$P$127,12,0)</f>
        <v>60.899232855438221</v>
      </c>
      <c r="T92" s="3">
        <f>VLOOKUP($B92,'[4]BIP je Arbeitsstunde'!$A$4:$P$127,13,0)</f>
        <v>64.625729425165773</v>
      </c>
      <c r="U92" s="7">
        <f>VLOOKUP($B92,'[4]BIP je Arbeitsstunde'!$A$4:$P$127,15,0)</f>
        <v>79</v>
      </c>
      <c r="V92" s="7">
        <f>VLOOKUP($B92,'[4]BIP je Arbeitsstunde'!$A$4:$P$127,16,0)</f>
        <v>78</v>
      </c>
      <c r="W92" s="7"/>
      <c r="X92" s="3">
        <f>VLOOKUP($B92,[4]ALQ!$A$4:$P$128,6,0)</f>
        <v>4.2</v>
      </c>
      <c r="Y92" s="3">
        <f>VLOOKUP($B92,[4]ALQ!$A$4:$P$128,10,0)</f>
        <v>6</v>
      </c>
      <c r="Z92">
        <f>VLOOKUP($B92,[4]ALQ!$A$4:$P$128,15,0)</f>
        <v>35</v>
      </c>
      <c r="AA92">
        <f>VLOOKUP($B92,[4]ALQ!$A$4:$P$128,16,0)</f>
        <v>56</v>
      </c>
      <c r="AC92" s="3">
        <f>VLOOKUP($B92,[4]Erwerbstätigkeit!$A$4:$P$128,14,0)</f>
        <v>-1.1155301403937585</v>
      </c>
      <c r="AD92" s="7">
        <f>VLOOKUP($B92,[4]Erwerbstätigkeit!$A$4:$P$128,15,0)</f>
        <v>90</v>
      </c>
      <c r="AF92" s="3">
        <f>VLOOKUP($B92,[4]Erwerbstätigkeit!$A$4:$T$128,17,0)</f>
        <v>24.82198324323981</v>
      </c>
      <c r="AG92" s="3">
        <f>VLOOKUP($B92,[4]Erwerbstätigkeit!$A$4:$T$128,18,0)</f>
        <v>21.836312717564844</v>
      </c>
      <c r="AH92" s="7">
        <f>VLOOKUP($B92,[4]Erwerbstätigkeit!$A$4:$T$128,19,0)</f>
        <v>4</v>
      </c>
      <c r="AI92" s="7">
        <f>VLOOKUP($B92,[4]Erwerbstätigkeit!$A$4:$T$128,20,0)</f>
        <v>7</v>
      </c>
      <c r="AK92" s="3">
        <f>VLOOKUP($B92,[4]Tabelle11!$A$4:$I$128,7,0)</f>
        <v>0.42</v>
      </c>
      <c r="AL92" s="7">
        <f t="shared" si="3"/>
        <v>86</v>
      </c>
      <c r="AN92" s="3">
        <f>VLOOKUP($B92,[4]Tabelle8!$A$4:$S$128,15,0)</f>
        <v>79.543571267732489</v>
      </c>
      <c r="AO92" s="7">
        <f t="shared" si="4"/>
        <v>90</v>
      </c>
    </row>
    <row r="93" spans="1:41" x14ac:dyDescent="0.35">
      <c r="A93" t="s">
        <v>510</v>
      </c>
      <c r="B93" t="s">
        <v>437</v>
      </c>
      <c r="C93" s="3">
        <f>VLOOKUP($B93,'[4]BIP je EW'!$A$4:$P$128,12,0)</f>
        <v>87.025316455696199</v>
      </c>
      <c r="D93" s="3">
        <f>VLOOKUP($B93,'[4]BIP je EW'!$A$4:$P$128,13,0)</f>
        <v>87.828947368421055</v>
      </c>
      <c r="E93">
        <f>VLOOKUP($B93,'[4]BIP je EW'!$A$4:$P$128,15,0)</f>
        <v>49</v>
      </c>
      <c r="F93">
        <f>VLOOKUP($B93,'[4]BIP je EW'!$A$4:$P$128,16,0)</f>
        <v>49</v>
      </c>
      <c r="H93" s="3">
        <f>VLOOKUP($B93,[4]Wirtschaftswachstum!$A$4:$Z$128,23,0)</f>
        <v>1.732274834769612</v>
      </c>
      <c r="I93">
        <f>VLOOKUP($B93,[4]Wirtschaftswachstum!$A$4:$Z$128,26,0)</f>
        <v>20</v>
      </c>
      <c r="K93" s="3">
        <f>VLOOKUP($B93,[4]Wirtschaftswachstum!$A$4:$AY$128,50,0)</f>
        <v>1.788088165463833</v>
      </c>
      <c r="L93">
        <f>VLOOKUP($B93,[4]Wirtschaftswachstum!$A$4:$AY$128,51,0)</f>
        <v>22</v>
      </c>
      <c r="N93" s="3">
        <f>VLOOKUP($B93,'[4]Verfügbare Eink'!$A$4:$P$135,12,0)</f>
        <v>83.815028901734095</v>
      </c>
      <c r="O93" s="3">
        <f>VLOOKUP($B93,'[4]Verfügbare Eink'!$A$4:$P$135,13,0)</f>
        <v>89.690721649484544</v>
      </c>
      <c r="P93">
        <f>VLOOKUP($B93,'[4]Verfügbare Eink'!$A$4:$P$135,15,0)</f>
        <v>61</v>
      </c>
      <c r="Q93">
        <f>VLOOKUP($B93,'[4]Verfügbare Eink'!$A$4:$P$135,16,0)</f>
        <v>59</v>
      </c>
      <c r="S93" s="3">
        <f>VLOOKUP($B93,'[4]BIP je Arbeitsstunde'!$A$4:$P$127,12,0)</f>
        <v>82.842523358498255</v>
      </c>
      <c r="T93" s="3">
        <f>VLOOKUP($B93,'[4]BIP je Arbeitsstunde'!$A$4:$P$127,13,0)</f>
        <v>82.982507380587307</v>
      </c>
      <c r="U93" s="7">
        <f>VLOOKUP($B93,'[4]BIP je Arbeitsstunde'!$A$4:$P$127,15,0)</f>
        <v>59</v>
      </c>
      <c r="V93" s="7">
        <f>VLOOKUP($B93,'[4]BIP je Arbeitsstunde'!$A$4:$P$127,16,0)</f>
        <v>59</v>
      </c>
      <c r="W93" s="7"/>
      <c r="X93" s="3">
        <f>VLOOKUP($B93,[4]ALQ!$A$4:$P$128,6,0)</f>
        <v>4.4000000000000004</v>
      </c>
      <c r="Y93" s="3">
        <f>VLOOKUP($B93,[4]ALQ!$A$4:$P$128,10,0)</f>
        <v>3.4</v>
      </c>
      <c r="Z93">
        <f>VLOOKUP($B93,[4]ALQ!$A$4:$P$128,15,0)</f>
        <v>37</v>
      </c>
      <c r="AA93">
        <f>VLOOKUP($B93,[4]ALQ!$A$4:$P$128,16,0)</f>
        <v>29</v>
      </c>
      <c r="AC93" s="3">
        <f>VLOOKUP($B93,[4]Erwerbstätigkeit!$A$4:$P$128,14,0)</f>
        <v>1.2777648252353231</v>
      </c>
      <c r="AD93" s="7">
        <f>VLOOKUP($B93,[4]Erwerbstätigkeit!$A$4:$P$128,15,0)</f>
        <v>29</v>
      </c>
      <c r="AF93" s="3">
        <f>VLOOKUP($B93,[4]Erwerbstätigkeit!$A$4:$T$128,17,0)</f>
        <v>21.045987893393008</v>
      </c>
      <c r="AG93" s="3">
        <f>VLOOKUP($B93,[4]Erwerbstätigkeit!$A$4:$T$128,18,0)</f>
        <v>20.731865045637633</v>
      </c>
      <c r="AH93" s="7">
        <f>VLOOKUP($B93,[4]Erwerbstätigkeit!$A$4:$T$128,19,0)</f>
        <v>13</v>
      </c>
      <c r="AI93" s="7">
        <f>VLOOKUP($B93,[4]Erwerbstätigkeit!$A$4:$T$128,20,0)</f>
        <v>12</v>
      </c>
      <c r="AK93" s="3">
        <f>VLOOKUP($B93,[4]Tabelle11!$A$4:$I$128,7,0)</f>
        <v>2.13</v>
      </c>
      <c r="AL93" s="7">
        <f t="shared" si="3"/>
        <v>30</v>
      </c>
      <c r="AN93" s="3">
        <f>VLOOKUP($B93,[4]Tabelle8!$A$4:$S$128,15,0)</f>
        <v>106.59193726751784</v>
      </c>
      <c r="AO93" s="7">
        <f t="shared" si="4"/>
        <v>41</v>
      </c>
    </row>
    <row r="94" spans="1:41" x14ac:dyDescent="0.35">
      <c r="A94" t="s">
        <v>509</v>
      </c>
      <c r="B94" t="s">
        <v>438</v>
      </c>
      <c r="C94" s="3">
        <f>VLOOKUP($B94,'[4]BIP je EW'!$A$4:$P$128,12,0)</f>
        <v>69.936708860759495</v>
      </c>
      <c r="D94" s="3">
        <f>VLOOKUP($B94,'[4]BIP je EW'!$A$4:$P$128,13,0)</f>
        <v>74.342105263157904</v>
      </c>
      <c r="E94">
        <f>VLOOKUP($B94,'[4]BIP je EW'!$A$4:$P$128,15,0)</f>
        <v>73</v>
      </c>
      <c r="F94">
        <f>VLOOKUP($B94,'[4]BIP je EW'!$A$4:$P$128,16,0)</f>
        <v>69</v>
      </c>
      <c r="H94" s="3">
        <f>VLOOKUP($B94,[4]Wirtschaftswachstum!$A$4:$Z$128,23,0)</f>
        <v>0.96678790289878691</v>
      </c>
      <c r="I94">
        <f>VLOOKUP($B94,[4]Wirtschaftswachstum!$A$4:$Z$128,26,0)</f>
        <v>39</v>
      </c>
      <c r="K94" s="3">
        <f>VLOOKUP($B94,[4]Wirtschaftswachstum!$A$4:$AY$128,50,0)</f>
        <v>1.1902318262592786</v>
      </c>
      <c r="L94">
        <f>VLOOKUP($B94,[4]Wirtschaftswachstum!$A$4:$AY$128,51,0)</f>
        <v>36</v>
      </c>
      <c r="N94" s="3">
        <f>VLOOKUP($B94,'[4]Verfügbare Eink'!$A$4:$P$135,12,0)</f>
        <v>65.317919075144502</v>
      </c>
      <c r="O94" s="3">
        <f>VLOOKUP($B94,'[4]Verfügbare Eink'!$A$4:$P$135,13,0)</f>
        <v>70.618556701030926</v>
      </c>
      <c r="P94">
        <f>VLOOKUP($B94,'[4]Verfügbare Eink'!$A$4:$P$135,15,0)</f>
        <v>83</v>
      </c>
      <c r="Q94">
        <f>VLOOKUP($B94,'[4]Verfügbare Eink'!$A$4:$P$135,16,0)</f>
        <v>82</v>
      </c>
      <c r="S94" s="3">
        <f>VLOOKUP($B94,'[4]BIP je Arbeitsstunde'!$A$4:$P$127,12,0)</f>
        <v>70.239396979982828</v>
      </c>
      <c r="T94" s="3">
        <f>VLOOKUP($B94,'[4]BIP je Arbeitsstunde'!$A$4:$P$127,13,0)</f>
        <v>76.606763091699065</v>
      </c>
      <c r="U94" s="7">
        <f>VLOOKUP($B94,'[4]BIP je Arbeitsstunde'!$A$4:$P$127,15,0)</f>
        <v>70</v>
      </c>
      <c r="V94" s="7">
        <f>VLOOKUP($B94,'[4]BIP je Arbeitsstunde'!$A$4:$P$127,16,0)</f>
        <v>68</v>
      </c>
      <c r="W94" s="7"/>
      <c r="X94" s="3">
        <f>VLOOKUP($B94,[4]ALQ!$A$4:$P$128,6,0)</f>
        <v>5.6</v>
      </c>
      <c r="Y94" s="3">
        <f>VLOOKUP($B94,[4]ALQ!$A$4:$P$128,10,0)</f>
        <v>5.7</v>
      </c>
      <c r="Z94">
        <f>VLOOKUP($B94,[4]ALQ!$A$4:$P$128,15,0)</f>
        <v>48</v>
      </c>
      <c r="AA94">
        <f>VLOOKUP($B94,[4]ALQ!$A$4:$P$128,16,0)</f>
        <v>51</v>
      </c>
      <c r="AC94" s="3">
        <f>VLOOKUP($B94,[4]Erwerbstätigkeit!$A$4:$P$128,14,0)</f>
        <v>-0.1139895943717022</v>
      </c>
      <c r="AD94" s="7">
        <f>VLOOKUP($B94,[4]Erwerbstätigkeit!$A$4:$P$128,15,0)</f>
        <v>83</v>
      </c>
      <c r="AF94" s="3">
        <f>VLOOKUP($B94,[4]Erwerbstätigkeit!$A$4:$T$128,17,0)</f>
        <v>21.978251178844996</v>
      </c>
      <c r="AG94" s="3">
        <f>VLOOKUP($B94,[4]Erwerbstätigkeit!$A$4:$T$128,18,0)</f>
        <v>21.296090306101426</v>
      </c>
      <c r="AH94" s="7">
        <f>VLOOKUP($B94,[4]Erwerbstätigkeit!$A$4:$T$128,19,0)</f>
        <v>10</v>
      </c>
      <c r="AI94" s="7">
        <f>VLOOKUP($B94,[4]Erwerbstätigkeit!$A$4:$T$128,20,0)</f>
        <v>9</v>
      </c>
      <c r="AK94" s="3">
        <f>VLOOKUP($B94,[4]Tabelle11!$A$4:$I$128,7,0)</f>
        <v>0.93</v>
      </c>
      <c r="AL94" s="7">
        <f t="shared" si="3"/>
        <v>76</v>
      </c>
      <c r="AN94" s="3">
        <f>VLOOKUP($B94,[4]Tabelle8!$A$4:$S$128,15,0)</f>
        <v>101.05153035717591</v>
      </c>
      <c r="AO94" s="7">
        <f t="shared" si="4"/>
        <v>62</v>
      </c>
    </row>
    <row r="95" spans="1:41" x14ac:dyDescent="0.35">
      <c r="A95" t="s">
        <v>511</v>
      </c>
      <c r="B95" t="s">
        <v>439</v>
      </c>
      <c r="C95" s="3">
        <f>VLOOKUP($B95,'[4]BIP je EW'!$A$4:$P$128,12,0)</f>
        <v>107.59493670886076</v>
      </c>
      <c r="D95" s="3">
        <f>VLOOKUP($B95,'[4]BIP je EW'!$A$4:$P$128,13,0)</f>
        <v>111.8421052631579</v>
      </c>
      <c r="E95">
        <f>VLOOKUP($B95,'[4]BIP je EW'!$A$4:$P$128,15,0)</f>
        <v>28</v>
      </c>
      <c r="F95">
        <f>VLOOKUP($B95,'[4]BIP je EW'!$A$4:$P$128,16,0)</f>
        <v>24</v>
      </c>
      <c r="H95" s="3">
        <f>VLOOKUP($B95,[4]Wirtschaftswachstum!$A$4:$Z$128,23,0)</f>
        <v>-9.2081187529430508E-2</v>
      </c>
      <c r="I95">
        <f>VLOOKUP($B95,[4]Wirtschaftswachstum!$A$4:$Z$128,26,0)</f>
        <v>82</v>
      </c>
      <c r="K95" s="3">
        <f>VLOOKUP($B95,[4]Wirtschaftswachstum!$A$4:$AY$128,50,0)</f>
        <v>-0.36465430760345896</v>
      </c>
      <c r="L95">
        <f>VLOOKUP($B95,[4]Wirtschaftswachstum!$A$4:$AY$128,51,0)</f>
        <v>82</v>
      </c>
      <c r="N95" s="3">
        <f>VLOOKUP($B95,'[4]Verfügbare Eink'!$A$4:$P$135,12,0)</f>
        <v>101.15606936416187</v>
      </c>
      <c r="O95" s="3">
        <f>VLOOKUP($B95,'[4]Verfügbare Eink'!$A$4:$P$135,13,0)</f>
        <v>96.907216494845358</v>
      </c>
      <c r="P95">
        <f>VLOOKUP($B95,'[4]Verfügbare Eink'!$A$4:$P$135,15,0)</f>
        <v>43</v>
      </c>
      <c r="Q95">
        <f>VLOOKUP($B95,'[4]Verfügbare Eink'!$A$4:$P$135,16,0)</f>
        <v>51</v>
      </c>
      <c r="S95" s="3">
        <f>VLOOKUP($B95,'[4]BIP je Arbeitsstunde'!$A$4:$P$127,12,0)</f>
        <v>107.81198996145491</v>
      </c>
      <c r="T95" s="3">
        <f>VLOOKUP($B95,'[4]BIP je Arbeitsstunde'!$A$4:$P$127,13,0)</f>
        <v>106.89393798462012</v>
      </c>
      <c r="U95" s="7">
        <f>VLOOKUP($B95,'[4]BIP je Arbeitsstunde'!$A$4:$P$127,15,0)</f>
        <v>36</v>
      </c>
      <c r="V95" s="7">
        <f>VLOOKUP($B95,'[4]BIP je Arbeitsstunde'!$A$4:$P$127,16,0)</f>
        <v>35</v>
      </c>
      <c r="W95" s="7"/>
      <c r="X95" s="3">
        <f>VLOOKUP($B95,[4]ALQ!$A$4:$P$128,6,0)</f>
        <v>6.1</v>
      </c>
      <c r="Y95" s="3">
        <f>VLOOKUP($B95,[4]ALQ!$A$4:$P$128,10,0)</f>
        <v>6.6</v>
      </c>
      <c r="Z95">
        <f>VLOOKUP($B95,[4]ALQ!$A$4:$P$128,15,0)</f>
        <v>51</v>
      </c>
      <c r="AA95">
        <f>VLOOKUP($B95,[4]ALQ!$A$4:$P$128,16,0)</f>
        <v>65</v>
      </c>
      <c r="AC95" s="3">
        <f>VLOOKUP($B95,[4]Erwerbstätigkeit!$A$4:$P$128,14,0)</f>
        <v>1.0422830935569323</v>
      </c>
      <c r="AD95" s="7">
        <f>VLOOKUP($B95,[4]Erwerbstätigkeit!$A$4:$P$128,15,0)</f>
        <v>48</v>
      </c>
      <c r="AF95" s="3">
        <f>VLOOKUP($B95,[4]Erwerbstätigkeit!$A$4:$T$128,17,0)</f>
        <v>13.003612220014965</v>
      </c>
      <c r="AG95" s="3">
        <f>VLOOKUP($B95,[4]Erwerbstätigkeit!$A$4:$T$128,18,0)</f>
        <v>12.673403294387203</v>
      </c>
      <c r="AH95" s="7">
        <f>VLOOKUP($B95,[4]Erwerbstätigkeit!$A$4:$T$128,19,0)</f>
        <v>42</v>
      </c>
      <c r="AI95" s="7">
        <f>VLOOKUP($B95,[4]Erwerbstätigkeit!$A$4:$T$128,20,0)</f>
        <v>44</v>
      </c>
      <c r="AK95" s="3">
        <f>VLOOKUP($B95,[4]Tabelle11!$A$4:$I$128,7,0)</f>
        <v>2.99</v>
      </c>
      <c r="AL95" s="7">
        <f t="shared" si="3"/>
        <v>15</v>
      </c>
      <c r="AN95" s="3">
        <f>VLOOKUP($B95,[4]Tabelle8!$A$4:$S$128,15,0)</f>
        <v>107.69892397960569</v>
      </c>
      <c r="AO95" s="7">
        <f t="shared" si="4"/>
        <v>37</v>
      </c>
    </row>
    <row r="96" spans="1:41" x14ac:dyDescent="0.35">
      <c r="B96" t="s">
        <v>440</v>
      </c>
      <c r="C96" s="3">
        <f>VLOOKUP($B96,'[4]BIP je EW'!$A$4:$P$128,12,0)</f>
        <v>112.34177215189874</v>
      </c>
      <c r="D96" s="3">
        <f>VLOOKUP($B96,'[4]BIP je EW'!$A$4:$P$128,13,0)</f>
        <v>103.61842105263158</v>
      </c>
      <c r="E96">
        <f>VLOOKUP($B96,'[4]BIP je EW'!$A$4:$P$128,15,0)</f>
        <v>26</v>
      </c>
      <c r="F96">
        <f>VLOOKUP($B96,'[4]BIP je EW'!$A$4:$P$128,16,0)</f>
        <v>34</v>
      </c>
      <c r="H96" s="3">
        <f>VLOOKUP($B96,[4]Wirtschaftswachstum!$A$4:$Z$128,23,0)</f>
        <v>1.0589864671623133</v>
      </c>
      <c r="I96">
        <f>VLOOKUP($B96,[4]Wirtschaftswachstum!$A$4:$Z$128,26,0)</f>
        <v>38</v>
      </c>
      <c r="K96" s="3">
        <f>VLOOKUP($B96,[4]Wirtschaftswachstum!$A$4:$AY$128,50,0)</f>
        <v>0.8472993745367603</v>
      </c>
      <c r="L96">
        <f>VLOOKUP($B96,[4]Wirtschaftswachstum!$A$4:$AY$128,51,0)</f>
        <v>43</v>
      </c>
      <c r="N96" s="3">
        <f>VLOOKUP($B96,'[4]Verfügbare Eink'!$A$4:$P$135,12,0)</f>
        <v>109.2485549132948</v>
      </c>
      <c r="O96" s="3">
        <f>VLOOKUP($B96,'[4]Verfügbare Eink'!$A$4:$P$135,13,0)</f>
        <v>106.18556701030928</v>
      </c>
      <c r="P96">
        <f>VLOOKUP($B96,'[4]Verfügbare Eink'!$A$4:$P$135,15,0)</f>
        <v>28</v>
      </c>
      <c r="Q96">
        <f>VLOOKUP($B96,'[4]Verfügbare Eink'!$A$4:$P$135,16,0)</f>
        <v>33</v>
      </c>
      <c r="S96" s="3">
        <f>VLOOKUP($B96,'[4]BIP je Arbeitsstunde'!$A$4:$P$127,12,0)</f>
        <v>88.34339846200514</v>
      </c>
      <c r="T96" s="3">
        <f>VLOOKUP($B96,'[4]BIP je Arbeitsstunde'!$A$4:$P$127,13,0)</f>
        <v>92.106554753850787</v>
      </c>
      <c r="U96" s="7">
        <f>VLOOKUP($B96,'[4]BIP je Arbeitsstunde'!$A$4:$P$127,15,0)</f>
        <v>58</v>
      </c>
      <c r="V96" s="7">
        <f>VLOOKUP($B96,'[4]BIP je Arbeitsstunde'!$A$4:$P$127,16,0)</f>
        <v>55</v>
      </c>
      <c r="W96" s="7"/>
      <c r="X96" s="3" t="str">
        <f>VLOOKUP($B96,[4]ALQ!$A$4:$P$128,6,0)</f>
        <v>:</v>
      </c>
      <c r="Y96" s="3">
        <f>VLOOKUP($B96,[4]ALQ!$A$4:$P$128,10,0)</f>
        <v>0</v>
      </c>
      <c r="AC96" s="3">
        <f>VLOOKUP($B96,[4]Erwerbstätigkeit!$A$4:$P$128,14,0)</f>
        <v>0.13890851649840386</v>
      </c>
      <c r="AD96" s="7">
        <f>VLOOKUP($B96,[4]Erwerbstätigkeit!$A$4:$P$128,15,0)</f>
        <v>80</v>
      </c>
      <c r="AF96" s="3">
        <f>VLOOKUP($B96,[4]Erwerbstätigkeit!$A$4:$T$128,17,0)</f>
        <v>5.9020044543429844</v>
      </c>
      <c r="AG96" s="3">
        <f>VLOOKUP($B96,[4]Erwerbstätigkeit!$A$4:$T$128,18,0)</f>
        <v>6.4606741573033695</v>
      </c>
      <c r="AH96" s="7">
        <f>VLOOKUP($B96,[4]Erwerbstätigkeit!$A$4:$T$128,19,0)</f>
        <v>81</v>
      </c>
      <c r="AI96" s="7">
        <f>VLOOKUP($B96,[4]Erwerbstätigkeit!$A$4:$T$128,20,0)</f>
        <v>80</v>
      </c>
      <c r="AK96" s="3">
        <f>VLOOKUP($B96,[4]Tabelle11!$A$4:$I$128,7,0)</f>
        <v>0.39</v>
      </c>
      <c r="AL96" s="7">
        <f t="shared" si="3"/>
        <v>88</v>
      </c>
      <c r="AN96" s="3">
        <f>VLOOKUP($B96,[4]Tabelle8!$A$4:$S$128,15,0)</f>
        <v>118.14296814296814</v>
      </c>
      <c r="AO96" s="7">
        <f t="shared" ref="AO96:AO99" si="5">RANK(AN96,AN$7:AN$99)</f>
        <v>17</v>
      </c>
    </row>
    <row r="97" spans="1:41" x14ac:dyDescent="0.35">
      <c r="A97" t="s">
        <v>512</v>
      </c>
      <c r="B97" t="s">
        <v>441</v>
      </c>
      <c r="C97" s="3">
        <f>VLOOKUP($B97,'[4]BIP je EW'!$A$4:$P$128,12,0)</f>
        <v>135.75949367088606</v>
      </c>
      <c r="D97" s="3">
        <f>VLOOKUP($B97,'[4]BIP je EW'!$A$4:$P$128,13,0)</f>
        <v>140.78947368421052</v>
      </c>
      <c r="E97">
        <f>VLOOKUP($B97,'[4]BIP je EW'!$A$4:$P$128,15,0)</f>
        <v>11</v>
      </c>
      <c r="F97">
        <f>VLOOKUP($B97,'[4]BIP je EW'!$A$4:$P$128,16,0)</f>
        <v>9</v>
      </c>
      <c r="H97" s="3">
        <f>VLOOKUP($B97,[4]Wirtschaftswachstum!$A$4:$Z$128,23,0)</f>
        <v>1.2187952350466702</v>
      </c>
      <c r="I97">
        <f>VLOOKUP($B97,[4]Wirtschaftswachstum!$A$4:$Z$128,26,0)</f>
        <v>34</v>
      </c>
      <c r="K97" s="3">
        <f>VLOOKUP($B97,[4]Wirtschaftswachstum!$A$4:$AY$128,50,0)</f>
        <v>0.56939877942410533</v>
      </c>
      <c r="L97">
        <f>VLOOKUP($B97,[4]Wirtschaftswachstum!$A$4:$AY$128,51,0)</f>
        <v>51</v>
      </c>
      <c r="N97" s="3">
        <f>VLOOKUP($B97,'[4]Verfügbare Eink'!$A$4:$P$135,12,0)</f>
        <v>109.82658959537572</v>
      </c>
      <c r="O97" s="3">
        <f>VLOOKUP($B97,'[4]Verfügbare Eink'!$A$4:$P$135,13,0)</f>
        <v>109.27835051546391</v>
      </c>
      <c r="P97">
        <f>VLOOKUP($B97,'[4]Verfügbare Eink'!$A$4:$P$135,15,0)</f>
        <v>27</v>
      </c>
      <c r="Q97">
        <f>VLOOKUP($B97,'[4]Verfügbare Eink'!$A$4:$P$135,16,0)</f>
        <v>29</v>
      </c>
      <c r="S97" s="3">
        <f>VLOOKUP($B97,'[4]BIP je Arbeitsstunde'!$A$4:$P$127,12,0)</f>
        <v>122.77409065657446</v>
      </c>
      <c r="T97" s="3">
        <f>VLOOKUP($B97,'[4]BIP je Arbeitsstunde'!$A$4:$P$127,13,0)</f>
        <v>120.00658794428625</v>
      </c>
      <c r="U97" s="7">
        <f>VLOOKUP($B97,'[4]BIP je Arbeitsstunde'!$A$4:$P$127,15,0)</f>
        <v>14</v>
      </c>
      <c r="V97" s="7">
        <f>VLOOKUP($B97,'[4]BIP je Arbeitsstunde'!$A$4:$P$127,16,0)</f>
        <v>19</v>
      </c>
      <c r="W97" s="7"/>
      <c r="X97" s="3">
        <f>VLOOKUP($B97,[4]ALQ!$A$4:$P$128,6,0)</f>
        <v>5.6</v>
      </c>
      <c r="Y97" s="3">
        <f>VLOOKUP($B97,[4]ALQ!$A$4:$P$128,10,0)</f>
        <v>6.6</v>
      </c>
      <c r="Z97">
        <f>VLOOKUP($B97,[4]ALQ!$A$4:$P$128,15,0)</f>
        <v>48</v>
      </c>
      <c r="AA97">
        <f>VLOOKUP($B97,[4]ALQ!$A$4:$P$128,16,0)</f>
        <v>65</v>
      </c>
      <c r="AC97" s="3">
        <f>VLOOKUP($B97,[4]Erwerbstätigkeit!$A$4:$P$128,14,0)</f>
        <v>1.0260994930919765</v>
      </c>
      <c r="AD97" s="7">
        <f>VLOOKUP($B97,[4]Erwerbstätigkeit!$A$4:$P$128,15,0)</f>
        <v>49</v>
      </c>
      <c r="AF97" s="3">
        <f>VLOOKUP($B97,[4]Erwerbstätigkeit!$A$4:$T$128,17,0)</f>
        <v>7.8866522995093762</v>
      </c>
      <c r="AG97" s="3">
        <f>VLOOKUP($B97,[4]Erwerbstätigkeit!$A$4:$T$128,18,0)</f>
        <v>7.8033537256282743</v>
      </c>
      <c r="AH97" s="7">
        <f>VLOOKUP($B97,[4]Erwerbstätigkeit!$A$4:$T$128,19,0)</f>
        <v>74</v>
      </c>
      <c r="AI97" s="7">
        <f>VLOOKUP($B97,[4]Erwerbstätigkeit!$A$4:$T$128,20,0)</f>
        <v>74</v>
      </c>
      <c r="AK97" s="3">
        <f>VLOOKUP($B97,[4]Tabelle11!$A$4:$I$128,7,0)</f>
        <v>3.59</v>
      </c>
      <c r="AL97" s="7">
        <f t="shared" si="3"/>
        <v>7</v>
      </c>
      <c r="AN97" s="3">
        <f>VLOOKUP($B97,[4]Tabelle8!$A$4:$S$128,15,0)</f>
        <v>128.26835018567334</v>
      </c>
      <c r="AO97" s="7">
        <f t="shared" si="5"/>
        <v>11</v>
      </c>
    </row>
    <row r="98" spans="1:41" x14ac:dyDescent="0.35">
      <c r="B98" t="s">
        <v>442</v>
      </c>
      <c r="C98" s="3">
        <f>VLOOKUP($B98,'[4]BIP je EW'!$A$4:$P$128,12,0)</f>
        <v>106.32911392405062</v>
      </c>
      <c r="D98" s="3">
        <f>VLOOKUP($B98,'[4]BIP je EW'!$A$4:$P$128,13,0)</f>
        <v>109.21052631578947</v>
      </c>
      <c r="E98">
        <f>VLOOKUP($B98,'[4]BIP je EW'!$A$4:$P$128,15,0)</f>
        <v>30</v>
      </c>
      <c r="F98">
        <f>VLOOKUP($B98,'[4]BIP je EW'!$A$4:$P$128,16,0)</f>
        <v>28</v>
      </c>
      <c r="H98" s="3">
        <f>VLOOKUP($B98,[4]Wirtschaftswachstum!$A$4:$Z$128,23,0)</f>
        <v>1.1216406671753276</v>
      </c>
      <c r="I98">
        <f>VLOOKUP($B98,[4]Wirtschaftswachstum!$A$4:$Z$128,26,0)</f>
        <v>37</v>
      </c>
      <c r="K98" s="3">
        <f>VLOOKUP($B98,[4]Wirtschaftswachstum!$A$4:$AY$128,50,0)</f>
        <v>0.60922675141799232</v>
      </c>
      <c r="L98">
        <f>VLOOKUP($B98,[4]Wirtschaftswachstum!$A$4:$AY$128,51,0)</f>
        <v>50</v>
      </c>
      <c r="N98" s="3">
        <f>VLOOKUP($B98,'[4]Verfügbare Eink'!$A$4:$P$135,12,0)</f>
        <v>100</v>
      </c>
      <c r="O98" s="3">
        <f>VLOOKUP($B98,'[4]Verfügbare Eink'!$A$4:$P$135,13,0)</f>
        <v>98.969072164948457</v>
      </c>
      <c r="P98">
        <f>VLOOKUP($B98,'[4]Verfügbare Eink'!$A$4:$P$135,15,0)</f>
        <v>48</v>
      </c>
      <c r="Q98">
        <f>VLOOKUP($B98,'[4]Verfügbare Eink'!$A$4:$P$135,16,0)</f>
        <v>48</v>
      </c>
      <c r="S98" s="3">
        <f>VLOOKUP($B98,'[4]BIP je Arbeitsstunde'!$A$4:$P$127,12,0)</f>
        <v>101.70654619378496</v>
      </c>
      <c r="T98" s="3">
        <f>VLOOKUP($B98,'[4]BIP je Arbeitsstunde'!$A$4:$P$127,13,0)</f>
        <v>100.43955793375517</v>
      </c>
      <c r="U98" s="7">
        <f>VLOOKUP($B98,'[4]BIP je Arbeitsstunde'!$A$4:$P$127,15,0)</f>
        <v>47</v>
      </c>
      <c r="V98" s="7">
        <f>VLOOKUP($B98,'[4]BIP je Arbeitsstunde'!$A$4:$P$127,16,0)</f>
        <v>46</v>
      </c>
      <c r="W98" s="7"/>
      <c r="X98" s="3">
        <f>VLOOKUP($B98,[4]ALQ!$A$4:$P$128,6,0)</f>
        <v>6.2</v>
      </c>
      <c r="Y98" s="3">
        <f>VLOOKUP($B98,[4]ALQ!$A$4:$P$128,10,0)</f>
        <v>6.9</v>
      </c>
      <c r="Z98">
        <f>VLOOKUP($B98,[4]ALQ!$A$4:$P$128,15,0)</f>
        <v>52</v>
      </c>
      <c r="AA98">
        <f>VLOOKUP($B98,[4]ALQ!$A$4:$P$128,16,0)</f>
        <v>71</v>
      </c>
      <c r="AC98" s="3">
        <f>VLOOKUP($B98,[4]Erwerbstätigkeit!$A$4:$P$128,14,0)</f>
        <v>1.2492142672268614</v>
      </c>
      <c r="AD98" s="7">
        <f>VLOOKUP($B98,[4]Erwerbstätigkeit!$A$4:$P$128,15,0)</f>
        <v>32</v>
      </c>
      <c r="AF98" s="3">
        <f>VLOOKUP($B98,[4]Erwerbstätigkeit!$A$4:$T$128,17,0)</f>
        <v>13.203786746387644</v>
      </c>
      <c r="AG98" s="3">
        <f>VLOOKUP($B98,[4]Erwerbstätigkeit!$A$4:$T$128,18,0)</f>
        <v>12.888130849295898</v>
      </c>
      <c r="AH98" s="7">
        <f>VLOOKUP($B98,[4]Erwerbstätigkeit!$A$4:$T$128,19,0)</f>
        <v>41</v>
      </c>
      <c r="AI98" s="7">
        <f>VLOOKUP($B98,[4]Erwerbstätigkeit!$A$4:$T$128,20,0)</f>
        <v>41</v>
      </c>
      <c r="AK98" s="3">
        <f>VLOOKUP($B98,[4]Tabelle11!$A$4:$I$128,7,0)</f>
        <v>3.96</v>
      </c>
      <c r="AL98" s="7">
        <f t="shared" si="3"/>
        <v>3</v>
      </c>
      <c r="AN98" s="3">
        <f>VLOOKUP($B98,[4]Tabelle8!$A$4:$S$128,15,0)</f>
        <v>119.54328268822665</v>
      </c>
      <c r="AO98" s="7">
        <f t="shared" si="5"/>
        <v>15</v>
      </c>
    </row>
    <row r="99" spans="1:41" x14ac:dyDescent="0.35">
      <c r="B99" t="s">
        <v>443</v>
      </c>
      <c r="C99" s="3">
        <f>VLOOKUP($B99,'[4]BIP je EW'!$A$4:$P$128,12,0)</f>
        <v>101.8987341772152</v>
      </c>
      <c r="D99" s="3">
        <f>VLOOKUP($B99,'[4]BIP je EW'!$A$4:$P$128,13,0)</f>
        <v>103.94736842105263</v>
      </c>
      <c r="E99">
        <f>VLOOKUP($B99,'[4]BIP je EW'!$A$4:$P$128,15,0)</f>
        <v>35</v>
      </c>
      <c r="F99">
        <f>VLOOKUP($B99,'[4]BIP je EW'!$A$4:$P$128,16,0)</f>
        <v>32</v>
      </c>
      <c r="H99" s="3">
        <f>VLOOKUP($B99,[4]Wirtschaftswachstum!$A$4:$Z$128,23,0)</f>
        <v>1.8860808584292954E-2</v>
      </c>
      <c r="I99">
        <f>VLOOKUP($B99,[4]Wirtschaftswachstum!$A$4:$Z$128,26,0)</f>
        <v>79</v>
      </c>
      <c r="K99" s="3">
        <f>VLOOKUP($B99,[4]Wirtschaftswachstum!$A$4:$AY$128,50,0)</f>
        <v>-0.19780839054878641</v>
      </c>
      <c r="L99">
        <f>VLOOKUP($B99,[4]Wirtschaftswachstum!$A$4:$AY$128,51,0)</f>
        <v>72</v>
      </c>
      <c r="N99" s="3">
        <f>VLOOKUP($B99,'[4]Verfügbare Eink'!$A$4:$P$135,12,0)</f>
        <v>95.375722543352609</v>
      </c>
      <c r="O99" s="3">
        <f>VLOOKUP($B99,'[4]Verfügbare Eink'!$A$4:$P$135,13,0)</f>
        <v>94.845360824742258</v>
      </c>
      <c r="P99">
        <f>VLOOKUP($B99,'[4]Verfügbare Eink'!$A$4:$P$135,15,0)</f>
        <v>54</v>
      </c>
      <c r="Q99">
        <f>VLOOKUP($B99,'[4]Verfügbare Eink'!$A$4:$P$135,16,0)</f>
        <v>53</v>
      </c>
      <c r="S99" s="3">
        <f>VLOOKUP($B99,'[4]BIP je Arbeitsstunde'!$A$4:$P$127,12,0)</f>
        <v>99.412485174366154</v>
      </c>
      <c r="T99" s="3">
        <f>VLOOKUP($B99,'[4]BIP je Arbeitsstunde'!$A$4:$P$127,13,0)</f>
        <v>103.74915318039548</v>
      </c>
      <c r="U99" s="7">
        <f>VLOOKUP($B99,'[4]BIP je Arbeitsstunde'!$A$4:$P$127,15,0)</f>
        <v>48</v>
      </c>
      <c r="V99" s="7">
        <f>VLOOKUP($B99,'[4]BIP je Arbeitsstunde'!$A$4:$P$127,16,0)</f>
        <v>41</v>
      </c>
      <c r="W99" s="7"/>
      <c r="X99" s="3">
        <f>VLOOKUP($B99,[4]ALQ!$A$4:$P$128,6,0)</f>
        <v>6.1</v>
      </c>
      <c r="Y99" s="3">
        <f>VLOOKUP($B99,[4]ALQ!$A$4:$P$128,10,0)</f>
        <v>5.4</v>
      </c>
      <c r="Z99">
        <f>VLOOKUP($B99,[4]ALQ!$A$4:$P$128,15,0)</f>
        <v>51</v>
      </c>
      <c r="AA99">
        <f>VLOOKUP($B99,[4]ALQ!$A$4:$P$128,16,0)</f>
        <v>47</v>
      </c>
      <c r="AC99" s="3">
        <f>VLOOKUP($B99,[4]Erwerbstätigkeit!$A$4:$P$128,14,0)</f>
        <v>1.1978891609041113</v>
      </c>
      <c r="AD99" s="7">
        <f>VLOOKUP($B99,[4]Erwerbstätigkeit!$A$4:$P$128,15,0)</f>
        <v>34</v>
      </c>
      <c r="AF99" s="3">
        <f>VLOOKUP($B99,[4]Erwerbstätigkeit!$A$4:$T$128,17,0)</f>
        <v>11.178029390508311</v>
      </c>
      <c r="AG99" s="3">
        <f>VLOOKUP($B99,[4]Erwerbstätigkeit!$A$4:$T$128,18,0)</f>
        <v>11.405803996194102</v>
      </c>
      <c r="AH99" s="7">
        <f>VLOOKUP($B99,[4]Erwerbstätigkeit!$A$4:$T$128,19,0)</f>
        <v>57</v>
      </c>
      <c r="AI99" s="7">
        <f>VLOOKUP($B99,[4]Erwerbstätigkeit!$A$4:$T$128,20,0)</f>
        <v>55</v>
      </c>
      <c r="AK99" s="3">
        <f>VLOOKUP($B99,[4]Tabelle11!$A$4:$I$128,7,0)</f>
        <v>1.48</v>
      </c>
      <c r="AL99" s="7">
        <f t="shared" si="3"/>
        <v>52</v>
      </c>
      <c r="AN99" s="3">
        <f>VLOOKUP($B99,[4]Tabelle8!$A$4:$S$128,15,0)</f>
        <v>102.52284810786394</v>
      </c>
      <c r="AO99" s="7">
        <f t="shared" si="5"/>
        <v>57</v>
      </c>
    </row>
    <row r="100" spans="1:41" x14ac:dyDescent="0.35">
      <c r="C100" s="3"/>
      <c r="D100" s="3"/>
      <c r="H100" s="3"/>
      <c r="K100" s="3"/>
      <c r="N100" s="3"/>
      <c r="O100" s="3"/>
      <c r="S100" s="3"/>
      <c r="T100" s="3"/>
      <c r="U100" s="7"/>
      <c r="V100" s="7"/>
      <c r="W100" s="7"/>
      <c r="X100" s="3"/>
      <c r="Y100" s="3"/>
      <c r="AF100" s="3"/>
      <c r="AG100" s="3"/>
      <c r="AH100" s="7"/>
      <c r="AI100" s="7"/>
      <c r="AK100" s="3"/>
      <c r="AN100" s="3"/>
      <c r="AO100" s="7"/>
    </row>
    <row r="101" spans="1:41" x14ac:dyDescent="0.35">
      <c r="B101" s="4" t="s">
        <v>473</v>
      </c>
      <c r="C101" s="3"/>
      <c r="D101" s="3"/>
      <c r="H101" s="3"/>
      <c r="K101" s="3"/>
      <c r="N101" s="3"/>
      <c r="O101" s="3"/>
      <c r="S101" s="3"/>
      <c r="T101" s="3"/>
      <c r="U101" s="7"/>
      <c r="V101" s="7"/>
      <c r="W101" s="7"/>
      <c r="X101" s="3"/>
      <c r="Y101" s="3"/>
      <c r="AF101" s="3"/>
      <c r="AG101" s="3"/>
      <c r="AH101" s="7"/>
      <c r="AI101" s="7"/>
      <c r="AK101" s="3"/>
      <c r="AN101" s="3"/>
      <c r="AO101" s="7"/>
    </row>
    <row r="102" spans="1:41" x14ac:dyDescent="0.35">
      <c r="B102" t="s">
        <v>364</v>
      </c>
      <c r="C102" s="3">
        <f>VLOOKUP($B102,'[4]BIP je EW'!$A$4:$P$128,12,0)</f>
        <v>100</v>
      </c>
      <c r="D102" s="3">
        <f>VLOOKUP($B102,'[4]BIP je EW'!$A$4:$P$128,13,0)</f>
        <v>100</v>
      </c>
      <c r="H102" s="3">
        <f>VLOOKUP($B102,[4]Wirtschaftswachstum!$A$4:$Z$128,23,0)</f>
        <v>0.88274947950336013</v>
      </c>
      <c r="K102" s="3">
        <f>VLOOKUP($B102,[4]Wirtschaftswachstum!$A$4:$AY$128,50,0)</f>
        <v>0.85171704865636855</v>
      </c>
      <c r="N102" s="3">
        <f>VLOOKUP($B102,'[4]Verfügbare Eink'!$A$4:$P$135,12,0)</f>
        <v>100</v>
      </c>
      <c r="O102" s="3">
        <f>VLOOKUP($B102,'[4]Verfügbare Eink'!$A$4:$P$135,13,0)</f>
        <v>100</v>
      </c>
      <c r="S102" s="3">
        <f>VLOOKUP($B102,'[4]BIP je Arbeitsstunde'!$A$4:$P$128,12,0)</f>
        <v>100</v>
      </c>
      <c r="T102" s="3">
        <f>VLOOKUP($B102,'[4]BIP je Arbeitsstunde'!$A$4:$P$128,13,0)</f>
        <v>100</v>
      </c>
      <c r="U102" s="7"/>
      <c r="V102" s="7"/>
      <c r="W102" s="7"/>
      <c r="X102" s="3">
        <f>VLOOKUP($B102,[4]ALQ!$A$4:$P$128,6,0)</f>
        <v>6.6</v>
      </c>
      <c r="Y102" s="3">
        <f>VLOOKUP($B102,[4]ALQ!$A$4:$P$128,10,0)</f>
        <v>5.8</v>
      </c>
      <c r="AC102" s="3">
        <f>VLOOKUP($B102,[4]Erwerbstätigkeit!$A$4:$P$128,14,0)</f>
        <v>0.89712317046620171</v>
      </c>
      <c r="AD102" s="7">
        <f>VLOOKUP($B102,[4]Erwerbstätigkeit!$A$4:$P$128,15,0)</f>
        <v>0</v>
      </c>
      <c r="AF102" s="3">
        <f>VLOOKUP($B102,[4]Erwerbstätigkeit!$A$4:$T$128,17,0)</f>
        <v>14.543475934702796</v>
      </c>
      <c r="AG102" s="3">
        <f>VLOOKUP($B102,[4]Erwerbstätigkeit!$A$4:$T$128,18,0)</f>
        <v>13.990688235087328</v>
      </c>
      <c r="AH102" s="7">
        <f>VLOOKUP($B102,[4]Erwerbstätigkeit!$A$4:$T$128,19,0)</f>
        <v>0</v>
      </c>
      <c r="AI102" s="7">
        <f>VLOOKUP($B102,[4]Erwerbstätigkeit!$A$4:$T$128,20,0)</f>
        <v>0</v>
      </c>
      <c r="AK102" s="3">
        <f>VLOOKUP($B102,[4]Tabelle11!$A$4:$I$128,7,0)</f>
        <v>2.2400000000000002</v>
      </c>
      <c r="AN102" s="3">
        <f>VLOOKUP($B102,[4]Tabelle8!$A$4:$S$128,15,0)</f>
        <v>105.31080037622141</v>
      </c>
      <c r="AO102" s="7"/>
    </row>
    <row r="103" spans="1:41" x14ac:dyDescent="0.35">
      <c r="A103" t="s">
        <v>487</v>
      </c>
      <c r="B103" t="s">
        <v>444</v>
      </c>
      <c r="C103" s="3">
        <f>VLOOKUP($B103,'[4]BIP je EW'!$A$4:$P$128,12,0)</f>
        <v>116.45569620253164</v>
      </c>
      <c r="D103" s="3">
        <f>VLOOKUP($B103,'[4]BIP je EW'!$A$4:$P$128,13,0)</f>
        <v>117.76315789473684</v>
      </c>
      <c r="E103">
        <f>VLOOKUP($B103,'[4]BIP je EW'!$A$4:$P$128,15,0)</f>
        <v>8</v>
      </c>
      <c r="F103">
        <f>VLOOKUP($B103,'[4]BIP je EW'!$A$4:$P$128,16,0)</f>
        <v>8</v>
      </c>
      <c r="H103" s="3">
        <f>VLOOKUP($B103,[4]Wirtschaftswachstum!$A$4:$Z$128,23,0)</f>
        <v>1.3452044542458594</v>
      </c>
      <c r="I103">
        <f>VLOOKUP($B103,[4]Wirtschaftswachstum!$A$4:$Z$128,26,0)</f>
        <v>12</v>
      </c>
      <c r="K103" s="3">
        <f>VLOOKUP($B103,[4]Wirtschaftswachstum!$A$4:$AY$128,50,0)</f>
        <v>1.0504469386263224</v>
      </c>
      <c r="L103">
        <f>VLOOKUP($B103,[4]Wirtschaftswachstum!$A$4:$AY$128,51,0)</f>
        <v>16</v>
      </c>
      <c r="N103" s="3">
        <f>VLOOKUP($B103,'[4]Verfügbare Eink'!$A$4:$P$135,12,0)</f>
        <v>110.40462427745665</v>
      </c>
      <c r="O103" s="3">
        <f>VLOOKUP($B103,'[4]Verfügbare Eink'!$A$4:$P$135,13,0)</f>
        <v>113.79310344827587</v>
      </c>
      <c r="P103">
        <f>VLOOKUP($B103,'[4]Verfügbare Eink'!$A$4:$P$135,15,0)</f>
        <v>4</v>
      </c>
      <c r="Q103">
        <f>VLOOKUP($B103,'[4]Verfügbare Eink'!$A$4:$P$135,16,0)</f>
        <v>4</v>
      </c>
      <c r="S103" s="3">
        <f>VLOOKUP($B103,'[4]BIP je Arbeitsstunde'!$A$4:$P$128,12,0)</f>
        <v>132.10002091488749</v>
      </c>
      <c r="T103" s="3">
        <f>VLOOKUP($B103,'[4]BIP je Arbeitsstunde'!$A$4:$P$128,13,0)</f>
        <v>132.8137634638201</v>
      </c>
      <c r="U103" s="7">
        <f>VLOOKUP($B103,'[4]BIP je Arbeitsstunde'!$A$4:$P$128,15,0)</f>
        <v>4</v>
      </c>
      <c r="V103" s="7">
        <f>VLOOKUP($B103,'[4]BIP je Arbeitsstunde'!$A$4:$P$128,16,0)</f>
        <v>4</v>
      </c>
      <c r="W103" s="7"/>
      <c r="X103" s="3">
        <f>VLOOKUP($B103,[4]ALQ!$A$4:$P$128,6,0)</f>
        <v>5.2</v>
      </c>
      <c r="Y103" s="3">
        <f>VLOOKUP($B103,[4]ALQ!$A$4:$P$128,10,0)</f>
        <v>5.3</v>
      </c>
      <c r="Z103">
        <f>VLOOKUP($B103,[4]ALQ!$A$4:$P$128,15,0)</f>
        <v>14</v>
      </c>
      <c r="AA103">
        <f>VLOOKUP($B103,[4]ALQ!$A$4:$P$128,16,0)</f>
        <v>14</v>
      </c>
      <c r="AC103" s="3">
        <f>VLOOKUP($B103,[4]Erwerbstätigkeit!$A$4:$P$128,14,0)</f>
        <v>0.99213972837472397</v>
      </c>
      <c r="AD103" s="7">
        <f>VLOOKUP($B103,[4]Erwerbstätigkeit!$A$4:$P$128,15,0)</f>
        <v>18</v>
      </c>
      <c r="AF103" s="3">
        <f>VLOOKUP($B103,[4]Erwerbstätigkeit!$A$4:$T$128,17,0)</f>
        <v>10.41934785362047</v>
      </c>
      <c r="AG103" s="3">
        <f>VLOOKUP($B103,[4]Erwerbstätigkeit!$A$4:$T$128,18,0)</f>
        <v>10.045855490883328</v>
      </c>
      <c r="AH103" s="7">
        <f>VLOOKUP($B103,[4]Erwerbstätigkeit!$A$4:$T$128,19,0)</f>
        <v>20</v>
      </c>
      <c r="AI103" s="7">
        <f>VLOOKUP($B103,[4]Erwerbstätigkeit!$A$4:$T$128,20,0)</f>
        <v>20</v>
      </c>
      <c r="AK103" s="3">
        <f>VLOOKUP($B103,[4]Tabelle11!$A$4:$I$128,7,0)</f>
        <v>3.41</v>
      </c>
      <c r="AL103">
        <f>RANK(AK103,AK$103:AK$129)</f>
        <v>2</v>
      </c>
      <c r="AN103" s="3">
        <f>VLOOKUP($B103,[4]Tabelle8!$A$4:$S$128,15,0)</f>
        <v>114.91337599500547</v>
      </c>
      <c r="AO103">
        <f>RANK(AN103,AN$103:AN$129)</f>
        <v>7</v>
      </c>
    </row>
    <row r="104" spans="1:41" x14ac:dyDescent="0.35">
      <c r="A104" t="s">
        <v>488</v>
      </c>
      <c r="B104" t="s">
        <v>445</v>
      </c>
      <c r="C104" s="3">
        <f>VLOOKUP($B104,'[4]BIP je EW'!$A$4:$P$128,12,0)</f>
        <v>55.063291139240512</v>
      </c>
      <c r="D104" s="3">
        <f>VLOOKUP($B104,'[4]BIP je EW'!$A$4:$P$128,13,0)</f>
        <v>57.565789473684212</v>
      </c>
      <c r="E104">
        <f>VLOOKUP($B104,'[4]BIP je EW'!$A$4:$P$128,15,0)</f>
        <v>28</v>
      </c>
      <c r="F104">
        <f>VLOOKUP($B104,'[4]BIP je EW'!$A$4:$P$128,16,0)</f>
        <v>28</v>
      </c>
      <c r="H104" s="3">
        <f>VLOOKUP($B104,[4]Wirtschaftswachstum!$A$4:$Z$128,23,0)</f>
        <v>2.0278712032342412</v>
      </c>
      <c r="I104">
        <f>VLOOKUP($B104,[4]Wirtschaftswachstum!$A$4:$Z$128,26,0)</f>
        <v>5</v>
      </c>
      <c r="K104" s="3">
        <f>VLOOKUP($B104,[4]Wirtschaftswachstum!$A$4:$AY$128,50,0)</f>
        <v>3.2111706432126539</v>
      </c>
      <c r="L104">
        <f>VLOOKUP($B104,[4]Wirtschaftswachstum!$A$4:$AY$128,51,0)</f>
        <v>3</v>
      </c>
      <c r="N104" s="3">
        <f>VLOOKUP($B104,'[4]Verfügbare Eink'!$A$4:$P$135,12,0)</f>
        <v>56.647398843930638</v>
      </c>
      <c r="O104" s="3">
        <f>VLOOKUP($B104,'[4]Verfügbare Eink'!$A$4:$P$135,13,0)</f>
        <v>54.022988505747129</v>
      </c>
      <c r="P104">
        <f>VLOOKUP($B104,'[4]Verfügbare Eink'!$A$4:$P$135,15,0)</f>
        <v>27</v>
      </c>
      <c r="Q104">
        <f>VLOOKUP($B104,'[4]Verfügbare Eink'!$A$4:$P$135,16,0)</f>
        <v>27</v>
      </c>
      <c r="S104" s="3">
        <f>VLOOKUP($B104,'[4]BIP je Arbeitsstunde'!$A$4:$P$128,12,0)</f>
        <v>48.694694494022485</v>
      </c>
      <c r="T104" s="3">
        <f>VLOOKUP($B104,'[4]BIP je Arbeitsstunde'!$A$4:$P$128,13,0)</f>
        <v>55.671531890700706</v>
      </c>
      <c r="U104" s="7">
        <f>VLOOKUP($B104,'[4]BIP je Arbeitsstunde'!$A$4:$P$128,15,0)</f>
        <v>27</v>
      </c>
      <c r="V104" s="7">
        <f>VLOOKUP($B104,'[4]BIP je Arbeitsstunde'!$A$4:$P$128,16,0)</f>
        <v>26</v>
      </c>
      <c r="W104" s="7"/>
      <c r="X104" s="3">
        <f>VLOOKUP($B104,[4]ALQ!$A$4:$P$128,6,0)</f>
        <v>4.0999999999999996</v>
      </c>
      <c r="Y104" s="3">
        <f>VLOOKUP($B104,[4]ALQ!$A$4:$P$128,10,0)</f>
        <v>4.3</v>
      </c>
      <c r="Z104">
        <f>VLOOKUP($B104,[4]ALQ!$A$4:$P$128,15,0)</f>
        <v>8</v>
      </c>
      <c r="AA104">
        <f>VLOOKUP($B104,[4]ALQ!$A$4:$P$128,16,0)</f>
        <v>9</v>
      </c>
      <c r="AC104" s="3">
        <f>VLOOKUP($B104,[4]Erwerbstätigkeit!$A$4:$P$128,14,0)</f>
        <v>9.8838855486064858E-2</v>
      </c>
      <c r="AD104" s="7">
        <f>VLOOKUP($B104,[4]Erwerbstätigkeit!$A$4:$P$128,15,0)</f>
        <v>24</v>
      </c>
      <c r="AF104" s="3">
        <f>VLOOKUP($B104,[4]Erwerbstätigkeit!$A$4:$T$128,17,0)</f>
        <v>17.586109444931484</v>
      </c>
      <c r="AG104" s="3">
        <f>VLOOKUP($B104,[4]Erwerbstätigkeit!$A$4:$T$128,18,0)</f>
        <v>16.851120659621412</v>
      </c>
      <c r="AH104" s="7">
        <f>VLOOKUP($B104,[4]Erwerbstätigkeit!$A$4:$T$128,19,0)</f>
        <v>9</v>
      </c>
      <c r="AI104" s="7">
        <f>VLOOKUP($B104,[4]Erwerbstätigkeit!$A$4:$T$128,20,0)</f>
        <v>9</v>
      </c>
      <c r="AK104" s="3">
        <f>VLOOKUP($B104,[4]Tabelle11!$A$4:$I$128,7,0)</f>
        <v>0.77</v>
      </c>
      <c r="AL104">
        <f t="shared" ref="AL104:AL129" si="6">RANK(AK104,AK$103:AK$129)</f>
        <v>24</v>
      </c>
      <c r="AN104" s="3">
        <f>VLOOKUP($B104,[4]Tabelle8!$A$4:$S$128,15,0)</f>
        <v>78.904110930372312</v>
      </c>
      <c r="AO104">
        <f t="shared" ref="AO104:AO129" si="7">RANK(AN104,AN$103:AN$129)</f>
        <v>27</v>
      </c>
    </row>
    <row r="105" spans="1:41" x14ac:dyDescent="0.35">
      <c r="A105" t="s">
        <v>489</v>
      </c>
      <c r="B105" t="s">
        <v>446</v>
      </c>
      <c r="C105" s="3">
        <f>VLOOKUP($B105,'[4]BIP je EW'!$A$4:$P$128,12,0)</f>
        <v>94.936708860759495</v>
      </c>
      <c r="D105" s="3">
        <f>VLOOKUP($B105,'[4]BIP je EW'!$A$4:$P$128,13,0)</f>
        <v>96.05263157894737</v>
      </c>
      <c r="E105">
        <f>VLOOKUP($B105,'[4]BIP je EW'!$A$4:$P$128,15,0)</f>
        <v>14</v>
      </c>
      <c r="F105">
        <f>VLOOKUP($B105,'[4]BIP je EW'!$A$4:$P$128,16,0)</f>
        <v>13</v>
      </c>
      <c r="H105" s="3">
        <f>VLOOKUP($B105,[4]Wirtschaftswachstum!$A$4:$Z$128,23,0)</f>
        <v>0.24251107695778273</v>
      </c>
      <c r="I105">
        <f>VLOOKUP($B105,[4]Wirtschaftswachstum!$A$4:$Z$128,26,0)</f>
        <v>24</v>
      </c>
      <c r="K105" s="3">
        <f>VLOOKUP($B105,[4]Wirtschaftswachstum!$A$4:$AY$128,50,0)</f>
        <v>-0.46093342857081154</v>
      </c>
      <c r="L105">
        <f>VLOOKUP($B105,[4]Wirtschaftswachstum!$A$4:$AY$128,51,0)</f>
        <v>26</v>
      </c>
      <c r="N105" s="3">
        <f>VLOOKUP($B105,'[4]Verfügbare Eink'!$A$4:$P$135,12,0)</f>
        <v>83.236994219653184</v>
      </c>
      <c r="O105" s="3">
        <f>VLOOKUP($B105,'[4]Verfügbare Eink'!$A$4:$P$135,13,0)</f>
        <v>82.18390804597702</v>
      </c>
      <c r="P105">
        <f>VLOOKUP($B105,'[4]Verfügbare Eink'!$A$4:$P$135,15,0)</f>
        <v>18</v>
      </c>
      <c r="Q105">
        <f>VLOOKUP($B105,'[4]Verfügbare Eink'!$A$4:$P$135,16,0)</f>
        <v>18</v>
      </c>
      <c r="S105" s="3">
        <f>VLOOKUP($B105,'[4]BIP je Arbeitsstunde'!$A$4:$P$128,12,0)</f>
        <v>79.974529464292402</v>
      </c>
      <c r="T105" s="3">
        <f>VLOOKUP($B105,'[4]BIP je Arbeitsstunde'!$A$4:$P$128,13,0)</f>
        <v>77.964799165861166</v>
      </c>
      <c r="U105" s="7">
        <f>VLOOKUP($B105,'[4]BIP je Arbeitsstunde'!$A$4:$P$128,15,0)</f>
        <v>14</v>
      </c>
      <c r="V105" s="7">
        <f>VLOOKUP($B105,'[4]BIP je Arbeitsstunde'!$A$4:$P$128,16,0)</f>
        <v>15</v>
      </c>
      <c r="W105" s="7"/>
      <c r="X105" s="3">
        <f>VLOOKUP($B105,[4]ALQ!$A$4:$P$128,6,0)</f>
        <v>2</v>
      </c>
      <c r="Y105" s="3">
        <f>VLOOKUP($B105,[4]ALQ!$A$4:$P$128,10,0)</f>
        <v>2.5</v>
      </c>
      <c r="Z105">
        <f>VLOOKUP($B105,[4]ALQ!$A$4:$P$128,15,0)</f>
        <v>1</v>
      </c>
      <c r="AA105">
        <f>VLOOKUP($B105,[4]ALQ!$A$4:$P$128,16,0)</f>
        <v>1</v>
      </c>
      <c r="AC105" s="3">
        <f>VLOOKUP($B105,[4]Erwerbstätigkeit!$A$4:$P$128,14,0)</f>
        <v>0.17031506501842841</v>
      </c>
      <c r="AD105" s="7">
        <f>VLOOKUP($B105,[4]Erwerbstätigkeit!$A$4:$P$128,15,0)</f>
        <v>23</v>
      </c>
      <c r="AF105" s="3">
        <f>VLOOKUP($B105,[4]Erwerbstätigkeit!$A$4:$T$128,17,0)</f>
        <v>26.432857380446499</v>
      </c>
      <c r="AG105" s="3">
        <f>VLOOKUP($B105,[4]Erwerbstätigkeit!$A$4:$T$128,18,0)</f>
        <v>25.384955785399804</v>
      </c>
      <c r="AH105" s="7">
        <f>VLOOKUP($B105,[4]Erwerbstätigkeit!$A$4:$T$128,19,0)</f>
        <v>1</v>
      </c>
      <c r="AI105" s="7">
        <f>VLOOKUP($B105,[4]Erwerbstätigkeit!$A$4:$T$128,20,0)</f>
        <v>1</v>
      </c>
      <c r="AK105" s="3">
        <f>VLOOKUP($B105,[4]Tabelle11!$A$4:$I$128,7,0)</f>
        <v>1.93</v>
      </c>
      <c r="AL105">
        <f t="shared" si="6"/>
        <v>10</v>
      </c>
      <c r="AN105" s="3">
        <f>VLOOKUP($B105,[4]Tabelle8!$A$4:$S$128,15,0)</f>
        <v>105.89476758335363</v>
      </c>
      <c r="AO105">
        <f t="shared" si="7"/>
        <v>14</v>
      </c>
    </row>
    <row r="106" spans="1:41" x14ac:dyDescent="0.35">
      <c r="A106" t="s">
        <v>490</v>
      </c>
      <c r="B106" t="s">
        <v>447</v>
      </c>
      <c r="C106" s="3">
        <f>VLOOKUP($B106,'[4]BIP je EW'!$A$4:$P$128,12,0)</f>
        <v>123.41772151898734</v>
      </c>
      <c r="D106" s="3">
        <f>VLOOKUP($B106,'[4]BIP je EW'!$A$4:$P$128,13,0)</f>
        <v>130.92105263157893</v>
      </c>
      <c r="E106">
        <f>VLOOKUP($B106,'[4]BIP je EW'!$A$4:$P$128,15,0)</f>
        <v>16</v>
      </c>
      <c r="F106">
        <f>VLOOKUP($B106,'[4]BIP je EW'!$A$4:$P$128,16,0)</f>
        <v>13</v>
      </c>
      <c r="H106" s="3">
        <f>VLOOKUP($B106,[4]Wirtschaftswachstum!$A$4:$Z$128,23,0)</f>
        <v>1.8722558078239473</v>
      </c>
      <c r="I106">
        <f>VLOOKUP($B106,[4]Wirtschaftswachstum!$A$4:$Z$128,26,0)</f>
        <v>14</v>
      </c>
      <c r="K106" s="3">
        <f>VLOOKUP($B106,[4]Wirtschaftswachstum!$A$4:$AY$128,50,0)</f>
        <v>1.7773156897512195</v>
      </c>
      <c r="L106">
        <f>VLOOKUP($B106,[4]Wirtschaftswachstum!$A$4:$AY$128,51,0)</f>
        <v>24</v>
      </c>
      <c r="N106" s="3">
        <f>VLOOKUP($B106,'[4]Verfügbare Eink'!$A$4:$P$135,12,0)</f>
        <v>93.641618497109818</v>
      </c>
      <c r="O106" s="3">
        <f>VLOOKUP($B106,'[4]Verfügbare Eink'!$A$4:$P$135,13,0)</f>
        <v>93.678160919540232</v>
      </c>
      <c r="P106">
        <f>VLOOKUP($B106,'[4]Verfügbare Eink'!$A$4:$P$135,15,0)</f>
        <v>14</v>
      </c>
      <c r="Q106">
        <f>VLOOKUP($B106,'[4]Verfügbare Eink'!$A$4:$P$135,16,0)</f>
        <v>12</v>
      </c>
      <c r="S106" s="3">
        <f>VLOOKUP($B106,'[4]BIP je Arbeitsstunde'!$A$4:$P$128,12,0)</f>
        <v>133.96983757032712</v>
      </c>
      <c r="T106" s="3">
        <f>VLOOKUP($B106,'[4]BIP je Arbeitsstunde'!$A$4:$P$128,13,0)</f>
        <v>139.9423088220808</v>
      </c>
      <c r="U106" s="7">
        <f>VLOOKUP($B106,'[4]BIP je Arbeitsstunde'!$A$4:$P$128,15,0)</f>
        <v>8</v>
      </c>
      <c r="V106" s="7">
        <f>VLOOKUP($B106,'[4]BIP je Arbeitsstunde'!$A$4:$P$128,16,0)</f>
        <v>6</v>
      </c>
      <c r="W106" s="7"/>
      <c r="X106" s="3">
        <f>VLOOKUP($B106,[4]ALQ!$A$4:$P$128,6,0)</f>
        <v>4.7</v>
      </c>
      <c r="Y106" s="3">
        <f>VLOOKUP($B106,[4]ALQ!$A$4:$P$128,10,0)</f>
        <v>4.7</v>
      </c>
      <c r="Z106">
        <f>VLOOKUP($B106,[4]ALQ!$A$4:$P$128,15,0)</f>
        <v>42</v>
      </c>
      <c r="AA106">
        <f>VLOOKUP($B106,[4]ALQ!$A$4:$P$128,16,0)</f>
        <v>41</v>
      </c>
      <c r="AC106" s="3">
        <f>VLOOKUP($B106,[4]Erwerbstätigkeit!$A$4:$P$128,14,0)</f>
        <v>1.6099009744083332</v>
      </c>
      <c r="AD106" s="7">
        <f>VLOOKUP($B106,[4]Erwerbstätigkeit!$A$4:$P$128,15,0)</f>
        <v>12</v>
      </c>
      <c r="AF106" s="3">
        <f>VLOOKUP($B106,[4]Erwerbstätigkeit!$A$4:$T$128,17,0)</f>
        <v>9.688135570652987</v>
      </c>
      <c r="AG106" s="3">
        <f>VLOOKUP($B106,[4]Erwerbstätigkeit!$A$4:$T$128,18,0)</f>
        <v>9.6382644795463754</v>
      </c>
      <c r="AH106" s="7">
        <f>VLOOKUP($B106,[4]Erwerbstätigkeit!$A$4:$T$128,19,0)</f>
        <v>65</v>
      </c>
      <c r="AI106" s="7">
        <f>VLOOKUP($B106,[4]Erwerbstätigkeit!$A$4:$T$128,20,0)</f>
        <v>64</v>
      </c>
      <c r="AK106" s="3">
        <f>VLOOKUP($B106,[4]Tabelle11!$A$4:$I$128,7,0)</f>
        <v>2.74</v>
      </c>
      <c r="AL106">
        <f t="shared" si="6"/>
        <v>6</v>
      </c>
      <c r="AN106" s="3">
        <f>VLOOKUP($B106,[4]Tabelle8!$A$4:$S$128,15,0)</f>
        <v>111.41708610487235</v>
      </c>
      <c r="AO106">
        <f t="shared" si="7"/>
        <v>11</v>
      </c>
    </row>
    <row r="107" spans="1:41" x14ac:dyDescent="0.35">
      <c r="A107" t="s">
        <v>486</v>
      </c>
      <c r="B107" t="s">
        <v>448</v>
      </c>
      <c r="C107" s="3">
        <f>VLOOKUP($B107,'[4]BIP je EW'!$A$4:$P$128,12,0)</f>
        <v>121.83544303797468</v>
      </c>
      <c r="D107" s="3">
        <f>VLOOKUP($B107,'[4]BIP je EW'!$A$4:$P$128,13,0)</f>
        <v>123.35526315789474</v>
      </c>
      <c r="E107">
        <f>VLOOKUP($B107,'[4]BIP je EW'!$A$4:$P$128,15,0)</f>
        <v>6</v>
      </c>
      <c r="F107">
        <f>VLOOKUP($B107,'[4]BIP je EW'!$A$4:$P$128,16,0)</f>
        <v>5</v>
      </c>
      <c r="H107" s="3">
        <f>VLOOKUP($B107,[4]Wirtschaftswachstum!$A$4:$Z$128,23,0)</f>
        <v>0.11179457777619461</v>
      </c>
      <c r="I107">
        <f>VLOOKUP($B107,[4]Wirtschaftswachstum!$A$4:$Z$128,26,0)</f>
        <v>26</v>
      </c>
      <c r="K107" s="3">
        <f>VLOOKUP($B107,[4]Wirtschaftswachstum!$A$4:$AY$128,50,0)</f>
        <v>-0.28384968161824986</v>
      </c>
      <c r="L107">
        <f>VLOOKUP($B107,[4]Wirtschaftswachstum!$A$4:$AY$128,51,0)</f>
        <v>24</v>
      </c>
      <c r="N107" s="3">
        <f>VLOOKUP($B107,'[4]Verfügbare Eink'!$A$4:$P$135,12,0)</f>
        <v>127.7456647398844</v>
      </c>
      <c r="O107" s="3">
        <f>VLOOKUP($B107,'[4]Verfügbare Eink'!$A$4:$P$135,13,0)</f>
        <v>127.01149425287358</v>
      </c>
      <c r="P107">
        <f>VLOOKUP($B107,'[4]Verfügbare Eink'!$A$4:$P$135,15,0)</f>
        <v>2</v>
      </c>
      <c r="Q107">
        <f>VLOOKUP($B107,'[4]Verfügbare Eink'!$A$4:$P$135,16,0)</f>
        <v>2</v>
      </c>
      <c r="S107" s="3">
        <f>VLOOKUP($B107,'[4]BIP je Arbeitsstunde'!$A$4:$P$128,12,0)</f>
        <v>124.19494691010935</v>
      </c>
      <c r="T107" s="3">
        <f>VLOOKUP($B107,'[4]BIP je Arbeitsstunde'!$A$4:$P$128,13,0)</f>
        <v>124.05520725723289</v>
      </c>
      <c r="U107" s="7">
        <f>VLOOKUP($B107,'[4]BIP je Arbeitsstunde'!$A$4:$P$128,15,0)</f>
        <v>6</v>
      </c>
      <c r="V107" s="7">
        <f>VLOOKUP($B107,'[4]BIP je Arbeitsstunde'!$A$4:$P$128,16,0)</f>
        <v>6</v>
      </c>
      <c r="W107" s="7"/>
      <c r="X107" s="3">
        <f>VLOOKUP($B107,[4]ALQ!$A$4:$P$128,6,0)</f>
        <v>3.1</v>
      </c>
      <c r="Y107" s="3">
        <f>VLOOKUP($B107,[4]ALQ!$A$4:$P$128,10,0)</f>
        <v>3</v>
      </c>
      <c r="Z107">
        <f>VLOOKUP($B107,[4]ALQ!$A$4:$P$128,15,0)</f>
        <v>3</v>
      </c>
      <c r="AA107">
        <f>VLOOKUP($B107,[4]ALQ!$A$4:$P$128,16,0)</f>
        <v>4</v>
      </c>
      <c r="AC107" s="3">
        <f>VLOOKUP($B107,[4]Erwerbstätigkeit!$A$4:$P$128,14,0)</f>
        <v>0.40339665191466167</v>
      </c>
      <c r="AD107" s="7">
        <f>VLOOKUP($B107,[4]Erwerbstätigkeit!$A$4:$P$128,15,0)</f>
        <v>22</v>
      </c>
      <c r="AF107" s="3">
        <f>VLOOKUP($B107,[4]Erwerbstätigkeit!$A$4:$T$128,17,0)</f>
        <v>17.154783991518684</v>
      </c>
      <c r="AG107" s="3">
        <f>VLOOKUP($B107,[4]Erwerbstätigkeit!$A$4:$T$128,18,0)</f>
        <v>16.415982484948003</v>
      </c>
      <c r="AH107" s="7">
        <f>VLOOKUP($B107,[4]Erwerbstätigkeit!$A$4:$T$128,19,0)</f>
        <v>10</v>
      </c>
      <c r="AI107" s="7">
        <f>VLOOKUP($B107,[4]Erwerbstätigkeit!$A$4:$T$128,20,0)</f>
        <v>10</v>
      </c>
      <c r="AK107" s="3">
        <f>VLOOKUP($B107,[4]Tabelle11!$A$4:$I$128,7,0)</f>
        <v>3.08</v>
      </c>
      <c r="AL107">
        <f t="shared" si="6"/>
        <v>4</v>
      </c>
      <c r="AN107" s="3">
        <f>VLOOKUP($B107,[4]Tabelle8!$A$4:$S$128,15,0)</f>
        <v>103.75290030322748</v>
      </c>
      <c r="AO107">
        <f t="shared" si="7"/>
        <v>15</v>
      </c>
    </row>
    <row r="108" spans="1:41" x14ac:dyDescent="0.35">
      <c r="A108" t="s">
        <v>492</v>
      </c>
      <c r="B108" t="s">
        <v>449</v>
      </c>
      <c r="C108" s="3">
        <f>VLOOKUP($B108,'[4]BIP je EW'!$A$4:$P$128,12,0)</f>
        <v>83.544303797468359</v>
      </c>
      <c r="D108" s="3">
        <f>VLOOKUP($B108,'[4]BIP je EW'!$A$4:$P$128,13,0)</f>
        <v>85.526315789473685</v>
      </c>
      <c r="E108">
        <f>VLOOKUP($B108,'[4]BIP je EW'!$A$4:$P$128,15,0)</f>
        <v>18</v>
      </c>
      <c r="F108">
        <f>VLOOKUP($B108,'[4]BIP je EW'!$A$4:$P$128,16,0)</f>
        <v>18</v>
      </c>
      <c r="H108" s="3">
        <f>VLOOKUP($B108,[4]Wirtschaftswachstum!$A$4:$Z$128,23,0)</f>
        <v>0.20411804544870904</v>
      </c>
      <c r="I108">
        <f>VLOOKUP($B108,[4]Wirtschaftswachstum!$A$4:$Z$128,26,0)</f>
        <v>25</v>
      </c>
      <c r="K108" s="3">
        <f>VLOOKUP($B108,[4]Wirtschaftswachstum!$A$4:$AY$128,50,0)</f>
        <v>-0.50688120022959993</v>
      </c>
      <c r="L108">
        <f>VLOOKUP($B108,[4]Wirtschaftswachstum!$A$4:$AY$128,51,0)</f>
        <v>27</v>
      </c>
      <c r="N108" s="3">
        <f>VLOOKUP($B108,'[4]Verfügbare Eink'!$A$4:$P$135,12,0)</f>
        <v>74.566473988439313</v>
      </c>
      <c r="O108" s="3">
        <f>VLOOKUP($B108,'[4]Verfügbare Eink'!$A$4:$P$135,13,0)</f>
        <v>74.137931034482762</v>
      </c>
      <c r="P108">
        <f>VLOOKUP($B108,'[4]Verfügbare Eink'!$A$4:$P$135,15,0)</f>
        <v>20</v>
      </c>
      <c r="Q108">
        <f>VLOOKUP($B108,'[4]Verfügbare Eink'!$A$4:$P$135,16,0)</f>
        <v>20</v>
      </c>
      <c r="S108" s="3">
        <f>VLOOKUP($B108,'[4]BIP je Arbeitsstunde'!$A$4:$P$128,12,0)</f>
        <v>72.378096714314381</v>
      </c>
      <c r="T108" s="3">
        <f>VLOOKUP($B108,'[4]BIP je Arbeitsstunde'!$A$4:$P$128,13,0)</f>
        <v>76.930208011405369</v>
      </c>
      <c r="U108" s="7">
        <f>VLOOKUP($B108,'[4]BIP je Arbeitsstunde'!$A$4:$P$128,15,0)</f>
        <v>17</v>
      </c>
      <c r="V108" s="7">
        <f>VLOOKUP($B108,'[4]BIP je Arbeitsstunde'!$A$4:$P$128,16,0)</f>
        <v>17</v>
      </c>
      <c r="W108" s="7"/>
      <c r="X108" s="3">
        <f>VLOOKUP($B108,[4]ALQ!$A$4:$P$128,6,0)</f>
        <v>4.4000000000000004</v>
      </c>
      <c r="Y108" s="3">
        <f>VLOOKUP($B108,[4]ALQ!$A$4:$P$128,10,0)</f>
        <v>6.2</v>
      </c>
      <c r="Z108">
        <f>VLOOKUP($B108,[4]ALQ!$A$4:$P$128,15,0)</f>
        <v>11</v>
      </c>
      <c r="AA108">
        <f>VLOOKUP($B108,[4]ALQ!$A$4:$P$128,16,0)</f>
        <v>18</v>
      </c>
      <c r="AC108" s="3">
        <f>VLOOKUP($B108,[4]Erwerbstätigkeit!$A$4:$P$128,14,0)</f>
        <v>1.2675624628049462</v>
      </c>
      <c r="AD108" s="7">
        <f>VLOOKUP($B108,[4]Erwerbstätigkeit!$A$4:$P$128,15,0)</f>
        <v>11</v>
      </c>
      <c r="AF108" s="3">
        <f>VLOOKUP($B108,[4]Erwerbstätigkeit!$A$4:$T$128,17,0)</f>
        <v>18.539137331462388</v>
      </c>
      <c r="AG108" s="3">
        <f>VLOOKUP($B108,[4]Erwerbstätigkeit!$A$4:$T$128,18,0)</f>
        <v>18.223865405340678</v>
      </c>
      <c r="AH108" s="7">
        <f>VLOOKUP($B108,[4]Erwerbstätigkeit!$A$4:$T$128,19,0)</f>
        <v>6</v>
      </c>
      <c r="AI108" s="7">
        <f>VLOOKUP($B108,[4]Erwerbstätigkeit!$A$4:$T$128,20,0)</f>
        <v>6</v>
      </c>
      <c r="AK108" s="3">
        <f>VLOOKUP($B108,[4]Tabelle11!$A$4:$I$128,7,0)</f>
        <v>1.75</v>
      </c>
      <c r="AL108">
        <f t="shared" si="6"/>
        <v>11</v>
      </c>
      <c r="AN108" s="3">
        <f>VLOOKUP($B108,[4]Tabelle8!$A$4:$S$128,15,0)</f>
        <v>97.472347106258482</v>
      </c>
      <c r="AO108">
        <f t="shared" si="7"/>
        <v>21</v>
      </c>
    </row>
    <row r="109" spans="1:41" x14ac:dyDescent="0.35">
      <c r="A109" t="s">
        <v>499</v>
      </c>
      <c r="B109" t="s">
        <v>376</v>
      </c>
      <c r="C109" s="3">
        <f>VLOOKUP($B109,'[4]BIP je EW'!$A$4:$P$128,12,0)</f>
        <v>189.87341772151899</v>
      </c>
      <c r="D109" s="3">
        <f>VLOOKUP($B109,'[4]BIP je EW'!$A$4:$P$128,13,0)</f>
        <v>205.59210526315786</v>
      </c>
      <c r="E109">
        <f>VLOOKUP($B109,'[4]BIP je EW'!$A$4:$P$128,15,0)</f>
        <v>4</v>
      </c>
      <c r="F109">
        <f>VLOOKUP($B109,'[4]BIP je EW'!$A$4:$P$128,16,0)</f>
        <v>2</v>
      </c>
      <c r="H109" s="3">
        <f>VLOOKUP($B109,[4]Wirtschaftswachstum!$A$4:$Z$128,23,0)</f>
        <v>5.044926275127537</v>
      </c>
      <c r="I109">
        <f>VLOOKUP($B109,[4]Wirtschaftswachstum!$A$4:$Z$128,26,0)</f>
        <v>2</v>
      </c>
      <c r="K109" s="3">
        <f>VLOOKUP($B109,[4]Wirtschaftswachstum!$A$4:$AY$128,50,0)</f>
        <v>4.6569602330036446</v>
      </c>
      <c r="L109">
        <f>VLOOKUP($B109,[4]Wirtschaftswachstum!$A$4:$AY$128,51,0)</f>
        <v>3</v>
      </c>
      <c r="N109" s="3">
        <f>VLOOKUP($B109,'[4]Verfügbare Eink'!$A$4:$P$135,12,0)</f>
        <v>96.531791907514446</v>
      </c>
      <c r="O109" s="3">
        <f>VLOOKUP($B109,'[4]Verfügbare Eink'!$A$4:$P$135,13,0)</f>
        <v>96.907216494845358</v>
      </c>
      <c r="P109">
        <f>VLOOKUP($B109,'[4]Verfügbare Eink'!$A$4:$P$135,15,0)</f>
        <v>52</v>
      </c>
      <c r="Q109">
        <f>VLOOKUP($B109,'[4]Verfügbare Eink'!$A$4:$P$135,16,0)</f>
        <v>51</v>
      </c>
      <c r="S109" s="3">
        <f>VLOOKUP($B109,'[4]BIP je Arbeitsstunde'!$A$4:$P$128,12,0)</f>
        <v>176.46881508274967</v>
      </c>
      <c r="T109" s="3">
        <f>VLOOKUP($B109,'[4]BIP je Arbeitsstunde'!$A$4:$P$128,13,0)</f>
        <v>220.67211749668783</v>
      </c>
      <c r="U109" s="7">
        <f>VLOOKUP($B109,'[4]BIP je Arbeitsstunde'!$A$4:$P$128,15,0)</f>
        <v>1</v>
      </c>
      <c r="V109" s="7">
        <f>VLOOKUP($B109,'[4]BIP je Arbeitsstunde'!$A$4:$P$128,16,0)</f>
        <v>1</v>
      </c>
      <c r="W109" s="7"/>
      <c r="X109" s="3">
        <f>VLOOKUP($B109,[4]ALQ!$A$4:$P$128,6,0)</f>
        <v>4.5999999999999996</v>
      </c>
      <c r="Y109" s="3">
        <f>VLOOKUP($B109,[4]ALQ!$A$4:$P$128,10,0)</f>
        <v>3.9</v>
      </c>
      <c r="Z109">
        <f>VLOOKUP($B109,[4]ALQ!$A$4:$P$128,15,0)</f>
        <v>40</v>
      </c>
      <c r="AA109">
        <f>VLOOKUP($B109,[4]ALQ!$A$4:$P$128,16,0)</f>
        <v>33</v>
      </c>
      <c r="AC109" s="3">
        <f>VLOOKUP($B109,[4]Erwerbstätigkeit!$A$4:$P$128,14,0)</f>
        <v>3.545043018345865</v>
      </c>
      <c r="AD109" s="7">
        <f>VLOOKUP($B109,[4]Erwerbstätigkeit!$A$4:$P$128,15,0)</f>
        <v>3</v>
      </c>
      <c r="AF109" s="3">
        <f>VLOOKUP($B109,[4]Erwerbstätigkeit!$A$4:$T$128,17,0)</f>
        <v>10.979270418060128</v>
      </c>
      <c r="AG109" s="3">
        <f>VLOOKUP($B109,[4]Erwerbstätigkeit!$A$4:$T$128,18,0)</f>
        <v>11.181215865686656</v>
      </c>
      <c r="AH109" s="7">
        <f>VLOOKUP($B109,[4]Erwerbstätigkeit!$A$4:$T$128,19,0)</f>
        <v>60</v>
      </c>
      <c r="AI109" s="7">
        <f>VLOOKUP($B109,[4]Erwerbstätigkeit!$A$4:$T$128,20,0)</f>
        <v>56</v>
      </c>
      <c r="AK109" s="3">
        <f>VLOOKUP($B109,[4]Tabelle11!$A$4:$I$128,7,0)</f>
        <v>1.07</v>
      </c>
      <c r="AL109">
        <f t="shared" si="6"/>
        <v>20</v>
      </c>
      <c r="AN109" s="3">
        <f>VLOOKUP($B109,[4]Tabelle8!$A$4:$S$128,15,0)</f>
        <v>139.20930538213841</v>
      </c>
      <c r="AO109">
        <f t="shared" si="7"/>
        <v>3</v>
      </c>
    </row>
    <row r="110" spans="1:41" x14ac:dyDescent="0.35">
      <c r="A110" t="s">
        <v>498</v>
      </c>
      <c r="B110" t="s">
        <v>450</v>
      </c>
      <c r="C110" s="3">
        <f>VLOOKUP($B110,'[4]BIP je EW'!$A$4:$P$128,12,0)</f>
        <v>65.822784810126578</v>
      </c>
      <c r="D110" s="3">
        <f>VLOOKUP($B110,'[4]BIP je EW'!$A$4:$P$128,13,0)</f>
        <v>62.171052631578952</v>
      </c>
      <c r="E110">
        <f>VLOOKUP($B110,'[4]BIP je EW'!$A$4:$P$128,15,0)</f>
        <v>27</v>
      </c>
      <c r="F110">
        <f>VLOOKUP($B110,'[4]BIP je EW'!$A$4:$P$128,16,0)</f>
        <v>27</v>
      </c>
      <c r="H110" s="3">
        <f>VLOOKUP($B110,[4]Wirtschaftswachstum!$A$4:$Z$128,23,0)</f>
        <v>1.3242339430011185</v>
      </c>
      <c r="I110">
        <f>VLOOKUP($B110,[4]Wirtschaftswachstum!$A$4:$Z$128,26,0)</f>
        <v>14</v>
      </c>
      <c r="K110" s="3">
        <f>VLOOKUP($B110,[4]Wirtschaftswachstum!$A$4:$AY$128,50,0)</f>
        <v>2.0733306976329118</v>
      </c>
      <c r="L110">
        <f>VLOOKUP($B110,[4]Wirtschaftswachstum!$A$4:$AY$128,51,0)</f>
        <v>9</v>
      </c>
      <c r="N110" s="3">
        <f>VLOOKUP($B110,'[4]Verfügbare Eink'!$A$4:$P$135,12,0)</f>
        <v>71.676300578034684</v>
      </c>
      <c r="O110" s="3">
        <f>VLOOKUP($B110,'[4]Verfügbare Eink'!$A$4:$P$135,13,0)</f>
        <v>67.241379310344826</v>
      </c>
      <c r="P110">
        <f>VLOOKUP($B110,'[4]Verfügbare Eink'!$A$4:$P$135,15,0)</f>
        <v>21</v>
      </c>
      <c r="Q110">
        <f>VLOOKUP($B110,'[4]Verfügbare Eink'!$A$4:$P$135,16,0)</f>
        <v>22</v>
      </c>
      <c r="S110" s="3">
        <f>VLOOKUP($B110,'[4]BIP je Arbeitsstunde'!$A$4:$P$128,12,0)</f>
        <v>55.826506040502636</v>
      </c>
      <c r="T110" s="3">
        <f>VLOOKUP($B110,'[4]BIP je Arbeitsstunde'!$A$4:$P$128,13,0)</f>
        <v>55.117617313899892</v>
      </c>
      <c r="U110" s="7">
        <f>VLOOKUP($B110,'[4]BIP je Arbeitsstunde'!$A$4:$P$128,15,0)</f>
        <v>25</v>
      </c>
      <c r="V110" s="7">
        <f>VLOOKUP($B110,'[4]BIP je Arbeitsstunde'!$A$4:$P$128,16,0)</f>
        <v>27</v>
      </c>
      <c r="W110" s="7"/>
      <c r="X110" s="3">
        <f>VLOOKUP($B110,[4]ALQ!$A$4:$P$128,6,0)</f>
        <v>17.3</v>
      </c>
      <c r="Y110" s="3">
        <f>VLOOKUP($B110,[4]ALQ!$A$4:$P$128,10,0)</f>
        <v>11</v>
      </c>
      <c r="Z110">
        <f>VLOOKUP($B110,[4]ALQ!$A$4:$P$128,15,0)</f>
        <v>27</v>
      </c>
      <c r="AA110">
        <f>VLOOKUP($B110,[4]ALQ!$A$4:$P$128,16,0)</f>
        <v>26</v>
      </c>
      <c r="AC110" s="3">
        <f>VLOOKUP($B110,[4]Erwerbstätigkeit!$A$4:$P$128,14,0)</f>
        <v>1.5024292740891241</v>
      </c>
      <c r="AD110" s="7">
        <f>VLOOKUP($B110,[4]Erwerbstätigkeit!$A$4:$P$128,15,0)</f>
        <v>7</v>
      </c>
      <c r="AF110" s="3">
        <f>VLOOKUP($B110,[4]Erwerbstätigkeit!$A$4:$T$128,17,0)</f>
        <v>7.5610905815705527</v>
      </c>
      <c r="AG110" s="3">
        <f>VLOOKUP($B110,[4]Erwerbstätigkeit!$A$4:$T$128,18,0)</f>
        <v>7.9789069836505035</v>
      </c>
      <c r="AH110" s="7">
        <f>VLOOKUP($B110,[4]Erwerbstätigkeit!$A$4:$T$128,19,0)</f>
        <v>24</v>
      </c>
      <c r="AI110" s="7">
        <f>VLOOKUP($B110,[4]Erwerbstätigkeit!$A$4:$T$128,20,0)</f>
        <v>24</v>
      </c>
      <c r="AK110" s="3">
        <f>VLOOKUP($B110,[4]Tabelle11!$A$4:$I$128,7,0)</f>
        <v>1.43</v>
      </c>
      <c r="AL110">
        <f t="shared" si="6"/>
        <v>14</v>
      </c>
      <c r="AN110" s="3">
        <f>VLOOKUP($B110,[4]Tabelle8!$A$4:$S$128,15,0)</f>
        <v>97.615539802698549</v>
      </c>
      <c r="AO110">
        <f t="shared" si="7"/>
        <v>20</v>
      </c>
    </row>
    <row r="111" spans="1:41" x14ac:dyDescent="0.35">
      <c r="A111" t="s">
        <v>492</v>
      </c>
      <c r="B111" t="s">
        <v>451</v>
      </c>
      <c r="C111" s="3">
        <f>VLOOKUP($B111,'[4]BIP je EW'!$A$4:$P$128,12,0)</f>
        <v>90.822784810126578</v>
      </c>
      <c r="D111" s="3">
        <f>VLOOKUP($B111,'[4]BIP je EW'!$A$4:$P$128,13,0)</f>
        <v>82.56578947368422</v>
      </c>
      <c r="E111">
        <f>VLOOKUP($B111,'[4]BIP je EW'!$A$4:$P$128,15,0)</f>
        <v>16</v>
      </c>
      <c r="F111">
        <f>VLOOKUP($B111,'[4]BIP je EW'!$A$4:$P$128,16,0)</f>
        <v>19</v>
      </c>
      <c r="H111" s="3">
        <f>VLOOKUP($B111,[4]Wirtschaftswachstum!$A$4:$Z$128,23,0)</f>
        <v>0.69550213806365946</v>
      </c>
      <c r="I111">
        <f>VLOOKUP($B111,[4]Wirtschaftswachstum!$A$4:$Z$128,26,0)</f>
        <v>21</v>
      </c>
      <c r="K111" s="3">
        <f>VLOOKUP($B111,[4]Wirtschaftswachstum!$A$4:$AY$128,50,0)</f>
        <v>0.18842400796539494</v>
      </c>
      <c r="L111">
        <f>VLOOKUP($B111,[4]Wirtschaftswachstum!$A$4:$AY$128,51,0)</f>
        <v>21</v>
      </c>
      <c r="N111" s="3">
        <f>VLOOKUP($B111,'[4]Verfügbare Eink'!$A$4:$P$135,12,0)</f>
        <v>95.95375722543352</v>
      </c>
      <c r="O111" s="3">
        <f>VLOOKUP($B111,'[4]Verfügbare Eink'!$A$4:$P$135,13,0)</f>
        <v>90.804597701149419</v>
      </c>
      <c r="P111">
        <f>VLOOKUP($B111,'[4]Verfügbare Eink'!$A$4:$P$135,15,0)</f>
        <v>12</v>
      </c>
      <c r="Q111">
        <f>VLOOKUP($B111,'[4]Verfügbare Eink'!$A$4:$P$135,16,0)</f>
        <v>14</v>
      </c>
      <c r="S111" s="3">
        <f>VLOOKUP($B111,'[4]BIP je Arbeitsstunde'!$A$4:$P$128,12,0)</f>
        <v>94.716471524193977</v>
      </c>
      <c r="T111" s="3">
        <f>VLOOKUP($B111,'[4]BIP je Arbeitsstunde'!$A$4:$P$128,13,0)</f>
        <v>94.133882859347267</v>
      </c>
      <c r="U111" s="7">
        <f>VLOOKUP($B111,'[4]BIP je Arbeitsstunde'!$A$4:$P$128,15,0)</f>
        <v>12</v>
      </c>
      <c r="V111" s="7">
        <f>VLOOKUP($B111,'[4]BIP je Arbeitsstunde'!$A$4:$P$128,16,0)</f>
        <v>12</v>
      </c>
      <c r="W111" s="7"/>
      <c r="X111" s="3">
        <f>VLOOKUP($B111,[4]ALQ!$A$4:$P$128,6,0)</f>
        <v>13.8</v>
      </c>
      <c r="Y111" s="3">
        <f>VLOOKUP($B111,[4]ALQ!$A$4:$P$128,10,0)</f>
        <v>11.9</v>
      </c>
      <c r="Z111">
        <f>VLOOKUP($B111,[4]ALQ!$A$4:$P$128,15,0)</f>
        <v>26</v>
      </c>
      <c r="AA111">
        <f>VLOOKUP($B111,[4]ALQ!$A$4:$P$128,16,0)</f>
        <v>27</v>
      </c>
      <c r="AC111" s="3">
        <f>VLOOKUP($B111,[4]Erwerbstätigkeit!$A$4:$P$128,14,0)</f>
        <v>1.1195915167348858</v>
      </c>
      <c r="AD111" s="7">
        <f>VLOOKUP($B111,[4]Erwerbstätigkeit!$A$4:$P$128,15,0)</f>
        <v>15</v>
      </c>
      <c r="AF111" s="3">
        <f>VLOOKUP($B111,[4]Erwerbstätigkeit!$A$4:$T$128,17,0)</f>
        <v>10.53446751127419</v>
      </c>
      <c r="AG111" s="3">
        <f>VLOOKUP($B111,[4]Erwerbstätigkeit!$A$4:$T$128,18,0)</f>
        <v>10.149901798436478</v>
      </c>
      <c r="AH111" s="7">
        <f>VLOOKUP($B111,[4]Erwerbstätigkeit!$A$4:$T$128,19,0)</f>
        <v>19</v>
      </c>
      <c r="AI111" s="7">
        <f>VLOOKUP($B111,[4]Erwerbstätigkeit!$A$4:$T$128,20,0)</f>
        <v>19</v>
      </c>
      <c r="AK111" s="3">
        <f>VLOOKUP($B111,[4]Tabelle11!$A$4:$I$128,7,0)</f>
        <v>1.4</v>
      </c>
      <c r="AL111">
        <f t="shared" si="6"/>
        <v>17</v>
      </c>
      <c r="AN111" s="3">
        <f>VLOOKUP($B111,[4]Tabelle8!$A$4:$S$128,15,0)</f>
        <v>119.30276845490711</v>
      </c>
      <c r="AO111">
        <f t="shared" si="7"/>
        <v>6</v>
      </c>
    </row>
    <row r="112" spans="1:41" x14ac:dyDescent="0.35">
      <c r="A112" t="s">
        <v>493</v>
      </c>
      <c r="B112" t="s">
        <v>452</v>
      </c>
      <c r="C112" s="3">
        <f>VLOOKUP($B112,'[4]BIP je EW'!$A$4:$P$128,12,0)</f>
        <v>105.0632911392405</v>
      </c>
      <c r="D112" s="3">
        <f>VLOOKUP($B112,'[4]BIP je EW'!$A$4:$P$128,13,0)</f>
        <v>103.94736842105263</v>
      </c>
      <c r="E112">
        <f>VLOOKUP($B112,'[4]BIP je EW'!$A$4:$P$128,15,0)</f>
        <v>11</v>
      </c>
      <c r="F112">
        <f>VLOOKUP($B112,'[4]BIP je EW'!$A$4:$P$128,16,0)</f>
        <v>11</v>
      </c>
      <c r="H112" s="3">
        <f>VLOOKUP($B112,[4]Wirtschaftswachstum!$A$4:$Z$128,23,0)</f>
        <v>0.48221821700163048</v>
      </c>
      <c r="I112">
        <f>VLOOKUP($B112,[4]Wirtschaftswachstum!$A$4:$Z$128,26,0)</f>
        <v>22</v>
      </c>
      <c r="K112" s="3">
        <f>VLOOKUP($B112,[4]Wirtschaftswachstum!$A$4:$AY$128,50,0)</f>
        <v>0.27328148515128703</v>
      </c>
      <c r="L112">
        <f>VLOOKUP($B112,[4]Wirtschaftswachstum!$A$4:$AY$128,51,0)</f>
        <v>20</v>
      </c>
      <c r="N112" s="3">
        <f>VLOOKUP($B112,'[4]Verfügbare Eink'!$A$4:$P$135,12,0)</f>
        <v>105.20231213872833</v>
      </c>
      <c r="O112" s="3">
        <f>VLOOKUP($B112,'[4]Verfügbare Eink'!$A$4:$P$135,13,0)</f>
        <v>105.17241379310344</v>
      </c>
      <c r="P112">
        <f>VLOOKUP($B112,'[4]Verfügbare Eink'!$A$4:$P$135,15,0)</f>
        <v>6</v>
      </c>
      <c r="Q112">
        <f>VLOOKUP($B112,'[4]Verfügbare Eink'!$A$4:$P$135,16,0)</f>
        <v>7</v>
      </c>
      <c r="S112" s="3">
        <f>VLOOKUP($B112,'[4]BIP je Arbeitsstunde'!$A$4:$P$128,12,0)</f>
        <v>125.26399953426281</v>
      </c>
      <c r="T112" s="3">
        <f>VLOOKUP($B112,'[4]BIP je Arbeitsstunde'!$A$4:$P$128,13,0)</f>
        <v>114.15344536924582</v>
      </c>
      <c r="U112" s="7">
        <f>VLOOKUP($B112,'[4]BIP je Arbeitsstunde'!$A$4:$P$128,15,0)</f>
        <v>5</v>
      </c>
      <c r="V112" s="7">
        <f>VLOOKUP($B112,'[4]BIP je Arbeitsstunde'!$A$4:$P$128,16,0)</f>
        <v>8</v>
      </c>
      <c r="W112" s="7"/>
      <c r="X112" s="3">
        <f>VLOOKUP($B112,[4]ALQ!$A$4:$P$128,6,0)</f>
        <v>8.1999999999999993</v>
      </c>
      <c r="Y112" s="3">
        <f>VLOOKUP($B112,[4]ALQ!$A$4:$P$128,10,0)</f>
        <v>7</v>
      </c>
      <c r="Z112">
        <f>VLOOKUP($B112,[4]ALQ!$A$4:$P$128,15,0)</f>
        <v>24</v>
      </c>
      <c r="AA112">
        <f>VLOOKUP($B112,[4]ALQ!$A$4:$P$128,16,0)</f>
        <v>24</v>
      </c>
      <c r="AC112" s="3">
        <f>VLOOKUP($B112,[4]Erwerbstätigkeit!$A$4:$P$128,14,0)</f>
        <v>1.5023337506973462</v>
      </c>
      <c r="AD112" s="7">
        <f>VLOOKUP($B112,[4]Erwerbstätigkeit!$A$4:$P$128,15,0)</f>
        <v>8</v>
      </c>
      <c r="AF112" s="3">
        <f>VLOOKUP($B112,[4]Erwerbstätigkeit!$A$4:$T$128,17,0)</f>
        <v>9.4386295443444297</v>
      </c>
      <c r="AG112" s="3">
        <f>VLOOKUP($B112,[4]Erwerbstätigkeit!$A$4:$T$128,18,0)</f>
        <v>9.1396509970800164</v>
      </c>
      <c r="AH112" s="7">
        <f>VLOOKUP($B112,[4]Erwerbstätigkeit!$A$4:$T$128,19,0)</f>
        <v>22</v>
      </c>
      <c r="AI112" s="7">
        <f>VLOOKUP($B112,[4]Erwerbstätigkeit!$A$4:$T$128,20,0)</f>
        <v>22</v>
      </c>
      <c r="AK112" s="3">
        <f>VLOOKUP($B112,[4]Tabelle11!$A$4:$I$128,7,0)</f>
        <v>2.21</v>
      </c>
      <c r="AL112">
        <f t="shared" si="6"/>
        <v>8</v>
      </c>
      <c r="AN112" s="3">
        <f>VLOOKUP($B112,[4]Tabelle8!$A$4:$S$128,15,0)</f>
        <v>112.41517932103949</v>
      </c>
      <c r="AO112">
        <f t="shared" si="7"/>
        <v>9</v>
      </c>
    </row>
    <row r="113" spans="1:41" x14ac:dyDescent="0.35">
      <c r="A113" t="s">
        <v>494</v>
      </c>
      <c r="B113" t="s">
        <v>453</v>
      </c>
      <c r="C113" s="3">
        <f>VLOOKUP($B113,'[4]BIP je EW'!$A$4:$P$128,12,0)</f>
        <v>67.405063291139243</v>
      </c>
      <c r="D113" s="3">
        <f>VLOOKUP($B113,'[4]BIP je EW'!$A$4:$P$128,13,0)</f>
        <v>65.789473684210535</v>
      </c>
      <c r="E113">
        <f>VLOOKUP($B113,'[4]BIP je EW'!$A$4:$P$128,15,0)</f>
        <v>25</v>
      </c>
      <c r="F113">
        <f>VLOOKUP($B113,'[4]BIP je EW'!$A$4:$P$128,16,0)</f>
        <v>26</v>
      </c>
      <c r="H113" s="3">
        <f>VLOOKUP($B113,[4]Wirtschaftswachstum!$A$4:$Z$128,23,0)</f>
        <v>2.7382887299868059</v>
      </c>
      <c r="I113">
        <f>VLOOKUP($B113,[4]Wirtschaftswachstum!$A$4:$Z$128,26,0)</f>
        <v>4</v>
      </c>
      <c r="K113" s="3">
        <f>VLOOKUP($B113,[4]Wirtschaftswachstum!$A$4:$AY$128,50,0)</f>
        <v>3.7267173564874412</v>
      </c>
      <c r="L113">
        <f>VLOOKUP($B113,[4]Wirtschaftswachstum!$A$4:$AY$128,51,0)</f>
        <v>2</v>
      </c>
      <c r="N113" s="3">
        <f>VLOOKUP($B113,'[4]Verfügbare Eink'!$A$4:$P$135,12,0)</f>
        <v>62.427745664739888</v>
      </c>
      <c r="O113" s="3">
        <f>VLOOKUP($B113,'[4]Verfügbare Eink'!$A$4:$P$135,13,0)</f>
        <v>63.218390804597703</v>
      </c>
      <c r="P113">
        <f>VLOOKUP($B113,'[4]Verfügbare Eink'!$A$4:$P$135,15,0)</f>
        <v>26</v>
      </c>
      <c r="Q113">
        <f>VLOOKUP($B113,'[4]Verfügbare Eink'!$A$4:$P$135,16,0)</f>
        <v>26</v>
      </c>
      <c r="S113" s="3">
        <f>VLOOKUP($B113,'[4]BIP je Arbeitsstunde'!$A$4:$P$128,12,0)</f>
        <v>63.038074753300791</v>
      </c>
      <c r="T113" s="3">
        <f>VLOOKUP($B113,'[4]BIP je Arbeitsstunde'!$A$4:$P$128,13,0)</f>
        <v>66.313533135738155</v>
      </c>
      <c r="U113" s="7">
        <f>VLOOKUP($B113,'[4]BIP je Arbeitsstunde'!$A$4:$P$128,15,0)</f>
        <v>24</v>
      </c>
      <c r="V113" s="7">
        <f>VLOOKUP($B113,'[4]BIP je Arbeitsstunde'!$A$4:$P$128,16,0)</f>
        <v>22</v>
      </c>
      <c r="W113" s="7"/>
      <c r="X113" s="3">
        <f>VLOOKUP($B113,[4]ALQ!$A$4:$P$128,6,0)</f>
        <v>6.3</v>
      </c>
      <c r="Y113" s="3">
        <f>VLOOKUP($B113,[4]ALQ!$A$4:$P$128,10,0)</f>
        <v>5.8</v>
      </c>
      <c r="Z113">
        <f>VLOOKUP($B113,[4]ALQ!$A$4:$P$128,15,0)</f>
        <v>19</v>
      </c>
      <c r="AA113">
        <f>VLOOKUP($B113,[4]ALQ!$A$4:$P$128,16,0)</f>
        <v>17</v>
      </c>
      <c r="AC113" s="3">
        <f>VLOOKUP($B113,[4]Erwerbstätigkeit!$A$4:$P$128,14,0)</f>
        <v>1.1450524086022966</v>
      </c>
      <c r="AD113" s="7">
        <f>VLOOKUP($B113,[4]Erwerbstätigkeit!$A$4:$P$128,15,0)</f>
        <v>14</v>
      </c>
      <c r="AF113" s="3">
        <f>VLOOKUP($B113,[4]Erwerbstätigkeit!$A$4:$T$128,17,0)</f>
        <v>17.744373840046215</v>
      </c>
      <c r="AG113" s="3">
        <f>VLOOKUP($B113,[4]Erwerbstätigkeit!$A$4:$T$128,18,0)</f>
        <v>17.273360306388295</v>
      </c>
      <c r="AH113" s="7">
        <f>VLOOKUP($B113,[4]Erwerbstätigkeit!$A$4:$T$128,19,0)</f>
        <v>8</v>
      </c>
      <c r="AI113" s="7">
        <f>VLOOKUP($B113,[4]Erwerbstätigkeit!$A$4:$T$128,20,0)</f>
        <v>8</v>
      </c>
      <c r="AK113" s="3">
        <f>VLOOKUP($B113,[4]Tabelle11!$A$4:$I$128,7,0)</f>
        <v>1.24</v>
      </c>
      <c r="AL113">
        <f t="shared" si="6"/>
        <v>18</v>
      </c>
      <c r="AN113" s="3">
        <f>VLOOKUP($B113,[4]Tabelle8!$A$4:$S$128,15,0)</f>
        <v>88.228632813374219</v>
      </c>
      <c r="AO113">
        <f t="shared" si="7"/>
        <v>23</v>
      </c>
    </row>
    <row r="114" spans="1:41" x14ac:dyDescent="0.35">
      <c r="A114" t="s">
        <v>495</v>
      </c>
      <c r="B114" t="s">
        <v>454</v>
      </c>
      <c r="C114" s="3">
        <f>VLOOKUP($B114,'[4]BIP je EW'!$A$4:$P$128,12,0)</f>
        <v>95.569620253164558</v>
      </c>
      <c r="D114" s="3">
        <f>VLOOKUP($B114,'[4]BIP je EW'!$A$4:$P$128,13,0)</f>
        <v>92.76315789473685</v>
      </c>
      <c r="E114">
        <f>VLOOKUP($B114,'[4]BIP je EW'!$A$4:$P$128,15,0)</f>
        <v>13</v>
      </c>
      <c r="F114">
        <f>VLOOKUP($B114,'[4]BIP je EW'!$A$4:$P$128,16,0)</f>
        <v>14</v>
      </c>
      <c r="H114" s="3">
        <f>VLOOKUP($B114,[4]Wirtschaftswachstum!$A$4:$Z$128,23,0)</f>
        <v>0.77338524384349228</v>
      </c>
      <c r="I114">
        <f>VLOOKUP($B114,[4]Wirtschaftswachstum!$A$4:$Z$128,26,0)</f>
        <v>20</v>
      </c>
      <c r="K114" s="3">
        <f>VLOOKUP($B114,[4]Wirtschaftswachstum!$A$4:$AY$128,50,0)</f>
        <v>1.2849409461828145</v>
      </c>
      <c r="L114">
        <f>VLOOKUP($B114,[4]Wirtschaftswachstum!$A$4:$AY$128,51,0)</f>
        <v>14</v>
      </c>
      <c r="N114" s="3">
        <f>VLOOKUP($B114,'[4]Verfügbare Eink'!$A$4:$P$135,12,0)</f>
        <v>103.46820809248555</v>
      </c>
      <c r="O114" s="3">
        <f>VLOOKUP($B114,'[4]Verfügbare Eink'!$A$4:$P$135,13,0)</f>
        <v>100.57471264367817</v>
      </c>
      <c r="P114">
        <f>VLOOKUP($B114,'[4]Verfügbare Eink'!$A$4:$P$135,15,0)</f>
        <v>8</v>
      </c>
      <c r="Q114">
        <f>VLOOKUP($B114,'[4]Verfügbare Eink'!$A$4:$P$135,16,0)</f>
        <v>9</v>
      </c>
      <c r="S114" s="3">
        <f>VLOOKUP($B114,'[4]BIP je Arbeitsstunde'!$A$4:$P$128,12,0)</f>
        <v>99.764844504804799</v>
      </c>
      <c r="T114" s="3">
        <f>VLOOKUP($B114,'[4]BIP je Arbeitsstunde'!$A$4:$P$128,13,0)</f>
        <v>102.91797782621902</v>
      </c>
      <c r="U114" s="7">
        <f>VLOOKUP($B114,'[4]BIP je Arbeitsstunde'!$A$4:$P$128,15,0)</f>
        <v>11</v>
      </c>
      <c r="V114" s="7">
        <f>VLOOKUP($B114,'[4]BIP je Arbeitsstunde'!$A$4:$P$128,16,0)</f>
        <v>11</v>
      </c>
      <c r="W114" s="7"/>
      <c r="X114" s="3">
        <f>VLOOKUP($B114,[4]ALQ!$A$4:$P$128,6,0)</f>
        <v>9.8000000000000007</v>
      </c>
      <c r="Y114" s="3">
        <f>VLOOKUP($B114,[4]ALQ!$A$4:$P$128,10,0)</f>
        <v>7.6</v>
      </c>
      <c r="Z114">
        <f>VLOOKUP($B114,[4]ALQ!$A$4:$P$128,15,0)</f>
        <v>25</v>
      </c>
      <c r="AA114">
        <f>VLOOKUP($B114,[4]ALQ!$A$4:$P$128,16,0)</f>
        <v>25</v>
      </c>
      <c r="AC114" s="3">
        <f>VLOOKUP($B114,[4]Erwerbstätigkeit!$A$4:$P$128,14,0)</f>
        <v>0.51176349271166544</v>
      </c>
      <c r="AD114" s="7">
        <f>VLOOKUP($B114,[4]Erwerbstätigkeit!$A$4:$P$128,15,0)</f>
        <v>21</v>
      </c>
      <c r="AF114" s="3">
        <f>VLOOKUP($B114,[4]Erwerbstätigkeit!$A$4:$T$128,17,0)</f>
        <v>15.513705746964188</v>
      </c>
      <c r="AG114" s="3">
        <f>VLOOKUP($B114,[4]Erwerbstätigkeit!$A$4:$T$128,18,0)</f>
        <v>15.146961568111825</v>
      </c>
      <c r="AH114" s="7">
        <f>VLOOKUP($B114,[4]Erwerbstätigkeit!$A$4:$T$128,19,0)</f>
        <v>13</v>
      </c>
      <c r="AI114" s="7">
        <f>VLOOKUP($B114,[4]Erwerbstätigkeit!$A$4:$T$128,20,0)</f>
        <v>12</v>
      </c>
      <c r="AK114" s="3">
        <f>VLOOKUP($B114,[4]Tabelle11!$A$4:$I$128,7,0)</f>
        <v>1.41</v>
      </c>
      <c r="AL114">
        <f t="shared" si="6"/>
        <v>16</v>
      </c>
      <c r="AN114" s="3">
        <f>VLOOKUP($B114,[4]Tabelle8!$A$4:$S$128,15,0)</f>
        <v>103.58627447881268</v>
      </c>
      <c r="AO114">
        <f t="shared" si="7"/>
        <v>16</v>
      </c>
    </row>
    <row r="115" spans="1:41" x14ac:dyDescent="0.35">
      <c r="A115" t="s">
        <v>501</v>
      </c>
      <c r="B115" t="s">
        <v>455</v>
      </c>
      <c r="C115" s="3">
        <f>VLOOKUP($B115,'[4]BIP je EW'!$A$4:$P$128,12,0)</f>
        <v>92.721518987341767</v>
      </c>
      <c r="D115" s="3">
        <f>VLOOKUP($B115,'[4]BIP je EW'!$A$4:$P$128,13,0)</f>
        <v>91.118421052631575</v>
      </c>
      <c r="E115">
        <f>VLOOKUP($B115,'[4]BIP je EW'!$A$4:$P$128,15,0)</f>
        <v>15</v>
      </c>
      <c r="F115">
        <f>VLOOKUP($B115,'[4]BIP je EW'!$A$4:$P$128,16,0)</f>
        <v>15</v>
      </c>
      <c r="H115" s="3">
        <f>VLOOKUP($B115,[4]Wirtschaftswachstum!$A$4:$Z$128,23,0)</f>
        <v>3.5001891935362295</v>
      </c>
      <c r="I115">
        <f>VLOOKUP($B115,[4]Wirtschaftswachstum!$A$4:$Z$128,26,0)</f>
        <v>3</v>
      </c>
      <c r="K115" s="3">
        <f>VLOOKUP($B115,[4]Wirtschaftswachstum!$A$4:$AY$128,50,0)</f>
        <v>3.0990359525735727</v>
      </c>
      <c r="L115">
        <f>VLOOKUP($B115,[4]Wirtschaftswachstum!$A$4:$AY$128,51,0)</f>
        <v>4</v>
      </c>
      <c r="N115" s="3">
        <f>VLOOKUP($B115,'[4]Verfügbare Eink'!$A$4:$P$135,12,0)</f>
        <v>106.93641618497109</v>
      </c>
      <c r="O115" s="3">
        <f>VLOOKUP($B115,'[4]Verfügbare Eink'!$A$4:$P$135,13,0)</f>
        <v>106.32183908045978</v>
      </c>
      <c r="P115">
        <f>VLOOKUP($B115,'[4]Verfügbare Eink'!$A$4:$P$135,15,0)</f>
        <v>5</v>
      </c>
      <c r="Q115">
        <f>VLOOKUP($B115,'[4]Verfügbare Eink'!$A$4:$P$135,16,0)</f>
        <v>6</v>
      </c>
      <c r="S115" s="3">
        <f>VLOOKUP($B115,'[4]BIP je Arbeitsstunde'!$A$4:$P$128,12,0)</f>
        <v>76.115251049914065</v>
      </c>
      <c r="T115" s="3">
        <f>VLOOKUP($B115,'[4]BIP je Arbeitsstunde'!$A$4:$P$128,13,0)</f>
        <v>77.366605076994858</v>
      </c>
      <c r="U115" s="7">
        <f>VLOOKUP($B115,'[4]BIP je Arbeitsstunde'!$A$4:$P$128,15,0)</f>
        <v>16</v>
      </c>
      <c r="V115" s="7">
        <f>VLOOKUP($B115,'[4]BIP je Arbeitsstunde'!$A$4:$P$128,16,0)</f>
        <v>16</v>
      </c>
      <c r="W115" s="7"/>
      <c r="X115" s="3">
        <f>VLOOKUP($B115,[4]ALQ!$A$4:$P$128,6,0)</f>
        <v>7.1</v>
      </c>
      <c r="Y115" s="3">
        <f>VLOOKUP($B115,[4]ALQ!$A$4:$P$128,10,0)</f>
        <v>5.8</v>
      </c>
      <c r="Z115">
        <f>VLOOKUP($B115,[4]ALQ!$A$4:$P$128,15,0)</f>
        <v>23</v>
      </c>
      <c r="AA115">
        <f>VLOOKUP($B115,[4]ALQ!$A$4:$P$128,16,0)</f>
        <v>17</v>
      </c>
      <c r="AC115" s="3">
        <f>VLOOKUP($B115,[4]Erwerbstätigkeit!$A$4:$P$128,14,0)</f>
        <v>2.0010393408265372</v>
      </c>
      <c r="AD115" s="7">
        <f>VLOOKUP($B115,[4]Erwerbstätigkeit!$A$4:$P$128,15,0)</f>
        <v>4</v>
      </c>
      <c r="AF115" s="3">
        <f>VLOOKUP($B115,[4]Erwerbstätigkeit!$A$4:$T$128,17,0)</f>
        <v>7.4491849689248673</v>
      </c>
      <c r="AG115" s="3">
        <f>VLOOKUP($B115,[4]Erwerbstätigkeit!$A$4:$T$128,18,0)</f>
        <v>7.3055480715425585</v>
      </c>
      <c r="AH115" s="7">
        <f>VLOOKUP($B115,[4]Erwerbstätigkeit!$A$4:$T$128,19,0)</f>
        <v>26</v>
      </c>
      <c r="AI115" s="7">
        <f>VLOOKUP($B115,[4]Erwerbstätigkeit!$A$4:$T$128,20,0)</f>
        <v>26</v>
      </c>
      <c r="AK115" s="3">
        <f>VLOOKUP($B115,[4]Tabelle11!$A$4:$I$128,7,0)</f>
        <v>0.78</v>
      </c>
      <c r="AL115">
        <f t="shared" si="6"/>
        <v>23</v>
      </c>
      <c r="AN115" s="3">
        <f>VLOOKUP($B115,[4]Tabelle8!$A$4:$S$128,15,0)</f>
        <v>133.58933717579251</v>
      </c>
      <c r="AO115">
        <f t="shared" si="7"/>
        <v>4</v>
      </c>
    </row>
    <row r="116" spans="1:41" x14ac:dyDescent="0.35">
      <c r="A116" t="s">
        <v>497</v>
      </c>
      <c r="B116" t="s">
        <v>456</v>
      </c>
      <c r="C116" s="3">
        <f>VLOOKUP($B116,'[4]BIP je EW'!$A$4:$P$128,12,0)</f>
        <v>66.139240506329116</v>
      </c>
      <c r="D116" s="3">
        <f>VLOOKUP($B116,'[4]BIP je EW'!$A$4:$P$128,13,0)</f>
        <v>68.75</v>
      </c>
      <c r="E116">
        <f>VLOOKUP($B116,'[4]BIP je EW'!$A$4:$P$128,15,0)</f>
        <v>26</v>
      </c>
      <c r="F116">
        <f>VLOOKUP($B116,'[4]BIP je EW'!$A$4:$P$128,16,0)</f>
        <v>25</v>
      </c>
      <c r="H116" s="3">
        <f>VLOOKUP($B116,[4]Wirtschaftswachstum!$A$4:$Z$128,23,0)</f>
        <v>1.3286727530423548</v>
      </c>
      <c r="I116">
        <f>VLOOKUP($B116,[4]Wirtschaftswachstum!$A$4:$Z$128,26,0)</f>
        <v>13</v>
      </c>
      <c r="K116" s="3">
        <f>VLOOKUP($B116,[4]Wirtschaftswachstum!$A$4:$AY$128,50,0)</f>
        <v>2.0884486611728192</v>
      </c>
      <c r="L116">
        <f>VLOOKUP($B116,[4]Wirtschaftswachstum!$A$4:$AY$128,51,0)</f>
        <v>8</v>
      </c>
      <c r="N116" s="3">
        <f>VLOOKUP($B116,'[4]Verfügbare Eink'!$A$4:$P$135,12,0)</f>
        <v>64.739884393063591</v>
      </c>
      <c r="O116" s="3">
        <f>VLOOKUP($B116,'[4]Verfügbare Eink'!$A$4:$P$135,13,0)</f>
        <v>64.942528735632195</v>
      </c>
      <c r="P116">
        <f>VLOOKUP($B116,'[4]Verfügbare Eink'!$A$4:$P$135,15,0)</f>
        <v>25</v>
      </c>
      <c r="Q116">
        <f>VLOOKUP($B116,'[4]Verfügbare Eink'!$A$4:$P$135,16,0)</f>
        <v>25</v>
      </c>
      <c r="S116" s="3">
        <f>VLOOKUP($B116,'[4]BIP je Arbeitsstunde'!$A$4:$P$128,12,0)</f>
        <v>55.17066572632767</v>
      </c>
      <c r="T116" s="3">
        <f>VLOOKUP($B116,'[4]BIP je Arbeitsstunde'!$A$4:$P$128,13,0)</f>
        <v>59.618504080175114</v>
      </c>
      <c r="U116" s="7">
        <f>VLOOKUP($B116,'[4]BIP je Arbeitsstunde'!$A$4:$P$128,15,0)</f>
        <v>26</v>
      </c>
      <c r="V116" s="7">
        <f>VLOOKUP($B116,'[4]BIP je Arbeitsstunde'!$A$4:$P$128,16,0)</f>
        <v>25</v>
      </c>
      <c r="W116" s="7"/>
      <c r="X116" s="3">
        <f>VLOOKUP($B116,[4]ALQ!$A$4:$P$128,6,0)</f>
        <v>6.4</v>
      </c>
      <c r="Y116" s="3">
        <f>VLOOKUP($B116,[4]ALQ!$A$4:$P$128,10,0)</f>
        <v>6.7</v>
      </c>
      <c r="Z116">
        <f>VLOOKUP($B116,[4]ALQ!$A$4:$P$128,15,0)</f>
        <v>22</v>
      </c>
      <c r="AA116">
        <f>VLOOKUP($B116,[4]ALQ!$A$4:$P$128,16,0)</f>
        <v>22</v>
      </c>
      <c r="AC116" s="3">
        <f>VLOOKUP($B116,[4]Erwerbstätigkeit!$A$4:$P$128,14,0)</f>
        <v>-0.40283314409531101</v>
      </c>
      <c r="AD116" s="7">
        <f>VLOOKUP($B116,[4]Erwerbstätigkeit!$A$4:$P$128,15,0)</f>
        <v>26</v>
      </c>
      <c r="AF116" s="3">
        <f>VLOOKUP($B116,[4]Erwerbstätigkeit!$A$4:$T$128,17,0)</f>
        <v>12.510437111658119</v>
      </c>
      <c r="AG116" s="3">
        <f>VLOOKUP($B116,[4]Erwerbstätigkeit!$A$4:$T$128,18,0)</f>
        <v>12.808061187325482</v>
      </c>
      <c r="AH116" s="7">
        <f>VLOOKUP($B116,[4]Erwerbstätigkeit!$A$4:$T$128,19,0)</f>
        <v>16</v>
      </c>
      <c r="AI116" s="7">
        <f>VLOOKUP($B116,[4]Erwerbstätigkeit!$A$4:$T$128,20,0)</f>
        <v>15</v>
      </c>
      <c r="AK116" s="3">
        <f>VLOOKUP($B116,[4]Tabelle11!$A$4:$I$128,7,0)</f>
        <v>0.77</v>
      </c>
      <c r="AL116">
        <f t="shared" si="6"/>
        <v>24</v>
      </c>
      <c r="AN116" s="3">
        <f>VLOOKUP($B116,[4]Tabelle8!$A$4:$S$128,15,0)</f>
        <v>79.470014064816411</v>
      </c>
      <c r="AO116">
        <f t="shared" si="7"/>
        <v>26</v>
      </c>
    </row>
    <row r="117" spans="1:41" x14ac:dyDescent="0.35">
      <c r="A117" t="s">
        <v>496</v>
      </c>
      <c r="B117" t="s">
        <v>457</v>
      </c>
      <c r="C117" s="3">
        <f>VLOOKUP($B117,'[4]BIP je EW'!$A$4:$P$128,12,0)</f>
        <v>83.544303797468359</v>
      </c>
      <c r="D117" s="3">
        <f>VLOOKUP($B117,'[4]BIP je EW'!$A$4:$P$128,13,0)</f>
        <v>86.842105263157904</v>
      </c>
      <c r="E117">
        <f>VLOOKUP($B117,'[4]BIP je EW'!$A$4:$P$128,15,0)</f>
        <v>18</v>
      </c>
      <c r="F117">
        <f>VLOOKUP($B117,'[4]BIP je EW'!$A$4:$P$128,16,0)</f>
        <v>17</v>
      </c>
      <c r="H117" s="3">
        <f>VLOOKUP($B117,[4]Wirtschaftswachstum!$A$4:$Z$128,23,0)</f>
        <v>1.8300838245643547</v>
      </c>
      <c r="I117">
        <f>VLOOKUP($B117,[4]Wirtschaftswachstum!$A$4:$Z$128,26,0)</f>
        <v>8</v>
      </c>
      <c r="K117" s="3">
        <f>VLOOKUP($B117,[4]Wirtschaftswachstum!$A$4:$AY$128,50,0)</f>
        <v>1.7497160847523645</v>
      </c>
      <c r="L117">
        <f>VLOOKUP($B117,[4]Wirtschaftswachstum!$A$4:$AY$128,51,0)</f>
        <v>12</v>
      </c>
      <c r="N117" s="3">
        <f>VLOOKUP($B117,'[4]Verfügbare Eink'!$A$4:$P$135,12,0)</f>
        <v>83.815028901734095</v>
      </c>
      <c r="O117" s="3">
        <f>VLOOKUP($B117,'[4]Verfügbare Eink'!$A$4:$P$135,13,0)</f>
        <v>88.505747126436788</v>
      </c>
      <c r="P117">
        <f>VLOOKUP($B117,'[4]Verfügbare Eink'!$A$4:$P$135,15,0)</f>
        <v>15</v>
      </c>
      <c r="Q117">
        <f>VLOOKUP($B117,'[4]Verfügbare Eink'!$A$4:$P$135,16,0)</f>
        <v>15</v>
      </c>
      <c r="S117" s="3">
        <f>VLOOKUP($B117,'[4]BIP je Arbeitsstunde'!$A$4:$P$128,12,0)</f>
        <v>68.187984732327081</v>
      </c>
      <c r="T117" s="3">
        <f>VLOOKUP($B117,'[4]BIP je Arbeitsstunde'!$A$4:$P$128,13,0)</f>
        <v>71.632885050408476</v>
      </c>
      <c r="U117" s="7">
        <f>VLOOKUP($B117,'[4]BIP je Arbeitsstunde'!$A$4:$P$128,15,0)</f>
        <v>19</v>
      </c>
      <c r="V117" s="7">
        <f>VLOOKUP($B117,'[4]BIP je Arbeitsstunde'!$A$4:$P$128,16,0)</f>
        <v>19</v>
      </c>
      <c r="W117" s="7"/>
      <c r="X117" s="3">
        <f>VLOOKUP($B117,[4]ALQ!$A$4:$P$128,6,0)</f>
        <v>6.4</v>
      </c>
      <c r="Y117" s="3">
        <f>VLOOKUP($B117,[4]ALQ!$A$4:$P$128,10,0)</f>
        <v>7</v>
      </c>
      <c r="Z117">
        <f>VLOOKUP($B117,[4]ALQ!$A$4:$P$128,15,0)</f>
        <v>22</v>
      </c>
      <c r="AA117">
        <f>VLOOKUP($B117,[4]ALQ!$A$4:$P$128,16,0)</f>
        <v>24</v>
      </c>
      <c r="AC117" s="3">
        <f>VLOOKUP($B117,[4]Erwerbstätigkeit!$A$4:$P$128,14,0)</f>
        <v>1.5008301172409517</v>
      </c>
      <c r="AD117" s="7">
        <f>VLOOKUP($B117,[4]Erwerbstätigkeit!$A$4:$P$128,15,0)</f>
        <v>9</v>
      </c>
      <c r="AF117" s="3">
        <f>VLOOKUP($B117,[4]Erwerbstätigkeit!$A$4:$T$128,17,0)</f>
        <v>15.872787554929049</v>
      </c>
      <c r="AG117" s="3">
        <f>VLOOKUP($B117,[4]Erwerbstätigkeit!$A$4:$T$128,18,0)</f>
        <v>15.693686511154791</v>
      </c>
      <c r="AH117" s="7">
        <f>VLOOKUP($B117,[4]Erwerbstätigkeit!$A$4:$T$128,19,0)</f>
        <v>11</v>
      </c>
      <c r="AI117" s="7">
        <f>VLOOKUP($B117,[4]Erwerbstätigkeit!$A$4:$T$128,20,0)</f>
        <v>11</v>
      </c>
      <c r="AK117" s="3">
        <f>VLOOKUP($B117,[4]Tabelle11!$A$4:$I$128,7,0)</f>
        <v>1.1000000000000001</v>
      </c>
      <c r="AL117">
        <f t="shared" si="6"/>
        <v>19</v>
      </c>
      <c r="AN117" s="3">
        <f>VLOOKUP($B117,[4]Tabelle8!$A$4:$S$128,15,0)</f>
        <v>82.056213102293455</v>
      </c>
      <c r="AO117">
        <f t="shared" si="7"/>
        <v>25</v>
      </c>
    </row>
    <row r="118" spans="1:41" x14ac:dyDescent="0.35">
      <c r="A118" t="s">
        <v>502</v>
      </c>
      <c r="B118" t="s">
        <v>411</v>
      </c>
      <c r="C118" s="3">
        <f>VLOOKUP($B118,'[4]BIP je EW'!$A$4:$P$128,12,0)</f>
        <v>249.36708860759492</v>
      </c>
      <c r="D118" s="3">
        <f>VLOOKUP($B118,'[4]BIP je EW'!$A$4:$P$128,13,0)</f>
        <v>256.25</v>
      </c>
      <c r="E118">
        <f>VLOOKUP($B118,'[4]BIP je EW'!$A$4:$P$128,15,0)</f>
        <v>1</v>
      </c>
      <c r="F118">
        <f>VLOOKUP($B118,'[4]BIP je EW'!$A$4:$P$128,16,0)</f>
        <v>1</v>
      </c>
      <c r="H118" s="3">
        <f>VLOOKUP($B118,[4]Wirtschaftswachstum!$A$4:$Z$128,23,0)</f>
        <v>1.2671177625722265</v>
      </c>
      <c r="I118">
        <f>VLOOKUP($B118,[4]Wirtschaftswachstum!$A$4:$Z$128,26,0)</f>
        <v>33</v>
      </c>
      <c r="K118" s="3">
        <f>VLOOKUP($B118,[4]Wirtschaftswachstum!$A$4:$AY$128,50,0)</f>
        <v>-0.21942883443770711</v>
      </c>
      <c r="L118">
        <f>VLOOKUP($B118,[4]Wirtschaftswachstum!$A$4:$AY$128,51,0)</f>
        <v>75</v>
      </c>
      <c r="N118" s="3">
        <f>VLOOKUP($B118,'[4]Verfügbare Eink'!$A$4:$P$135,12,0)</f>
        <v>152.60115606936415</v>
      </c>
      <c r="O118" s="3">
        <f>VLOOKUP($B118,'[4]Verfügbare Eink'!$A$4:$P$135,13,0)</f>
        <v>143.81443298969072</v>
      </c>
      <c r="P118">
        <f>VLOOKUP($B118,'[4]Verfügbare Eink'!$A$4:$P$135,15,0)</f>
        <v>1</v>
      </c>
      <c r="Q118">
        <f>VLOOKUP($B118,'[4]Verfügbare Eink'!$A$4:$P$135,16,0)</f>
        <v>1</v>
      </c>
      <c r="S118" s="3">
        <f>VLOOKUP($B118,'[4]BIP je Arbeitsstunde'!$A$4:$P$128,12,0)</f>
        <v>170.55331583797232</v>
      </c>
      <c r="T118" s="3">
        <f>VLOOKUP($B118,'[4]BIP je Arbeitsstunde'!$A$4:$P$128,13,0)</f>
        <v>173.3898988930776</v>
      </c>
      <c r="U118" s="7">
        <f>VLOOKUP($B118,'[4]BIP je Arbeitsstunde'!$A$4:$P$128,15,0)</f>
        <v>2</v>
      </c>
      <c r="V118" s="7">
        <f>VLOOKUP($B118,'[4]BIP je Arbeitsstunde'!$A$4:$P$128,16,0)</f>
        <v>2</v>
      </c>
      <c r="W118" s="7"/>
      <c r="X118" s="3">
        <f>VLOOKUP($B118,[4]ALQ!$A$4:$P$128,6,0)</f>
        <v>5.3</v>
      </c>
      <c r="Y118" s="3">
        <f>VLOOKUP($B118,[4]ALQ!$A$4:$P$128,10,0)</f>
        <v>4.5999999999999996</v>
      </c>
      <c r="Z118">
        <f>VLOOKUP($B118,[4]ALQ!$A$4:$P$128,15,0)</f>
        <v>46</v>
      </c>
      <c r="AA118">
        <f>VLOOKUP($B118,[4]ALQ!$A$4:$P$128,16,0)</f>
        <v>40</v>
      </c>
      <c r="AC118" s="3">
        <f>VLOOKUP($B118,[4]Erwerbstätigkeit!$A$4:$P$128,14,0)</f>
        <v>2.5575904956732529</v>
      </c>
      <c r="AD118" s="7">
        <f>VLOOKUP($B118,[4]Erwerbstätigkeit!$A$4:$P$128,15,0)</f>
        <v>4</v>
      </c>
      <c r="AF118" s="3">
        <f>VLOOKUP($B118,[4]Erwerbstätigkeit!$A$4:$T$128,17,0)</f>
        <v>7.2842250663673838</v>
      </c>
      <c r="AG118" s="3">
        <f>VLOOKUP($B118,[4]Erwerbstätigkeit!$A$4:$T$128,18,0)</f>
        <v>6.6388800255264835</v>
      </c>
      <c r="AH118" s="7">
        <f>VLOOKUP($B118,[4]Erwerbstätigkeit!$A$4:$T$128,19,0)</f>
        <v>78</v>
      </c>
      <c r="AI118" s="7">
        <f>VLOOKUP($B118,[4]Erwerbstätigkeit!$A$4:$T$128,20,0)</f>
        <v>78</v>
      </c>
      <c r="AK118" s="3">
        <f>VLOOKUP($B118,[4]Tabelle11!$A$4:$I$128,7,0)</f>
        <v>1.04</v>
      </c>
      <c r="AL118">
        <f t="shared" si="6"/>
        <v>21</v>
      </c>
      <c r="AN118" s="3">
        <f>VLOOKUP($B118,[4]Tabelle8!$A$4:$S$128,15,0)</f>
        <v>152.81248569728592</v>
      </c>
      <c r="AO118">
        <f t="shared" si="7"/>
        <v>1</v>
      </c>
    </row>
    <row r="119" spans="1:41" x14ac:dyDescent="0.35">
      <c r="A119" t="s">
        <v>503</v>
      </c>
      <c r="B119" t="s">
        <v>458</v>
      </c>
      <c r="C119" s="3">
        <f>VLOOKUP($B119,'[4]BIP je EW'!$A$4:$P$128,12,0)</f>
        <v>73.417721518987349</v>
      </c>
      <c r="D119" s="3">
        <f>VLOOKUP($B119,'[4]BIP je EW'!$A$4:$P$128,13,0)</f>
        <v>74.671052631578945</v>
      </c>
      <c r="E119">
        <f>VLOOKUP($B119,'[4]BIP je EW'!$A$4:$P$128,15,0)</f>
        <v>22</v>
      </c>
      <c r="F119">
        <f>VLOOKUP($B119,'[4]BIP je EW'!$A$4:$P$128,16,0)</f>
        <v>22</v>
      </c>
      <c r="H119" s="3">
        <f>VLOOKUP($B119,[4]Wirtschaftswachstum!$A$4:$Z$128,23,0)</f>
        <v>1.1392837519823615</v>
      </c>
      <c r="I119">
        <f>VLOOKUP($B119,[4]Wirtschaftswachstum!$A$4:$Z$128,26,0)</f>
        <v>17</v>
      </c>
      <c r="K119" s="3">
        <f>VLOOKUP($B119,[4]Wirtschaftswachstum!$A$4:$AY$128,50,0)</f>
        <v>1.6963431304072003</v>
      </c>
      <c r="L119">
        <f>VLOOKUP($B119,[4]Wirtschaftswachstum!$A$4:$AY$128,51,0)</f>
        <v>13</v>
      </c>
      <c r="N119" s="3">
        <f>VLOOKUP($B119,'[4]Verfügbare Eink'!$A$4:$P$135,12,0)</f>
        <v>69.942196531791907</v>
      </c>
      <c r="O119" s="3">
        <f>VLOOKUP($B119,'[4]Verfügbare Eink'!$A$4:$P$135,13,0)</f>
        <v>67.241379310344826</v>
      </c>
      <c r="P119">
        <f>VLOOKUP($B119,'[4]Verfügbare Eink'!$A$4:$P$135,15,0)</f>
        <v>22</v>
      </c>
      <c r="Q119">
        <f>VLOOKUP($B119,'[4]Verfügbare Eink'!$A$4:$P$135,16,0)</f>
        <v>22</v>
      </c>
      <c r="S119" s="3">
        <f>VLOOKUP($B119,'[4]BIP je Arbeitsstunde'!$A$4:$P$128,12,0)</f>
        <v>67.634112213006105</v>
      </c>
      <c r="T119" s="3">
        <f>VLOOKUP($B119,'[4]BIP je Arbeitsstunde'!$A$4:$P$128,13,0)</f>
        <v>70.182529216830304</v>
      </c>
      <c r="U119" s="7">
        <f>VLOOKUP($B119,'[4]BIP je Arbeitsstunde'!$A$4:$P$128,15,0)</f>
        <v>20</v>
      </c>
      <c r="V119" s="7">
        <f>VLOOKUP($B119,'[4]BIP je Arbeitsstunde'!$A$4:$P$128,16,0)</f>
        <v>20</v>
      </c>
      <c r="W119" s="7"/>
      <c r="X119" s="3">
        <f>VLOOKUP($B119,[4]ALQ!$A$4:$P$128,6,0)</f>
        <v>3.3</v>
      </c>
      <c r="Y119" s="3">
        <f>VLOOKUP($B119,[4]ALQ!$A$4:$P$128,10,0)</f>
        <v>4</v>
      </c>
      <c r="Z119">
        <f>VLOOKUP($B119,[4]ALQ!$A$4:$P$128,15,0)</f>
        <v>5</v>
      </c>
      <c r="AA119">
        <f>VLOOKUP($B119,[4]ALQ!$A$4:$P$128,16,0)</f>
        <v>8</v>
      </c>
      <c r="AC119" s="3">
        <f>VLOOKUP($B119,[4]Erwerbstätigkeit!$A$4:$P$128,14,0)</f>
        <v>0.6051260546008308</v>
      </c>
      <c r="AD119" s="7">
        <f>VLOOKUP($B119,[4]Erwerbstätigkeit!$A$4:$P$128,15,0)</f>
        <v>20</v>
      </c>
      <c r="AF119" s="3">
        <f>VLOOKUP($B119,[4]Erwerbstätigkeit!$A$4:$T$128,17,0)</f>
        <v>18.974045880296753</v>
      </c>
      <c r="AG119" s="3">
        <f>VLOOKUP($B119,[4]Erwerbstätigkeit!$A$4:$T$128,18,0)</f>
        <v>18.437962589153546</v>
      </c>
      <c r="AH119" s="7">
        <f>VLOOKUP($B119,[4]Erwerbstätigkeit!$A$4:$T$128,19,0)</f>
        <v>5</v>
      </c>
      <c r="AI119" s="7">
        <f>VLOOKUP($B119,[4]Erwerbstätigkeit!$A$4:$T$128,20,0)</f>
        <v>5</v>
      </c>
      <c r="AK119" s="3">
        <f>VLOOKUP($B119,[4]Tabelle11!$A$4:$I$128,7,0)</f>
        <v>1.63</v>
      </c>
      <c r="AL119">
        <f t="shared" si="6"/>
        <v>13</v>
      </c>
      <c r="AN119" s="3">
        <f>VLOOKUP($B119,[4]Tabelle8!$A$4:$S$128,15,0)</f>
        <v>93.940046831985612</v>
      </c>
      <c r="AO119">
        <f t="shared" si="7"/>
        <v>22</v>
      </c>
    </row>
    <row r="120" spans="1:41" x14ac:dyDescent="0.35">
      <c r="A120" t="s">
        <v>504</v>
      </c>
      <c r="B120" t="s">
        <v>415</v>
      </c>
      <c r="C120" s="3">
        <f>VLOOKUP($B120,'[4]BIP je EW'!$A$4:$P$128,12,0)</f>
        <v>105.37974683544304</v>
      </c>
      <c r="D120" s="3">
        <f>VLOOKUP($B120,'[4]BIP je EW'!$A$4:$P$128,13,0)</f>
        <v>104.93421052631579</v>
      </c>
      <c r="E120">
        <f>VLOOKUP($B120,'[4]BIP je EW'!$A$4:$P$128,15,0)</f>
        <v>32</v>
      </c>
      <c r="F120">
        <f>VLOOKUP($B120,'[4]BIP je EW'!$A$4:$P$128,16,0)</f>
        <v>31</v>
      </c>
      <c r="H120" s="3">
        <f>VLOOKUP($B120,[4]Wirtschaftswachstum!$A$4:$Z$128,23,0)</f>
        <v>4.0228115953679264</v>
      </c>
      <c r="I120">
        <f>VLOOKUP($B120,[4]Wirtschaftswachstum!$A$4:$Z$128,26,0)</f>
        <v>3</v>
      </c>
      <c r="K120" s="3">
        <f>VLOOKUP($B120,[4]Wirtschaftswachstum!$A$4:$AY$128,50,0)</f>
        <v>2.6464281702895533</v>
      </c>
      <c r="L120">
        <f>VLOOKUP($B120,[4]Wirtschaftswachstum!$A$4:$AY$128,51,0)</f>
        <v>13</v>
      </c>
      <c r="N120" s="3">
        <f>VLOOKUP($B120,'[4]Verfügbare Eink'!$A$4:$P$135,12,0)</f>
        <v>95.95375722543352</v>
      </c>
      <c r="O120" s="3">
        <f>VLOOKUP($B120,'[4]Verfügbare Eink'!$A$4:$P$135,13,0)</f>
        <v>90.206185567010309</v>
      </c>
      <c r="P120">
        <f>VLOOKUP($B120,'[4]Verfügbare Eink'!$A$4:$P$135,15,0)</f>
        <v>53</v>
      </c>
      <c r="Q120">
        <f>VLOOKUP($B120,'[4]Verfügbare Eink'!$A$4:$P$135,16,0)</f>
        <v>57</v>
      </c>
      <c r="S120" s="3">
        <f>VLOOKUP($B120,'[4]BIP je Arbeitsstunde'!$A$4:$P$128,12,0)</f>
        <v>78.592723613742635</v>
      </c>
      <c r="T120" s="3">
        <f>VLOOKUP($B120,'[4]BIP je Arbeitsstunde'!$A$4:$P$128,13,0)</f>
        <v>80.875720148225966</v>
      </c>
      <c r="U120" s="7">
        <f>VLOOKUP($B120,'[4]BIP je Arbeitsstunde'!$A$4:$P$128,15,0)</f>
        <v>65</v>
      </c>
      <c r="V120" s="7">
        <f>VLOOKUP($B120,'[4]BIP je Arbeitsstunde'!$A$4:$P$128,16,0)</f>
        <v>62</v>
      </c>
      <c r="W120" s="7"/>
      <c r="X120" s="3">
        <f>VLOOKUP($B120,[4]ALQ!$A$4:$P$128,6,0)</f>
        <v>3.8</v>
      </c>
      <c r="Y120" s="3">
        <f>VLOOKUP($B120,[4]ALQ!$A$4:$P$128,10,0)</f>
        <v>3.2</v>
      </c>
      <c r="Z120">
        <f>VLOOKUP($B120,[4]ALQ!$A$4:$P$128,15,0)</f>
        <v>32</v>
      </c>
      <c r="AA120">
        <f>VLOOKUP($B120,[4]ALQ!$A$4:$P$128,16,0)</f>
        <v>22</v>
      </c>
      <c r="AC120" s="3">
        <f>VLOOKUP($B120,[4]Erwerbstätigkeit!$A$4:$P$128,14,0)</f>
        <v>4.2625503012349242</v>
      </c>
      <c r="AD120" s="7">
        <f>VLOOKUP($B120,[4]Erwerbstätigkeit!$A$4:$P$128,15,0)</f>
        <v>2</v>
      </c>
      <c r="AF120" s="3">
        <f>VLOOKUP($B120,[4]Erwerbstätigkeit!$A$4:$T$128,17,0)</f>
        <v>8.9453425712086219</v>
      </c>
      <c r="AG120" s="3">
        <f>VLOOKUP($B120,[4]Erwerbstätigkeit!$A$4:$T$128,18,0)</f>
        <v>8.099018826058316</v>
      </c>
      <c r="AH120" s="7">
        <f>VLOOKUP($B120,[4]Erwerbstätigkeit!$A$4:$T$128,19,0)</f>
        <v>68</v>
      </c>
      <c r="AI120" s="7">
        <f>VLOOKUP($B120,[4]Erwerbstätigkeit!$A$4:$T$128,20,0)</f>
        <v>70</v>
      </c>
      <c r="AK120" s="3">
        <f>VLOOKUP($B120,[4]Tabelle11!$A$4:$I$128,7,0)</f>
        <v>0.6</v>
      </c>
      <c r="AL120">
        <f t="shared" si="6"/>
        <v>26</v>
      </c>
      <c r="AN120" s="3">
        <f>VLOOKUP($B120,[4]Tabelle8!$A$4:$S$128,15,0)</f>
        <v>143.34023821853964</v>
      </c>
      <c r="AO120">
        <f t="shared" si="7"/>
        <v>2</v>
      </c>
    </row>
    <row r="121" spans="1:41" x14ac:dyDescent="0.35">
      <c r="A121" t="s">
        <v>505</v>
      </c>
      <c r="B121" t="s">
        <v>459</v>
      </c>
      <c r="C121" s="3">
        <f>VLOOKUP($B121,'[4]BIP je EW'!$A$4:$P$128,12,0)</f>
        <v>128.1645569620253</v>
      </c>
      <c r="D121" s="3">
        <f>VLOOKUP($B121,'[4]BIP je EW'!$A$4:$P$128,13,0)</f>
        <v>131.57894736842107</v>
      </c>
      <c r="E121">
        <f>VLOOKUP($B121,'[4]BIP je EW'!$A$4:$P$128,15,0)</f>
        <v>3</v>
      </c>
      <c r="F121">
        <f>VLOOKUP($B121,'[4]BIP je EW'!$A$4:$P$128,16,0)</f>
        <v>4</v>
      </c>
      <c r="H121" s="3">
        <f>VLOOKUP($B121,[4]Wirtschaftswachstum!$A$4:$Z$128,23,0)</f>
        <v>1.4299079877015686</v>
      </c>
      <c r="I121">
        <f>VLOOKUP($B121,[4]Wirtschaftswachstum!$A$4:$Z$128,26,0)</f>
        <v>11</v>
      </c>
      <c r="K121" s="3">
        <f>VLOOKUP($B121,[4]Wirtschaftswachstum!$A$4:$AY$128,50,0)</f>
        <v>1.0246734707135943</v>
      </c>
      <c r="L121">
        <f>VLOOKUP($B121,[4]Wirtschaftswachstum!$A$4:$AY$128,51,0)</f>
        <v>17</v>
      </c>
      <c r="N121" s="3">
        <f>VLOOKUP($B121,'[4]Verfügbare Eink'!$A$4:$P$135,12,0)</f>
        <v>104.62427745664739</v>
      </c>
      <c r="O121" s="3">
        <f>VLOOKUP($B121,'[4]Verfügbare Eink'!$A$4:$P$135,13,0)</f>
        <v>108.04597701149426</v>
      </c>
      <c r="P121">
        <f>VLOOKUP($B121,'[4]Verfügbare Eink'!$A$4:$P$135,15,0)</f>
        <v>7</v>
      </c>
      <c r="Q121">
        <f>VLOOKUP($B121,'[4]Verfügbare Eink'!$A$4:$P$135,16,0)</f>
        <v>5</v>
      </c>
      <c r="S121" s="3">
        <f>VLOOKUP($B121,'[4]BIP je Arbeitsstunde'!$A$4:$P$128,12,0)</f>
        <v>121.58135378206632</v>
      </c>
      <c r="T121" s="3">
        <f>VLOOKUP($B121,'[4]BIP je Arbeitsstunde'!$A$4:$P$128,13,0)</f>
        <v>126.04576942364388</v>
      </c>
      <c r="U121" s="7">
        <f>VLOOKUP($B121,'[4]BIP je Arbeitsstunde'!$A$4:$P$128,15,0)</f>
        <v>7</v>
      </c>
      <c r="V121" s="7">
        <f>VLOOKUP($B121,'[4]BIP je Arbeitsstunde'!$A$4:$P$128,16,0)</f>
        <v>5</v>
      </c>
      <c r="W121" s="7"/>
      <c r="X121" s="3">
        <f>VLOOKUP($B121,[4]ALQ!$A$4:$P$128,6,0)</f>
        <v>3</v>
      </c>
      <c r="Y121" s="3">
        <f>VLOOKUP($B121,[4]ALQ!$A$4:$P$128,10,0)</f>
        <v>2.9</v>
      </c>
      <c r="Z121">
        <f>VLOOKUP($B121,[4]ALQ!$A$4:$P$128,15,0)</f>
        <v>2</v>
      </c>
      <c r="AA121">
        <f>VLOOKUP($B121,[4]ALQ!$A$4:$P$128,16,0)</f>
        <v>3</v>
      </c>
      <c r="AC121" s="3">
        <f>VLOOKUP($B121,[4]Erwerbstätigkeit!$A$4:$P$128,14,0)</f>
        <v>1.5627351955362485</v>
      </c>
      <c r="AD121" s="7">
        <f>VLOOKUP($B121,[4]Erwerbstätigkeit!$A$4:$P$128,15,0)</f>
        <v>6</v>
      </c>
      <c r="AF121" s="3">
        <f>VLOOKUP($B121,[4]Erwerbstätigkeit!$A$4:$T$128,17,0)</f>
        <v>7.5548173451586278</v>
      </c>
      <c r="AG121" s="3">
        <f>VLOOKUP($B121,[4]Erwerbstätigkeit!$A$4:$T$128,18,0)</f>
        <v>7.3939080950631135</v>
      </c>
      <c r="AH121" s="7">
        <f>VLOOKUP($B121,[4]Erwerbstätigkeit!$A$4:$T$128,19,0)</f>
        <v>25</v>
      </c>
      <c r="AI121" s="7">
        <f>VLOOKUP($B121,[4]Erwerbstätigkeit!$A$4:$T$128,20,0)</f>
        <v>25</v>
      </c>
      <c r="AK121" s="3">
        <f>VLOOKUP($B121,[4]Tabelle11!$A$4:$I$128,7,0)</f>
        <v>2.2200000000000002</v>
      </c>
      <c r="AL121">
        <f t="shared" si="6"/>
        <v>7</v>
      </c>
      <c r="AN121" s="3">
        <f>VLOOKUP($B121,[4]Tabelle8!$A$4:$S$128,15,0)</f>
        <v>112.25040813763655</v>
      </c>
      <c r="AO121">
        <f t="shared" si="7"/>
        <v>10</v>
      </c>
    </row>
    <row r="122" spans="1:41" x14ac:dyDescent="0.35">
      <c r="A122" t="s">
        <v>506</v>
      </c>
      <c r="B122" t="s">
        <v>460</v>
      </c>
      <c r="C122" s="3">
        <f>VLOOKUP($B122,'[4]BIP je EW'!$A$4:$P$128,12,0)</f>
        <v>124.36708860759494</v>
      </c>
      <c r="D122" s="3">
        <f>VLOOKUP($B122,'[4]BIP je EW'!$A$4:$P$128,13,0)</f>
        <v>123.0263157894737</v>
      </c>
      <c r="E122">
        <f>VLOOKUP($B122,'[4]BIP je EW'!$A$4:$P$128,15,0)</f>
        <v>5</v>
      </c>
      <c r="F122">
        <f>VLOOKUP($B122,'[4]BIP je EW'!$A$4:$P$128,16,0)</f>
        <v>6</v>
      </c>
      <c r="H122" s="3">
        <f>VLOOKUP($B122,[4]Wirtschaftswachstum!$A$4:$Z$128,23,0)</f>
        <v>0.47300637926316824</v>
      </c>
      <c r="I122">
        <f>VLOOKUP($B122,[4]Wirtschaftswachstum!$A$4:$Z$128,26,0)</f>
        <v>23</v>
      </c>
      <c r="K122" s="3">
        <f>VLOOKUP($B122,[4]Wirtschaftswachstum!$A$4:$AY$128,50,0)</f>
        <v>-0.11281957883979032</v>
      </c>
      <c r="L122">
        <f>VLOOKUP($B122,[4]Wirtschaftswachstum!$A$4:$AY$128,51,0)</f>
        <v>22</v>
      </c>
      <c r="N122" s="3">
        <f>VLOOKUP($B122,'[4]Verfügbare Eink'!$A$4:$P$135,12,0)</f>
        <v>120.23121387283237</v>
      </c>
      <c r="O122" s="3">
        <f>VLOOKUP($B122,'[4]Verfügbare Eink'!$A$4:$P$135,13,0)</f>
        <v>120.68965517241379</v>
      </c>
      <c r="P122">
        <f>VLOOKUP($B122,'[4]Verfügbare Eink'!$A$4:$P$135,15,0)</f>
        <v>3</v>
      </c>
      <c r="Q122">
        <f>VLOOKUP($B122,'[4]Verfügbare Eink'!$A$4:$P$135,16,0)</f>
        <v>3</v>
      </c>
      <c r="S122" s="3">
        <f>VLOOKUP($B122,'[4]BIP je Arbeitsstunde'!$A$4:$P$128,12,0)</f>
        <v>114.39986383764077</v>
      </c>
      <c r="T122" s="3">
        <f>VLOOKUP($B122,'[4]BIP je Arbeitsstunde'!$A$4:$P$128,13,0)</f>
        <v>119.09430338168497</v>
      </c>
      <c r="U122" s="7">
        <f>VLOOKUP($B122,'[4]BIP je Arbeitsstunde'!$A$4:$P$128,15,0)</f>
        <v>8</v>
      </c>
      <c r="V122" s="7">
        <f>VLOOKUP($B122,'[4]BIP je Arbeitsstunde'!$A$4:$P$128,16,0)</f>
        <v>7</v>
      </c>
      <c r="W122" s="7"/>
      <c r="X122" s="3">
        <f>VLOOKUP($B122,[4]ALQ!$A$4:$P$128,6,0)</f>
        <v>4.3</v>
      </c>
      <c r="Y122" s="3">
        <f>VLOOKUP($B122,[4]ALQ!$A$4:$P$128,10,0)</f>
        <v>4.8</v>
      </c>
      <c r="Z122">
        <f>VLOOKUP($B122,[4]ALQ!$A$4:$P$128,15,0)</f>
        <v>9</v>
      </c>
      <c r="AA122">
        <f>VLOOKUP($B122,[4]ALQ!$A$4:$P$128,16,0)</f>
        <v>12</v>
      </c>
      <c r="AC122" s="3">
        <f>VLOOKUP($B122,[4]Erwerbstätigkeit!$A$4:$P$128,14,0)</f>
        <v>0.93784385677346904</v>
      </c>
      <c r="AD122" s="7">
        <f>VLOOKUP($B122,[4]Erwerbstätigkeit!$A$4:$P$128,15,0)</f>
        <v>19</v>
      </c>
      <c r="AF122" s="3">
        <f>VLOOKUP($B122,[4]Erwerbstätigkeit!$A$4:$T$128,17,0)</f>
        <v>14.87505219894943</v>
      </c>
      <c r="AG122" s="3">
        <f>VLOOKUP($B122,[4]Erwerbstätigkeit!$A$4:$T$128,18,0)</f>
        <v>14.733763183739699</v>
      </c>
      <c r="AH122" s="7">
        <f>VLOOKUP($B122,[4]Erwerbstätigkeit!$A$4:$T$128,19,0)</f>
        <v>14</v>
      </c>
      <c r="AI122" s="7">
        <f>VLOOKUP($B122,[4]Erwerbstätigkeit!$A$4:$T$128,20,0)</f>
        <v>13</v>
      </c>
      <c r="AK122" s="3">
        <f>VLOOKUP($B122,[4]Tabelle11!$A$4:$I$128,7,0)</f>
        <v>3.26</v>
      </c>
      <c r="AL122">
        <f t="shared" si="6"/>
        <v>3</v>
      </c>
      <c r="AN122" s="3">
        <f>VLOOKUP($B122,[4]Tabelle8!$A$4:$S$128,15,0)</f>
        <v>113.96929690435206</v>
      </c>
      <c r="AO122">
        <f t="shared" si="7"/>
        <v>8</v>
      </c>
    </row>
    <row r="123" spans="1:41" x14ac:dyDescent="0.35">
      <c r="A123" t="s">
        <v>507</v>
      </c>
      <c r="B123" t="s">
        <v>461</v>
      </c>
      <c r="C123" s="3">
        <f>VLOOKUP($B123,'[4]BIP je EW'!$A$4:$P$128,12,0)</f>
        <v>73.734177215189874</v>
      </c>
      <c r="D123" s="3">
        <f>VLOOKUP($B123,'[4]BIP je EW'!$A$4:$P$128,13,0)</f>
        <v>78.618421052631575</v>
      </c>
      <c r="E123">
        <f>VLOOKUP($B123,'[4]BIP je EW'!$A$4:$P$128,15,0)</f>
        <v>21</v>
      </c>
      <c r="F123">
        <f>VLOOKUP($B123,'[4]BIP je EW'!$A$4:$P$128,16,0)</f>
        <v>20</v>
      </c>
      <c r="H123" s="3">
        <f>VLOOKUP($B123,[4]Wirtschaftswachstum!$A$4:$Z$128,23,0)</f>
        <v>1.995191759149904</v>
      </c>
      <c r="I123">
        <f>VLOOKUP($B123,[4]Wirtschaftswachstum!$A$4:$Z$128,26,0)</f>
        <v>6</v>
      </c>
      <c r="K123" s="3">
        <f>VLOOKUP($B123,[4]Wirtschaftswachstum!$A$4:$AY$128,50,0)</f>
        <v>2.7158333693152628</v>
      </c>
      <c r="L123">
        <f>VLOOKUP($B123,[4]Wirtschaftswachstum!$A$4:$AY$128,51,0)</f>
        <v>5</v>
      </c>
      <c r="N123" s="3">
        <f>VLOOKUP($B123,'[4]Verfügbare Eink'!$A$4:$P$135,12,0)</f>
        <v>79.190751445086704</v>
      </c>
      <c r="O123" s="3">
        <f>VLOOKUP($B123,'[4]Verfügbare Eink'!$A$4:$P$135,13,0)</f>
        <v>87.931034482758619</v>
      </c>
      <c r="P123">
        <f>VLOOKUP($B123,'[4]Verfügbare Eink'!$A$4:$P$135,15,0)</f>
        <v>19</v>
      </c>
      <c r="Q123">
        <f>VLOOKUP($B123,'[4]Verfügbare Eink'!$A$4:$P$135,16,0)</f>
        <v>16</v>
      </c>
      <c r="S123" s="3">
        <f>VLOOKUP($B123,'[4]BIP je Arbeitsstunde'!$A$4:$P$128,12,0)</f>
        <v>63.173335264954723</v>
      </c>
      <c r="T123" s="3">
        <f>VLOOKUP($B123,'[4]BIP je Arbeitsstunde'!$A$4:$P$128,13,0)</f>
        <v>63.766402399927436</v>
      </c>
      <c r="U123" s="7">
        <f>VLOOKUP($B123,'[4]BIP je Arbeitsstunde'!$A$4:$P$128,15,0)</f>
        <v>23</v>
      </c>
      <c r="V123" s="7">
        <f>VLOOKUP($B123,'[4]BIP je Arbeitsstunde'!$A$4:$P$128,16,0)</f>
        <v>24</v>
      </c>
      <c r="W123" s="7"/>
      <c r="X123" s="3">
        <f>VLOOKUP($B123,[4]ALQ!$A$4:$P$128,6,0)</f>
        <v>3.2</v>
      </c>
      <c r="Y123" s="3">
        <f>VLOOKUP($B123,[4]ALQ!$A$4:$P$128,10,0)</f>
        <v>2.8</v>
      </c>
      <c r="Z123">
        <f>VLOOKUP($B123,[4]ALQ!$A$4:$P$128,15,0)</f>
        <v>4</v>
      </c>
      <c r="AA123">
        <f>VLOOKUP($B123,[4]ALQ!$A$4:$P$128,16,0)</f>
        <v>2</v>
      </c>
      <c r="AC123" s="3">
        <f>VLOOKUP($B123,[4]Erwerbstätigkeit!$A$4:$P$128,14,0)</f>
        <v>1.069113087432072</v>
      </c>
      <c r="AD123" s="7">
        <f>VLOOKUP($B123,[4]Erwerbstätigkeit!$A$4:$P$128,15,0)</f>
        <v>16</v>
      </c>
      <c r="AF123" s="3">
        <f>VLOOKUP($B123,[4]Erwerbstätigkeit!$A$4:$T$128,17,0)</f>
        <v>20.541225913601483</v>
      </c>
      <c r="AG123" s="3">
        <f>VLOOKUP($B123,[4]Erwerbstätigkeit!$A$4:$T$128,18,0)</f>
        <v>19.257080858839654</v>
      </c>
      <c r="AH123" s="7">
        <f>VLOOKUP($B123,[4]Erwerbstätigkeit!$A$4:$T$128,19,0)</f>
        <v>4</v>
      </c>
      <c r="AI123" s="7">
        <f>VLOOKUP($B123,[4]Erwerbstätigkeit!$A$4:$T$128,20,0)</f>
        <v>4</v>
      </c>
      <c r="AK123" s="3">
        <f>VLOOKUP($B123,[4]Tabelle11!$A$4:$I$128,7,0)</f>
        <v>1.42</v>
      </c>
      <c r="AL123">
        <f t="shared" si="6"/>
        <v>15</v>
      </c>
      <c r="AN123" s="3">
        <f>VLOOKUP($B123,[4]Tabelle8!$A$4:$S$128,15,0)</f>
        <v>98.364960221873986</v>
      </c>
      <c r="AO123">
        <f t="shared" si="7"/>
        <v>19</v>
      </c>
    </row>
    <row r="124" spans="1:41" x14ac:dyDescent="0.35">
      <c r="A124" t="s">
        <v>508</v>
      </c>
      <c r="B124" t="s">
        <v>462</v>
      </c>
      <c r="C124" s="3">
        <f>VLOOKUP($B124,'[4]BIP je EW'!$A$4:$P$128,12,0)</f>
        <v>77.848101265822791</v>
      </c>
      <c r="D124" s="3">
        <f>VLOOKUP($B124,'[4]BIP je EW'!$A$4:$P$128,13,0)</f>
        <v>75.328947368421055</v>
      </c>
      <c r="E124">
        <f>VLOOKUP($B124,'[4]BIP je EW'!$A$4:$P$128,15,0)</f>
        <v>20</v>
      </c>
      <c r="F124">
        <f>VLOOKUP($B124,'[4]BIP je EW'!$A$4:$P$128,16,0)</f>
        <v>21</v>
      </c>
      <c r="H124" s="3">
        <f>VLOOKUP($B124,[4]Wirtschaftswachstum!$A$4:$Z$128,23,0)</f>
        <v>1.2422910308184925</v>
      </c>
      <c r="I124">
        <f>VLOOKUP($B124,[4]Wirtschaftswachstum!$A$4:$Z$128,26,0)</f>
        <v>16</v>
      </c>
      <c r="K124" s="3">
        <f>VLOOKUP($B124,[4]Wirtschaftswachstum!$A$4:$AY$128,50,0)</f>
        <v>0.84737922476337246</v>
      </c>
      <c r="L124">
        <f>VLOOKUP($B124,[4]Wirtschaftswachstum!$A$4:$AY$128,51,0)</f>
        <v>18</v>
      </c>
      <c r="N124" s="3">
        <f>VLOOKUP($B124,'[4]Verfügbare Eink'!$A$4:$P$135,12,0)</f>
        <v>83.815028901734095</v>
      </c>
      <c r="O124" s="3">
        <f>VLOOKUP($B124,'[4]Verfügbare Eink'!$A$4:$P$135,13,0)</f>
        <v>78.735632183908038</v>
      </c>
      <c r="P124">
        <f>VLOOKUP($B124,'[4]Verfügbare Eink'!$A$4:$P$135,15,0)</f>
        <v>15</v>
      </c>
      <c r="Q124">
        <f>VLOOKUP($B124,'[4]Verfügbare Eink'!$A$4:$P$135,16,0)</f>
        <v>19</v>
      </c>
      <c r="S124" s="3">
        <f>VLOOKUP($B124,'[4]BIP je Arbeitsstunde'!$A$4:$P$128,12,0)</f>
        <v>65.13321253789637</v>
      </c>
      <c r="T124" s="3">
        <f>VLOOKUP($B124,'[4]BIP je Arbeitsstunde'!$A$4:$P$128,13,0)</f>
        <v>65.362449833566643</v>
      </c>
      <c r="U124" s="7">
        <f>VLOOKUP($B124,'[4]BIP je Arbeitsstunde'!$A$4:$P$128,15,0)</f>
        <v>22</v>
      </c>
      <c r="V124" s="7">
        <f>VLOOKUP($B124,'[4]BIP je Arbeitsstunde'!$A$4:$P$128,16,0)</f>
        <v>23</v>
      </c>
      <c r="W124" s="7"/>
      <c r="X124" s="3">
        <f>VLOOKUP($B124,[4]ALQ!$A$4:$P$128,6,0)</f>
        <v>6.4</v>
      </c>
      <c r="Y124" s="3">
        <f>VLOOKUP($B124,[4]ALQ!$A$4:$P$128,10,0)</f>
        <v>6.4</v>
      </c>
      <c r="Z124">
        <f>VLOOKUP($B124,[4]ALQ!$A$4:$P$128,15,0)</f>
        <v>22</v>
      </c>
      <c r="AA124">
        <f>VLOOKUP($B124,[4]ALQ!$A$4:$P$128,16,0)</f>
        <v>19</v>
      </c>
      <c r="AC124" s="3">
        <f>VLOOKUP($B124,[4]Erwerbstätigkeit!$A$4:$P$128,14,0)</f>
        <v>1.1850551017654993</v>
      </c>
      <c r="AD124" s="7">
        <f>VLOOKUP($B124,[4]Erwerbstätigkeit!$A$4:$P$128,15,0)</f>
        <v>12</v>
      </c>
      <c r="AF124" s="3">
        <f>VLOOKUP($B124,[4]Erwerbstätigkeit!$A$4:$T$128,17,0)</f>
        <v>15.548174769827169</v>
      </c>
      <c r="AG124" s="3">
        <f>VLOOKUP($B124,[4]Erwerbstätigkeit!$A$4:$T$128,18,0)</f>
        <v>14.336402031958585</v>
      </c>
      <c r="AH124" s="7">
        <f>VLOOKUP($B124,[4]Erwerbstätigkeit!$A$4:$T$128,19,0)</f>
        <v>12</v>
      </c>
      <c r="AI124" s="7">
        <f>VLOOKUP($B124,[4]Erwerbstätigkeit!$A$4:$T$128,20,0)</f>
        <v>14</v>
      </c>
      <c r="AK124" s="3">
        <f>VLOOKUP($B124,[4]Tabelle11!$A$4:$I$128,7,0)</f>
        <v>1.67</v>
      </c>
      <c r="AL124">
        <f t="shared" si="6"/>
        <v>12</v>
      </c>
      <c r="AN124" s="3">
        <f>VLOOKUP($B124,[4]Tabelle8!$A$4:$S$128,15,0)</f>
        <v>102.80148495126289</v>
      </c>
      <c r="AO124">
        <f t="shared" si="7"/>
        <v>17</v>
      </c>
    </row>
    <row r="125" spans="1:41" x14ac:dyDescent="0.35">
      <c r="A125" t="s">
        <v>500</v>
      </c>
      <c r="B125" t="s">
        <v>463</v>
      </c>
      <c r="C125" s="3">
        <f>VLOOKUP($B125,'[4]BIP je EW'!$A$4:$P$128,12,0)</f>
        <v>69.303797468354432</v>
      </c>
      <c r="D125" s="3">
        <f>VLOOKUP($B125,'[4]BIP je EW'!$A$4:$P$128,13,0)</f>
        <v>72.039473684210535</v>
      </c>
      <c r="E125">
        <f>VLOOKUP($B125,'[4]BIP je EW'!$A$4:$P$128,15,0)</f>
        <v>24</v>
      </c>
      <c r="F125">
        <f>VLOOKUP($B125,'[4]BIP je EW'!$A$4:$P$128,16,0)</f>
        <v>24</v>
      </c>
      <c r="H125" s="3">
        <f>VLOOKUP($B125,[4]Wirtschaftswachstum!$A$4:$Z$128,23,0)</f>
        <v>1.5946181780788606</v>
      </c>
      <c r="I125">
        <f>VLOOKUP($B125,[4]Wirtschaftswachstum!$A$4:$Z$128,26,0)</f>
        <v>10</v>
      </c>
      <c r="K125" s="3">
        <f>VLOOKUP($B125,[4]Wirtschaftswachstum!$A$4:$AY$128,50,0)</f>
        <v>2.4365498309420559</v>
      </c>
      <c r="L125">
        <f>VLOOKUP($B125,[4]Wirtschaftswachstum!$A$4:$AY$128,51,0)</f>
        <v>7</v>
      </c>
      <c r="N125" s="3">
        <f>VLOOKUP($B125,'[4]Verfügbare Eink'!$A$4:$P$135,12,0)</f>
        <v>67.630057803468219</v>
      </c>
      <c r="O125" s="3">
        <f>VLOOKUP($B125,'[4]Verfügbare Eink'!$A$4:$P$135,13,0)</f>
        <v>66.666666666666657</v>
      </c>
      <c r="P125">
        <f>VLOOKUP($B125,'[4]Verfügbare Eink'!$A$4:$P$135,15,0)</f>
        <v>23</v>
      </c>
      <c r="Q125">
        <f>VLOOKUP($B125,'[4]Verfügbare Eink'!$A$4:$P$135,16,0)</f>
        <v>24</v>
      </c>
      <c r="S125" s="3">
        <f>VLOOKUP($B125,'[4]BIP je Arbeitsstunde'!$A$4:$P$128,12,0)</f>
        <v>65.50268984567785</v>
      </c>
      <c r="T125" s="3">
        <f>VLOOKUP($B125,'[4]BIP je Arbeitsstunde'!$A$4:$P$128,13,0)</f>
        <v>69.558126726717305</v>
      </c>
      <c r="U125" s="7">
        <f>VLOOKUP($B125,'[4]BIP je Arbeitsstunde'!$A$4:$P$128,15,0)</f>
        <v>21</v>
      </c>
      <c r="V125" s="7">
        <f>VLOOKUP($B125,'[4]BIP je Arbeitsstunde'!$A$4:$P$128,16,0)</f>
        <v>21</v>
      </c>
      <c r="W125" s="7"/>
      <c r="X125" s="3">
        <f>VLOOKUP($B125,[4]ALQ!$A$4:$P$128,6,0)</f>
        <v>3.7</v>
      </c>
      <c r="Y125" s="3">
        <f>VLOOKUP($B125,[4]ALQ!$A$4:$P$128,10,0)</f>
        <v>5.2</v>
      </c>
      <c r="Z125">
        <f>VLOOKUP($B125,[4]ALQ!$A$4:$P$128,15,0)</f>
        <v>6</v>
      </c>
      <c r="AA125">
        <f>VLOOKUP($B125,[4]ALQ!$A$4:$P$128,16,0)</f>
        <v>13</v>
      </c>
      <c r="AC125" s="3">
        <f>VLOOKUP($B125,[4]Erwerbstätigkeit!$A$4:$P$128,14,0)</f>
        <v>-0.51967363622217988</v>
      </c>
      <c r="AD125" s="7">
        <f>VLOOKUP($B125,[4]Erwerbstätigkeit!$A$4:$P$128,15,0)</f>
        <v>27</v>
      </c>
      <c r="AF125" s="3">
        <f>VLOOKUP($B125,[4]Erwerbstätigkeit!$A$4:$T$128,17,0)</f>
        <v>18.340944563269552</v>
      </c>
      <c r="AG125" s="3">
        <f>VLOOKUP($B125,[4]Erwerbstätigkeit!$A$4:$T$128,18,0)</f>
        <v>17.475434618291761</v>
      </c>
      <c r="AH125" s="7">
        <f>VLOOKUP($B125,[4]Erwerbstätigkeit!$A$4:$T$128,19,0)</f>
        <v>7</v>
      </c>
      <c r="AI125" s="7">
        <f>VLOOKUP($B125,[4]Erwerbstätigkeit!$A$4:$T$128,20,0)</f>
        <v>7</v>
      </c>
      <c r="AK125" s="3">
        <f>VLOOKUP($B125,[4]Tabelle11!$A$4:$I$128,7,0)</f>
        <v>0.47</v>
      </c>
      <c r="AL125">
        <f t="shared" si="6"/>
        <v>27</v>
      </c>
      <c r="AN125" s="3">
        <f>VLOOKUP($B125,[4]Tabelle8!$A$4:$S$128,15,0)</f>
        <v>84.972059543904436</v>
      </c>
      <c r="AO125">
        <f t="shared" si="7"/>
        <v>24</v>
      </c>
    </row>
    <row r="126" spans="1:41" x14ac:dyDescent="0.35">
      <c r="A126" t="s">
        <v>510</v>
      </c>
      <c r="B126" t="s">
        <v>464</v>
      </c>
      <c r="C126" s="3">
        <f>VLOOKUP($B126,'[4]BIP je EW'!$A$4:$P$128,12,0)</f>
        <v>87.025316455696199</v>
      </c>
      <c r="D126" s="3">
        <f>VLOOKUP($B126,'[4]BIP je EW'!$A$4:$P$128,13,0)</f>
        <v>87.828947368421055</v>
      </c>
      <c r="E126">
        <f>VLOOKUP($B126,'[4]BIP je EW'!$A$4:$P$128,15,0)</f>
        <v>17</v>
      </c>
      <c r="F126">
        <f>VLOOKUP($B126,'[4]BIP je EW'!$A$4:$P$128,16,0)</f>
        <v>16</v>
      </c>
      <c r="H126" s="3">
        <f>VLOOKUP($B126,[4]Wirtschaftswachstum!$A$4:$Z$128,23,0)</f>
        <v>1.732274834769612</v>
      </c>
      <c r="I126">
        <f>VLOOKUP($B126,[4]Wirtschaftswachstum!$A$4:$Z$128,26,0)</f>
        <v>9</v>
      </c>
      <c r="K126" s="3">
        <f>VLOOKUP($B126,[4]Wirtschaftswachstum!$A$4:$AY$128,50,0)</f>
        <v>1.788088165463833</v>
      </c>
      <c r="L126">
        <f>VLOOKUP($B126,[4]Wirtschaftswachstum!$A$4:$AY$128,51,0)</f>
        <v>10</v>
      </c>
      <c r="N126" s="3">
        <f>VLOOKUP($B126,'[4]Verfügbare Eink'!$A$4:$P$135,12,0)</f>
        <v>83.815028901734095</v>
      </c>
      <c r="O126" s="3">
        <f>VLOOKUP($B126,'[4]Verfügbare Eink'!$A$4:$P$135,13,0)</f>
        <v>86.206896551724128</v>
      </c>
      <c r="P126">
        <f>VLOOKUP($B126,'[4]Verfügbare Eink'!$A$4:$P$135,15,0)</f>
        <v>15</v>
      </c>
      <c r="Q126">
        <f>VLOOKUP($B126,'[4]Verfügbare Eink'!$A$4:$P$135,16,0)</f>
        <v>17</v>
      </c>
      <c r="S126" s="3">
        <f>VLOOKUP($B126,'[4]BIP je Arbeitsstunde'!$A$4:$P$128,12,0)</f>
        <v>82.842523358498255</v>
      </c>
      <c r="T126" s="3">
        <f>VLOOKUP($B126,'[4]BIP je Arbeitsstunde'!$A$4:$P$128,13,0)</f>
        <v>82.982507380587307</v>
      </c>
      <c r="U126" s="7">
        <f>VLOOKUP($B126,'[4]BIP je Arbeitsstunde'!$A$4:$P$128,15,0)</f>
        <v>13</v>
      </c>
      <c r="V126" s="7">
        <f>VLOOKUP($B126,'[4]BIP je Arbeitsstunde'!$A$4:$P$128,16,0)</f>
        <v>13</v>
      </c>
      <c r="W126" s="7"/>
      <c r="X126" s="3">
        <f>VLOOKUP($B126,[4]ALQ!$A$4:$P$128,6,0)</f>
        <v>4.4000000000000004</v>
      </c>
      <c r="Y126" s="3">
        <f>VLOOKUP($B126,[4]ALQ!$A$4:$P$128,10,0)</f>
        <v>3.4</v>
      </c>
      <c r="Z126">
        <f>VLOOKUP($B126,[4]ALQ!$A$4:$P$128,15,0)</f>
        <v>11</v>
      </c>
      <c r="AA126">
        <f>VLOOKUP($B126,[4]ALQ!$A$4:$P$128,16,0)</f>
        <v>6</v>
      </c>
      <c r="AC126" s="3">
        <f>VLOOKUP($B126,[4]Erwerbstätigkeit!$A$4:$P$128,14,0)</f>
        <v>1.2777648252353231</v>
      </c>
      <c r="AD126" s="7">
        <f>VLOOKUP($B126,[4]Erwerbstätigkeit!$A$4:$P$128,15,0)</f>
        <v>10</v>
      </c>
      <c r="AF126" s="3">
        <f>VLOOKUP($B126,[4]Erwerbstätigkeit!$A$4:$T$128,17,0)</f>
        <v>21.045987893393008</v>
      </c>
      <c r="AG126" s="3">
        <f>VLOOKUP($B126,[4]Erwerbstätigkeit!$A$4:$T$128,18,0)</f>
        <v>20.731865045637633</v>
      </c>
      <c r="AH126" s="7">
        <f>VLOOKUP($B126,[4]Erwerbstätigkeit!$A$4:$T$128,19,0)</f>
        <v>3</v>
      </c>
      <c r="AI126" s="7">
        <f>VLOOKUP($B126,[4]Erwerbstätigkeit!$A$4:$T$128,20,0)</f>
        <v>3</v>
      </c>
      <c r="AK126" s="3">
        <f>VLOOKUP($B126,[4]Tabelle11!$A$4:$I$128,7,0)</f>
        <v>2.14</v>
      </c>
      <c r="AL126">
        <f t="shared" si="6"/>
        <v>9</v>
      </c>
      <c r="AN126" s="3">
        <f>VLOOKUP($B126,[4]Tabelle8!$A$4:$S$128,15,0)</f>
        <v>106.59193726751784</v>
      </c>
      <c r="AO126">
        <f t="shared" si="7"/>
        <v>13</v>
      </c>
    </row>
    <row r="127" spans="1:41" x14ac:dyDescent="0.35">
      <c r="A127" t="s">
        <v>509</v>
      </c>
      <c r="B127" t="s">
        <v>465</v>
      </c>
      <c r="C127" s="3">
        <f>VLOOKUP($B127,'[4]BIP je EW'!$A$4:$P$128,12,0)</f>
        <v>69.936708860759495</v>
      </c>
      <c r="D127" s="3">
        <f>VLOOKUP($B127,'[4]BIP je EW'!$A$4:$P$128,13,0)</f>
        <v>74.342105263157904</v>
      </c>
      <c r="E127">
        <f>VLOOKUP($B127,'[4]BIP je EW'!$A$4:$P$128,15,0)</f>
        <v>23</v>
      </c>
      <c r="F127">
        <f>VLOOKUP($B127,'[4]BIP je EW'!$A$4:$P$128,16,0)</f>
        <v>23</v>
      </c>
      <c r="H127" s="3">
        <f>VLOOKUP($B127,[4]Wirtschaftswachstum!$A$4:$Z$128,23,0)</f>
        <v>0.96678790289878691</v>
      </c>
      <c r="I127">
        <f>VLOOKUP($B127,[4]Wirtschaftswachstum!$A$4:$Z$128,26,0)</f>
        <v>19</v>
      </c>
      <c r="K127" s="3">
        <f>VLOOKUP($B127,[4]Wirtschaftswachstum!$A$4:$AY$128,50,0)</f>
        <v>1.1902318262592786</v>
      </c>
      <c r="L127">
        <f>VLOOKUP($B127,[4]Wirtschaftswachstum!$A$4:$AY$128,51,0)</f>
        <v>15</v>
      </c>
      <c r="N127" s="3">
        <f>VLOOKUP($B127,'[4]Verfügbare Eink'!$A$4:$P$135,12,0)</f>
        <v>65.317919075144502</v>
      </c>
      <c r="O127" s="3">
        <f>VLOOKUP($B127,'[4]Verfügbare Eink'!$A$4:$P$135,13,0)</f>
        <v>70.114942528735639</v>
      </c>
      <c r="P127">
        <f>VLOOKUP($B127,'[4]Verfügbare Eink'!$A$4:$P$135,15,0)</f>
        <v>24</v>
      </c>
      <c r="Q127">
        <f>VLOOKUP($B127,'[4]Verfügbare Eink'!$A$4:$P$135,16,0)</f>
        <v>21</v>
      </c>
      <c r="S127" s="3">
        <f>VLOOKUP($B127,'[4]BIP je Arbeitsstunde'!$A$4:$P$128,12,0)</f>
        <v>70.239396979982828</v>
      </c>
      <c r="T127" s="3">
        <f>VLOOKUP($B127,'[4]BIP je Arbeitsstunde'!$A$4:$P$128,13,0)</f>
        <v>76.606763091699065</v>
      </c>
      <c r="U127" s="7">
        <f>VLOOKUP($B127,'[4]BIP je Arbeitsstunde'!$A$4:$P$128,15,0)</f>
        <v>18</v>
      </c>
      <c r="V127" s="7">
        <f>VLOOKUP($B127,'[4]BIP je Arbeitsstunde'!$A$4:$P$128,16,0)</f>
        <v>18</v>
      </c>
      <c r="W127" s="7"/>
      <c r="X127" s="3">
        <f>VLOOKUP($B127,[4]ALQ!$A$4:$P$128,6,0)</f>
        <v>5.6</v>
      </c>
      <c r="Y127" s="3">
        <f>VLOOKUP($B127,[4]ALQ!$A$4:$P$128,10,0)</f>
        <v>5.7</v>
      </c>
      <c r="Z127">
        <f>VLOOKUP($B127,[4]ALQ!$A$4:$P$128,15,0)</f>
        <v>16</v>
      </c>
      <c r="AA127">
        <f>VLOOKUP($B127,[4]ALQ!$A$4:$P$128,16,0)</f>
        <v>15</v>
      </c>
      <c r="AC127" s="3">
        <f>VLOOKUP($B127,[4]Erwerbstätigkeit!$A$4:$P$128,14,0)</f>
        <v>-0.1139895943717022</v>
      </c>
      <c r="AD127" s="7">
        <f>VLOOKUP($B127,[4]Erwerbstätigkeit!$A$4:$P$128,15,0)</f>
        <v>25</v>
      </c>
      <c r="AF127" s="3">
        <f>VLOOKUP($B127,[4]Erwerbstätigkeit!$A$4:$T$128,17,0)</f>
        <v>21.978251178844996</v>
      </c>
      <c r="AG127" s="3">
        <f>VLOOKUP($B127,[4]Erwerbstätigkeit!$A$4:$T$128,18,0)</f>
        <v>21.296090306101426</v>
      </c>
      <c r="AH127" s="7">
        <f>VLOOKUP($B127,[4]Erwerbstätigkeit!$A$4:$T$128,19,0)</f>
        <v>2</v>
      </c>
      <c r="AI127" s="7">
        <f>VLOOKUP($B127,[4]Erwerbstätigkeit!$A$4:$T$128,20,0)</f>
        <v>2</v>
      </c>
      <c r="AK127" s="3">
        <f>VLOOKUP($B127,[4]Tabelle11!$A$4:$I$128,7,0)</f>
        <v>0.9</v>
      </c>
      <c r="AL127">
        <f t="shared" si="6"/>
        <v>22</v>
      </c>
      <c r="AN127" s="3">
        <f>VLOOKUP($B127,[4]Tabelle8!$A$4:$S$128,15,0)</f>
        <v>101.05153035717591</v>
      </c>
      <c r="AO127">
        <f t="shared" si="7"/>
        <v>18</v>
      </c>
    </row>
    <row r="128" spans="1:41" x14ac:dyDescent="0.35">
      <c r="A128" t="s">
        <v>511</v>
      </c>
      <c r="B128" t="s">
        <v>466</v>
      </c>
      <c r="C128" s="3">
        <f>VLOOKUP($B128,'[4]BIP je EW'!$A$4:$P$128,12,0)</f>
        <v>107.59493670886076</v>
      </c>
      <c r="D128" s="3">
        <f>VLOOKUP($B128,'[4]BIP je EW'!$A$4:$P$128,13,0)</f>
        <v>111.8421052631579</v>
      </c>
      <c r="E128">
        <f>VLOOKUP($B128,'[4]BIP je EW'!$A$4:$P$128,15,0)</f>
        <v>9</v>
      </c>
      <c r="F128">
        <f>VLOOKUP($B128,'[4]BIP je EW'!$A$4:$P$128,16,0)</f>
        <v>9</v>
      </c>
      <c r="H128" s="3">
        <f>VLOOKUP($B128,[4]Wirtschaftswachstum!$A$4:$Z$128,23,0)</f>
        <v>-7.3705626453232753E-2</v>
      </c>
      <c r="I128">
        <f>VLOOKUP($B128,[4]Wirtschaftswachstum!$A$4:$Z$128,26,0)</f>
        <v>27</v>
      </c>
      <c r="K128" s="3">
        <f>VLOOKUP($B128,[4]Wirtschaftswachstum!$A$4:$AY$128,50,0)</f>
        <v>-0.3429526878054503</v>
      </c>
      <c r="L128">
        <f>VLOOKUP($B128,[4]Wirtschaftswachstum!$A$4:$AY$128,51,0)</f>
        <v>25</v>
      </c>
      <c r="N128" s="3">
        <f>VLOOKUP($B128,'[4]Verfügbare Eink'!$A$4:$P$135,12,0)</f>
        <v>101.15606936416187</v>
      </c>
      <c r="O128" s="3">
        <f>VLOOKUP($B128,'[4]Verfügbare Eink'!$A$4:$P$135,13,0)</f>
        <v>100.57471264367817</v>
      </c>
      <c r="P128">
        <f>VLOOKUP($B128,'[4]Verfügbare Eink'!$A$4:$P$135,15,0)</f>
        <v>10</v>
      </c>
      <c r="Q128">
        <f>VLOOKUP($B128,'[4]Verfügbare Eink'!$A$4:$P$135,16,0)</f>
        <v>9</v>
      </c>
      <c r="S128" s="3">
        <f>VLOOKUP($B128,'[4]BIP je Arbeitsstunde'!$A$4:$P$128,12,0)</f>
        <v>107.60904414736136</v>
      </c>
      <c r="T128" s="3">
        <f>VLOOKUP($B128,'[4]BIP je Arbeitsstunde'!$A$4:$P$128,13,0)</f>
        <v>106.73461384062269</v>
      </c>
      <c r="U128" s="7">
        <f>VLOOKUP($B128,'[4]BIP je Arbeitsstunde'!$A$4:$P$128,15,0)</f>
        <v>10</v>
      </c>
      <c r="V128" s="7">
        <f>VLOOKUP($B128,'[4]BIP je Arbeitsstunde'!$A$4:$P$128,16,0)</f>
        <v>10</v>
      </c>
      <c r="W128" s="7"/>
      <c r="X128" s="3">
        <f>VLOOKUP($B128,[4]ALQ!$A$4:$P$128,6,0)</f>
        <v>6.1</v>
      </c>
      <c r="Y128" s="3">
        <f>VLOOKUP($B128,[4]ALQ!$A$4:$P$128,10,0)</f>
        <v>6.6</v>
      </c>
      <c r="Z128">
        <f>VLOOKUP($B128,[4]ALQ!$A$4:$P$128,15,0)</f>
        <v>18</v>
      </c>
      <c r="AA128">
        <f>VLOOKUP($B128,[4]ALQ!$A$4:$P$128,16,0)</f>
        <v>21</v>
      </c>
      <c r="AC128" s="3">
        <f>VLOOKUP($B128,[4]Erwerbstätigkeit!$A$4:$P$128,14,0)</f>
        <v>1.0376199949851497</v>
      </c>
      <c r="AD128" s="7">
        <f>VLOOKUP($B128,[4]Erwerbstätigkeit!$A$4:$P$128,15,0)</f>
        <v>17</v>
      </c>
      <c r="AF128" s="3">
        <f>VLOOKUP($B128,[4]Erwerbstätigkeit!$A$4:$T$128,17,0)</f>
        <v>12.948229704762262</v>
      </c>
      <c r="AG128" s="3">
        <f>VLOOKUP($B128,[4]Erwerbstätigkeit!$A$4:$T$128,18,0)</f>
        <v>12.625783870497301</v>
      </c>
      <c r="AH128" s="7">
        <f>VLOOKUP($B128,[4]Erwerbstätigkeit!$A$4:$T$128,19,0)</f>
        <v>15</v>
      </c>
      <c r="AI128" s="7">
        <f>VLOOKUP($B128,[4]Erwerbstätigkeit!$A$4:$T$128,20,0)</f>
        <v>16</v>
      </c>
      <c r="AK128" s="3">
        <f>VLOOKUP($B128,[4]Tabelle11!$A$4:$I$128,7,0)</f>
        <v>3.01</v>
      </c>
      <c r="AL128">
        <f t="shared" si="6"/>
        <v>5</v>
      </c>
      <c r="AN128" s="3">
        <f>VLOOKUP($B128,[4]Tabelle8!$A$4:$S$128,15,0)</f>
        <v>107.75085970402998</v>
      </c>
      <c r="AO128">
        <f t="shared" si="7"/>
        <v>12</v>
      </c>
    </row>
    <row r="129" spans="1:41" x14ac:dyDescent="0.35">
      <c r="A129" t="s">
        <v>512</v>
      </c>
      <c r="B129" t="s">
        <v>467</v>
      </c>
      <c r="C129" s="3">
        <f>VLOOKUP($B129,'[4]BIP je EW'!$A$4:$P$128,12,0)</f>
        <v>117.40506329113924</v>
      </c>
      <c r="D129" s="3">
        <f>VLOOKUP($B129,'[4]BIP je EW'!$A$4:$P$128,13,0)</f>
        <v>120.7236842105263</v>
      </c>
      <c r="E129">
        <f>VLOOKUP($B129,'[4]BIP je EW'!$A$4:$P$128,15,0)</f>
        <v>7</v>
      </c>
      <c r="F129">
        <f>VLOOKUP($B129,'[4]BIP je EW'!$A$4:$P$128,16,0)</f>
        <v>7</v>
      </c>
      <c r="H129" s="3">
        <f>VLOOKUP($B129,[4]Wirtschaftswachstum!$A$4:$Z$128,23,0)</f>
        <v>0.99029224033455421</v>
      </c>
      <c r="I129">
        <f>VLOOKUP($B129,[4]Wirtschaftswachstum!$A$4:$Z$128,26,0)</f>
        <v>18</v>
      </c>
      <c r="K129" s="3">
        <f>VLOOKUP($B129,[4]Wirtschaftswachstum!$A$4:$AY$128,50,0)</f>
        <v>0.47785826546365229</v>
      </c>
      <c r="L129">
        <f>VLOOKUP($B129,[4]Wirtschaftswachstum!$A$4:$AY$128,51,0)</f>
        <v>19</v>
      </c>
      <c r="N129" s="3">
        <f>VLOOKUP($B129,'[4]Verfügbare Eink'!$A$4:$P$135,12,0)</f>
        <v>102.89017341040463</v>
      </c>
      <c r="O129" s="3">
        <f>VLOOKUP($B129,'[4]Verfügbare Eink'!$A$4:$P$135,13,0)</f>
        <v>101.14942528735634</v>
      </c>
      <c r="P129">
        <f>VLOOKUP($B129,'[4]Verfügbare Eink'!$A$4:$P$135,15,0)</f>
        <v>9</v>
      </c>
      <c r="Q129">
        <f>VLOOKUP($B129,'[4]Verfügbare Eink'!$A$4:$P$135,16,0)</f>
        <v>8</v>
      </c>
      <c r="S129" s="3">
        <f>VLOOKUP($B129,'[4]BIP je Arbeitsstunde'!$A$4:$P$128,12,0)</f>
        <v>110.0070500775914</v>
      </c>
      <c r="T129" s="3">
        <f>VLOOKUP($B129,'[4]BIP je Arbeitsstunde'!$A$4:$P$128,13,0)</f>
        <v>109.08995371229409</v>
      </c>
      <c r="U129" s="7">
        <f>VLOOKUP($B129,'[4]BIP je Arbeitsstunde'!$A$4:$P$128,15,0)</f>
        <v>9</v>
      </c>
      <c r="V129" s="7">
        <f>VLOOKUP($B129,'[4]BIP je Arbeitsstunde'!$A$4:$P$128,16,0)</f>
        <v>9</v>
      </c>
      <c r="W129" s="7"/>
      <c r="X129" s="3">
        <f>VLOOKUP($B129,[4]ALQ!$A$4:$P$128,6,0)</f>
        <v>6</v>
      </c>
      <c r="Y129" s="3">
        <f>VLOOKUP($B129,[4]ALQ!$A$4:$P$128,10,0)</f>
        <v>6.5</v>
      </c>
      <c r="Z129">
        <f>VLOOKUP($B129,[4]ALQ!$A$4:$P$128,15,0)</f>
        <v>17</v>
      </c>
      <c r="AA129">
        <f>VLOOKUP($B129,[4]ALQ!$A$4:$P$128,16,0)</f>
        <v>20</v>
      </c>
      <c r="AC129" s="3">
        <f>VLOOKUP($B129,[4]Erwerbstätigkeit!$A$4:$P$128,14,0)</f>
        <v>1.1478438944752156</v>
      </c>
      <c r="AD129" s="7">
        <f>VLOOKUP($B129,[4]Erwerbstätigkeit!$A$4:$P$128,15,0)</f>
        <v>13</v>
      </c>
      <c r="AF129" s="3">
        <f>VLOOKUP($B129,[4]Erwerbstätigkeit!$A$4:$T$128,17,0)</f>
        <v>10.658313216078476</v>
      </c>
      <c r="AG129" s="3">
        <f>VLOOKUP($B129,[4]Erwerbstätigkeit!$A$4:$T$128,18,0)</f>
        <v>10.516471917186717</v>
      </c>
      <c r="AH129" s="7">
        <f>VLOOKUP($B129,[4]Erwerbstätigkeit!$A$4:$T$128,19,0)</f>
        <v>18</v>
      </c>
      <c r="AI129" s="7">
        <f>VLOOKUP($B129,[4]Erwerbstätigkeit!$A$4:$T$128,20,0)</f>
        <v>18</v>
      </c>
      <c r="AK129" s="3">
        <f>VLOOKUP($B129,[4]Tabelle11!$A$4:$I$128,7,0)</f>
        <v>3.42</v>
      </c>
      <c r="AL129">
        <f t="shared" si="6"/>
        <v>1</v>
      </c>
      <c r="AN129" s="3">
        <f>VLOOKUP($B129,[4]Tabelle8!$A$4:$S$128,15,0)</f>
        <v>119.48045653092856</v>
      </c>
      <c r="AO129">
        <f t="shared" si="7"/>
        <v>5</v>
      </c>
    </row>
    <row r="130" spans="1:41" x14ac:dyDescent="0.35">
      <c r="X130" t="s">
        <v>478</v>
      </c>
    </row>
    <row r="173" spans="1:1" x14ac:dyDescent="0.35">
      <c r="A173" t="s">
        <v>517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Wirtschaftskraft</vt:lpstr>
      <vt:lpstr>Wirtschaftswachstum</vt:lpstr>
      <vt:lpstr>Investitionen</vt:lpstr>
      <vt:lpstr>Arbeitsangebot</vt:lpstr>
      <vt:lpstr>Arbeitsnachfrage</vt:lpstr>
      <vt:lpstr>Arbeitslosigkeit</vt:lpstr>
      <vt:lpstr>Löhne, Einkommen</vt:lpstr>
      <vt:lpstr>Einkommensverteilung</vt:lpstr>
      <vt:lpstr>Renten</vt:lpstr>
      <vt:lpstr>Vermögen</vt:lpstr>
      <vt:lpstr>Lohnstückkosten</vt:lpstr>
      <vt:lpstr>Selbständige</vt:lpstr>
      <vt:lpstr>Industrie</vt:lpstr>
      <vt:lpstr>Branchenstruktur Industrie</vt:lpstr>
      <vt:lpstr>Wirtschaftsstruktur</vt:lpstr>
      <vt:lpstr>SV-Beschäftigte</vt:lpstr>
      <vt:lpstr>Außenhandel</vt:lpstr>
      <vt:lpstr>Bevölkerung</vt:lpstr>
      <vt:lpstr>Bevölkerungsprognose</vt:lpstr>
      <vt:lpstr>Innovation</vt:lpstr>
      <vt:lpstr>Hochschulen</vt:lpstr>
      <vt:lpstr>Bildung</vt:lpstr>
      <vt:lpstr>Unternehmen</vt:lpstr>
      <vt:lpstr>Staat</vt:lpstr>
      <vt:lpstr>Sonstiges</vt:lpstr>
      <vt:lpstr>Zufriedenheit</vt:lpstr>
      <vt:lpstr>Binnendifferenzierung</vt:lpstr>
      <vt:lpstr>EU-Vergleichsdaten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Ragnitz</dc:creator>
  <cp:lastModifiedBy>Joachim Ragnitz</cp:lastModifiedBy>
  <dcterms:created xsi:type="dcterms:W3CDTF">2025-02-22T20:07:26Z</dcterms:created>
  <dcterms:modified xsi:type="dcterms:W3CDTF">2025-03-13T17:24:17Z</dcterms:modified>
</cp:coreProperties>
</file>